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cuments\PROCESOS CENAC USAQUEN VIGENCIA 2026\vehuculos\"/>
    </mc:Choice>
  </mc:AlternateContent>
  <xr:revisionPtr revIDLastSave="0" documentId="13_ncr:1_{206B43D5-01CA-4F86-BA72-DAAB82045A5F}" xr6:coauthVersionLast="36" xr6:coauthVersionMax="47" xr10:uidLastSave="{00000000-0000-0000-0000-000000000000}"/>
  <bookViews>
    <workbookView xWindow="0" yWindow="0" windowWidth="11535" windowHeight="7005" xr2:uid="{00000000-000D-0000-FFFF-FFFF00000000}"/>
  </bookViews>
  <sheets>
    <sheet name="REPUESTO" sheetId="17" r:id="rId1"/>
    <sheet name="MANTE" sheetId="15" r:id="rId2"/>
  </sheets>
  <definedNames>
    <definedName name="_xlnm._FilterDatabase" localSheetId="1" hidden="1">MANTE!$A$2:$V$198</definedName>
    <definedName name="_xlnm._FilterDatabase" localSheetId="0" hidden="1">REPUESTO!$A$2:$V$364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8" i="15" l="1"/>
  <c r="R198" i="15" s="1"/>
  <c r="L198" i="15" l="1"/>
  <c r="M198" i="15"/>
  <c r="N198" i="15"/>
  <c r="O198" i="15"/>
  <c r="P198" i="15"/>
  <c r="S198" i="15"/>
  <c r="K198" i="15"/>
  <c r="U199" i="15"/>
  <c r="U4" i="15"/>
  <c r="U5" i="15"/>
  <c r="U6" i="15"/>
  <c r="U7" i="15"/>
  <c r="U8" i="15"/>
  <c r="U9" i="15"/>
  <c r="U10" i="15"/>
  <c r="U11" i="15"/>
  <c r="U12" i="15"/>
  <c r="U13" i="15"/>
  <c r="U14" i="15"/>
  <c r="U15" i="15"/>
  <c r="U16" i="15"/>
  <c r="U17" i="15"/>
  <c r="U18" i="15"/>
  <c r="U19" i="15"/>
  <c r="U20" i="15"/>
  <c r="U21" i="15"/>
  <c r="U22" i="15"/>
  <c r="U23" i="15"/>
  <c r="U24" i="15"/>
  <c r="U25" i="15"/>
  <c r="U26" i="15"/>
  <c r="U27" i="15"/>
  <c r="U28" i="15"/>
  <c r="U29" i="15"/>
  <c r="U30" i="15"/>
  <c r="U31" i="15"/>
  <c r="U32" i="15"/>
  <c r="U33" i="15"/>
  <c r="U34" i="15"/>
  <c r="U35" i="15"/>
  <c r="U36" i="15"/>
  <c r="U37" i="15"/>
  <c r="U38" i="15"/>
  <c r="U39" i="15"/>
  <c r="U40" i="15"/>
  <c r="U41" i="15"/>
  <c r="U42" i="15"/>
  <c r="U43" i="15"/>
  <c r="U44" i="15"/>
  <c r="U45" i="15"/>
  <c r="U46" i="15"/>
  <c r="U47" i="15"/>
  <c r="U48" i="15"/>
  <c r="U49" i="15"/>
  <c r="U50" i="15"/>
  <c r="U51" i="15"/>
  <c r="U52" i="15"/>
  <c r="U53" i="15"/>
  <c r="U54" i="15"/>
  <c r="U55" i="15"/>
  <c r="U56" i="15"/>
  <c r="U57" i="15"/>
  <c r="U58" i="15"/>
  <c r="U59" i="15"/>
  <c r="U60" i="15"/>
  <c r="U61" i="15"/>
  <c r="U62" i="15"/>
  <c r="U63" i="15"/>
  <c r="U64" i="15"/>
  <c r="U65" i="15"/>
  <c r="U66" i="15"/>
  <c r="U67" i="15"/>
  <c r="U68" i="15"/>
  <c r="U69" i="15"/>
  <c r="U70" i="15"/>
  <c r="U71" i="15"/>
  <c r="U72" i="15"/>
  <c r="U73" i="15"/>
  <c r="U74" i="15"/>
  <c r="U75" i="15"/>
  <c r="U76" i="15"/>
  <c r="U77" i="15"/>
  <c r="U78" i="15"/>
  <c r="U79" i="15"/>
  <c r="U80" i="15"/>
  <c r="U81" i="15"/>
  <c r="U82" i="15"/>
  <c r="U83" i="15"/>
  <c r="U84" i="15"/>
  <c r="U85" i="15"/>
  <c r="U86" i="15"/>
  <c r="U87" i="15"/>
  <c r="U88" i="15"/>
  <c r="U89" i="15"/>
  <c r="U90" i="15"/>
  <c r="U91" i="15"/>
  <c r="U92" i="15"/>
  <c r="U93" i="15"/>
  <c r="U94" i="15"/>
  <c r="U95" i="15"/>
  <c r="U96" i="15"/>
  <c r="U97" i="15"/>
  <c r="U98" i="15"/>
  <c r="U99" i="15"/>
  <c r="U100" i="15"/>
  <c r="U101" i="15"/>
  <c r="U102" i="15"/>
  <c r="U103" i="15"/>
  <c r="U104" i="15"/>
  <c r="U105" i="15"/>
  <c r="U106" i="15"/>
  <c r="U107" i="15"/>
  <c r="U108" i="15"/>
  <c r="U109" i="15"/>
  <c r="U110" i="15"/>
  <c r="U111" i="15"/>
  <c r="U112" i="15"/>
  <c r="U113" i="15"/>
  <c r="U114" i="15"/>
  <c r="U115" i="15"/>
  <c r="U116" i="15"/>
  <c r="U117" i="15"/>
  <c r="U118" i="15"/>
  <c r="U119" i="15"/>
  <c r="U120" i="15"/>
  <c r="U121" i="15"/>
  <c r="U122" i="15"/>
  <c r="U123" i="15"/>
  <c r="U124" i="15"/>
  <c r="U125" i="15"/>
  <c r="U126" i="15"/>
  <c r="U127" i="15"/>
  <c r="U128" i="15"/>
  <c r="U129" i="15"/>
  <c r="U130" i="15"/>
  <c r="U131" i="15"/>
  <c r="U132" i="15"/>
  <c r="U133" i="15"/>
  <c r="U134" i="15"/>
  <c r="U135" i="15"/>
  <c r="U136" i="15"/>
  <c r="U137" i="15"/>
  <c r="U138" i="15"/>
  <c r="U139" i="15"/>
  <c r="U140" i="15"/>
  <c r="U141" i="15"/>
  <c r="U142" i="15"/>
  <c r="U143" i="15"/>
  <c r="U144" i="15"/>
  <c r="U145" i="15"/>
  <c r="U146" i="15"/>
  <c r="U147" i="15"/>
  <c r="U148" i="15"/>
  <c r="U149" i="15"/>
  <c r="U150" i="15"/>
  <c r="U151" i="15"/>
  <c r="U152" i="15"/>
  <c r="U153" i="15"/>
  <c r="U154" i="15"/>
  <c r="U155" i="15"/>
  <c r="U156" i="15"/>
  <c r="U157" i="15"/>
  <c r="U158" i="15"/>
  <c r="U159" i="15"/>
  <c r="U160" i="15"/>
  <c r="U161" i="15"/>
  <c r="U162" i="15"/>
  <c r="U163" i="15"/>
  <c r="U164" i="15"/>
  <c r="U165" i="15"/>
  <c r="U166" i="15"/>
  <c r="U167" i="15"/>
  <c r="U168" i="15"/>
  <c r="U169" i="15"/>
  <c r="U170" i="15"/>
  <c r="U171" i="15"/>
  <c r="U172" i="15"/>
  <c r="U173" i="15"/>
  <c r="U174" i="15"/>
  <c r="U175" i="15"/>
  <c r="U176" i="15"/>
  <c r="U177" i="15"/>
  <c r="U178" i="15"/>
  <c r="U179" i="15"/>
  <c r="U180" i="15"/>
  <c r="U181" i="15"/>
  <c r="U182" i="15"/>
  <c r="U183" i="15"/>
  <c r="U184" i="15"/>
  <c r="U185" i="15"/>
  <c r="U186" i="15"/>
  <c r="U187" i="15"/>
  <c r="U188" i="15"/>
  <c r="U189" i="15"/>
  <c r="U190" i="15"/>
  <c r="U191" i="15"/>
  <c r="U192" i="15"/>
  <c r="U193" i="15"/>
  <c r="U194" i="15"/>
  <c r="U195" i="15"/>
  <c r="U196" i="15"/>
  <c r="U197" i="15"/>
  <c r="U3" i="15"/>
  <c r="I198" i="15"/>
  <c r="I364" i="17"/>
  <c r="H198" i="15"/>
  <c r="H364" i="17" l="1"/>
  <c r="G364" i="17" l="1"/>
  <c r="M288" i="17"/>
  <c r="U288" i="17" s="1"/>
  <c r="K287" i="17"/>
  <c r="L215" i="17"/>
  <c r="O208" i="17"/>
  <c r="N184" i="17"/>
  <c r="P154" i="17"/>
  <c r="M152" i="17"/>
  <c r="U152" i="17" s="1"/>
  <c r="K151" i="17"/>
  <c r="P150" i="17"/>
  <c r="N143" i="17"/>
  <c r="N136" i="17"/>
  <c r="K127" i="17"/>
  <c r="N120" i="17"/>
  <c r="O111" i="17"/>
  <c r="K103" i="17"/>
  <c r="M96" i="17"/>
  <c r="U96" i="17" s="1"/>
  <c r="K87" i="17"/>
  <c r="M80" i="17"/>
  <c r="U80" i="17" s="1"/>
  <c r="N74" i="17"/>
  <c r="O71" i="17"/>
  <c r="P66" i="17"/>
  <c r="O62" i="17"/>
  <c r="L56" i="17"/>
  <c r="L47" i="17"/>
  <c r="P40" i="17"/>
  <c r="L38" i="17"/>
  <c r="N34" i="17"/>
  <c r="L32" i="17"/>
  <c r="M26" i="17"/>
  <c r="U26" i="17" s="1"/>
  <c r="O22" i="17"/>
  <c r="L16" i="17"/>
  <c r="P6" i="17"/>
  <c r="P74" i="17"/>
  <c r="M74" i="17"/>
  <c r="U74" i="17" s="1"/>
  <c r="L74" i="17"/>
  <c r="P73" i="17"/>
  <c r="O73" i="17"/>
  <c r="N73" i="17"/>
  <c r="M73" i="17"/>
  <c r="U73" i="17" s="1"/>
  <c r="L73" i="17"/>
  <c r="K73" i="17"/>
  <c r="P72" i="17"/>
  <c r="L72" i="17"/>
  <c r="P71" i="17"/>
  <c r="N71" i="17"/>
  <c r="L70" i="17"/>
  <c r="P69" i="17"/>
  <c r="O69" i="17"/>
  <c r="N69" i="17"/>
  <c r="M69" i="17"/>
  <c r="U69" i="17" s="1"/>
  <c r="L69" i="17"/>
  <c r="K69" i="17"/>
  <c r="P68" i="17"/>
  <c r="O68" i="17"/>
  <c r="N68" i="17"/>
  <c r="M68" i="17"/>
  <c r="U68" i="17" s="1"/>
  <c r="L68" i="17"/>
  <c r="K68" i="17"/>
  <c r="S68" i="17" s="1"/>
  <c r="T68" i="17" s="1"/>
  <c r="P67" i="17"/>
  <c r="O67" i="17"/>
  <c r="N67" i="17"/>
  <c r="M67" i="17"/>
  <c r="U67" i="17" s="1"/>
  <c r="L67" i="17"/>
  <c r="K67" i="17"/>
  <c r="N66" i="17"/>
  <c r="L66" i="17"/>
  <c r="P65" i="17"/>
  <c r="O65" i="17"/>
  <c r="N65" i="17"/>
  <c r="M65" i="17"/>
  <c r="U65" i="17" s="1"/>
  <c r="L65" i="17"/>
  <c r="K65" i="17"/>
  <c r="P63" i="17"/>
  <c r="L63" i="17"/>
  <c r="P62" i="17"/>
  <c r="N62" i="17"/>
  <c r="P61" i="17"/>
  <c r="O61" i="17"/>
  <c r="N61" i="17"/>
  <c r="M61" i="17"/>
  <c r="U61" i="17" s="1"/>
  <c r="L61" i="17"/>
  <c r="K61" i="17"/>
  <c r="S61" i="17" s="1"/>
  <c r="T61" i="17" s="1"/>
  <c r="P60" i="17"/>
  <c r="O60" i="17"/>
  <c r="N60" i="17"/>
  <c r="M60" i="17"/>
  <c r="U60" i="17" s="1"/>
  <c r="L60" i="17"/>
  <c r="K60" i="17"/>
  <c r="P59" i="17"/>
  <c r="O59" i="17"/>
  <c r="N59" i="17"/>
  <c r="M59" i="17"/>
  <c r="U59" i="17" s="1"/>
  <c r="L59" i="17"/>
  <c r="K59" i="17"/>
  <c r="P58" i="17"/>
  <c r="O58" i="17"/>
  <c r="K58" i="17"/>
  <c r="P57" i="17"/>
  <c r="O57" i="17"/>
  <c r="N57" i="17"/>
  <c r="M57" i="17"/>
  <c r="U57" i="17" s="1"/>
  <c r="L57" i="17"/>
  <c r="K57" i="17"/>
  <c r="S57" i="17" s="1"/>
  <c r="T57" i="17" s="1"/>
  <c r="O56" i="17"/>
  <c r="M56" i="17"/>
  <c r="U56" i="17" s="1"/>
  <c r="K56" i="17"/>
  <c r="S56" i="17" s="1"/>
  <c r="T56" i="17" s="1"/>
  <c r="O54" i="17"/>
  <c r="K54" i="17"/>
  <c r="P53" i="17"/>
  <c r="O53" i="17"/>
  <c r="N53" i="17"/>
  <c r="M53" i="17"/>
  <c r="U53" i="17" s="1"/>
  <c r="L53" i="17"/>
  <c r="K53" i="17"/>
  <c r="S53" i="17" s="1"/>
  <c r="T53" i="17" s="1"/>
  <c r="P52" i="17"/>
  <c r="O52" i="17"/>
  <c r="N52" i="17"/>
  <c r="M52" i="17"/>
  <c r="U52" i="17" s="1"/>
  <c r="L52" i="17"/>
  <c r="K52" i="17"/>
  <c r="P51" i="17"/>
  <c r="O51" i="17"/>
  <c r="N51" i="17"/>
  <c r="M51" i="17"/>
  <c r="U51" i="17" s="1"/>
  <c r="L51" i="17"/>
  <c r="K51" i="17"/>
  <c r="P50" i="17"/>
  <c r="K50" i="17"/>
  <c r="P49" i="17"/>
  <c r="O49" i="17"/>
  <c r="N49" i="17"/>
  <c r="M49" i="17"/>
  <c r="U49" i="17" s="1"/>
  <c r="L49" i="17"/>
  <c r="K49" i="17"/>
  <c r="S49" i="17" s="1"/>
  <c r="T49" i="17" s="1"/>
  <c r="M48" i="17"/>
  <c r="U48" i="17" s="1"/>
  <c r="O47" i="17"/>
  <c r="M47" i="17"/>
  <c r="U47" i="17" s="1"/>
  <c r="K47" i="17"/>
  <c r="S47" i="17" s="1"/>
  <c r="T47" i="17" s="1"/>
  <c r="P45" i="17"/>
  <c r="O45" i="17"/>
  <c r="N45" i="17"/>
  <c r="M45" i="17"/>
  <c r="U45" i="17" s="1"/>
  <c r="L45" i="17"/>
  <c r="K45" i="17"/>
  <c r="P44" i="17"/>
  <c r="O44" i="17"/>
  <c r="N44" i="17"/>
  <c r="M44" i="17"/>
  <c r="U44" i="17" s="1"/>
  <c r="L44" i="17"/>
  <c r="K44" i="17"/>
  <c r="S44" i="17" s="1"/>
  <c r="T44" i="17" s="1"/>
  <c r="P43" i="17"/>
  <c r="O43" i="17"/>
  <c r="N43" i="17"/>
  <c r="M43" i="17"/>
  <c r="U43" i="17" s="1"/>
  <c r="L43" i="17"/>
  <c r="K43" i="17"/>
  <c r="N42" i="17"/>
  <c r="L42" i="17"/>
  <c r="K42" i="17"/>
  <c r="P41" i="17"/>
  <c r="O41" i="17"/>
  <c r="N41" i="17"/>
  <c r="M41" i="17"/>
  <c r="U41" i="17" s="1"/>
  <c r="L41" i="17"/>
  <c r="K41" i="17"/>
  <c r="O40" i="17"/>
  <c r="M39" i="17"/>
  <c r="U39" i="17" s="1"/>
  <c r="L39" i="17"/>
  <c r="N38" i="17"/>
  <c r="K38" i="17"/>
  <c r="P37" i="17"/>
  <c r="O37" i="17"/>
  <c r="N37" i="17"/>
  <c r="M37" i="17"/>
  <c r="U37" i="17" s="1"/>
  <c r="L37" i="17"/>
  <c r="K37" i="17"/>
  <c r="P36" i="17"/>
  <c r="O36" i="17"/>
  <c r="N36" i="17"/>
  <c r="M36" i="17"/>
  <c r="U36" i="17" s="1"/>
  <c r="L36" i="17"/>
  <c r="K36" i="17"/>
  <c r="S36" i="17" s="1"/>
  <c r="T36" i="17" s="1"/>
  <c r="P35" i="17"/>
  <c r="O35" i="17"/>
  <c r="N35" i="17"/>
  <c r="M35" i="17"/>
  <c r="U35" i="17" s="1"/>
  <c r="L35" i="17"/>
  <c r="K35" i="17"/>
  <c r="L34" i="17"/>
  <c r="K34" i="17"/>
  <c r="P33" i="17"/>
  <c r="O33" i="17"/>
  <c r="N33" i="17"/>
  <c r="M33" i="17"/>
  <c r="U33" i="17" s="1"/>
  <c r="L33" i="17"/>
  <c r="K33" i="17"/>
  <c r="P32" i="17"/>
  <c r="P31" i="17"/>
  <c r="N30" i="17"/>
  <c r="M30" i="17"/>
  <c r="U30" i="17" s="1"/>
  <c r="L30" i="17"/>
  <c r="P29" i="17"/>
  <c r="O29" i="17"/>
  <c r="N29" i="17"/>
  <c r="M29" i="17"/>
  <c r="U29" i="17" s="1"/>
  <c r="L29" i="17"/>
  <c r="K29" i="17"/>
  <c r="S29" i="17" s="1"/>
  <c r="T29" i="17" s="1"/>
  <c r="P28" i="17"/>
  <c r="O28" i="17"/>
  <c r="N28" i="17"/>
  <c r="M28" i="17"/>
  <c r="U28" i="17" s="1"/>
  <c r="L28" i="17"/>
  <c r="K28" i="17"/>
  <c r="P27" i="17"/>
  <c r="O27" i="17"/>
  <c r="N27" i="17"/>
  <c r="M27" i="17"/>
  <c r="U27" i="17" s="1"/>
  <c r="L27" i="17"/>
  <c r="K27" i="17"/>
  <c r="N26" i="17"/>
  <c r="P25" i="17"/>
  <c r="O25" i="17"/>
  <c r="N25" i="17"/>
  <c r="M25" i="17"/>
  <c r="U25" i="17" s="1"/>
  <c r="L25" i="17"/>
  <c r="K25" i="17"/>
  <c r="S25" i="17" s="1"/>
  <c r="T25" i="17" s="1"/>
  <c r="P23" i="17"/>
  <c r="O23" i="17"/>
  <c r="K23" i="17"/>
  <c r="N22" i="17"/>
  <c r="P21" i="17"/>
  <c r="O21" i="17"/>
  <c r="N21" i="17"/>
  <c r="M21" i="17"/>
  <c r="U21" i="17" s="1"/>
  <c r="L21" i="17"/>
  <c r="K21" i="17"/>
  <c r="P20" i="17"/>
  <c r="O20" i="17"/>
  <c r="N20" i="17"/>
  <c r="M20" i="17"/>
  <c r="U20" i="17" s="1"/>
  <c r="L20" i="17"/>
  <c r="K20" i="17"/>
  <c r="S20" i="17" s="1"/>
  <c r="T20" i="17" s="1"/>
  <c r="P19" i="17"/>
  <c r="O19" i="17"/>
  <c r="N19" i="17"/>
  <c r="M19" i="17"/>
  <c r="U19" i="17" s="1"/>
  <c r="L19" i="17"/>
  <c r="K19" i="17"/>
  <c r="O18" i="17"/>
  <c r="N18" i="17"/>
  <c r="M18" i="17"/>
  <c r="U18" i="17" s="1"/>
  <c r="P17" i="17"/>
  <c r="O17" i="17"/>
  <c r="N17" i="17"/>
  <c r="M17" i="17"/>
  <c r="U17" i="17" s="1"/>
  <c r="L17" i="17"/>
  <c r="K17" i="17"/>
  <c r="O16" i="17"/>
  <c r="M16" i="17"/>
  <c r="U16" i="17" s="1"/>
  <c r="K16" i="17"/>
  <c r="O14" i="17"/>
  <c r="K14" i="17"/>
  <c r="P13" i="17"/>
  <c r="O13" i="17"/>
  <c r="N13" i="17"/>
  <c r="M13" i="17"/>
  <c r="U13" i="17" s="1"/>
  <c r="L13" i="17"/>
  <c r="K13" i="17"/>
  <c r="P12" i="17"/>
  <c r="O12" i="17"/>
  <c r="N12" i="17"/>
  <c r="M12" i="17"/>
  <c r="U12" i="17" s="1"/>
  <c r="L12" i="17"/>
  <c r="K12" i="17"/>
  <c r="S12" i="17" s="1"/>
  <c r="T12" i="17" s="1"/>
  <c r="P11" i="17"/>
  <c r="O11" i="17"/>
  <c r="N11" i="17"/>
  <c r="M11" i="17"/>
  <c r="U11" i="17" s="1"/>
  <c r="L11" i="17"/>
  <c r="K11" i="17"/>
  <c r="P10" i="17"/>
  <c r="P9" i="17"/>
  <c r="O9" i="17"/>
  <c r="N9" i="17"/>
  <c r="M9" i="17"/>
  <c r="U9" i="17" s="1"/>
  <c r="L9" i="17"/>
  <c r="K9" i="17"/>
  <c r="S9" i="17" s="1"/>
  <c r="T9" i="17" s="1"/>
  <c r="P8" i="17"/>
  <c r="N7" i="17"/>
  <c r="L7" i="17"/>
  <c r="K7" i="17"/>
  <c r="L6" i="17"/>
  <c r="P5" i="17"/>
  <c r="O5" i="17"/>
  <c r="N5" i="17"/>
  <c r="M5" i="17"/>
  <c r="U5" i="17" s="1"/>
  <c r="L5" i="17"/>
  <c r="K5" i="17"/>
  <c r="S5" i="17" s="1"/>
  <c r="T5" i="17" s="1"/>
  <c r="P4" i="17"/>
  <c r="O4" i="17"/>
  <c r="N4" i="17"/>
  <c r="M4" i="17"/>
  <c r="U4" i="17" s="1"/>
  <c r="L4" i="17"/>
  <c r="K4" i="17"/>
  <c r="P3" i="17"/>
  <c r="O3" i="17"/>
  <c r="N3" i="17"/>
  <c r="M3" i="17"/>
  <c r="U3" i="17" s="1"/>
  <c r="L3" i="17"/>
  <c r="K3" i="17"/>
  <c r="P146" i="17"/>
  <c r="L146" i="17"/>
  <c r="P145" i="17"/>
  <c r="O145" i="17"/>
  <c r="N145" i="17"/>
  <c r="M145" i="17"/>
  <c r="U145" i="17" s="1"/>
  <c r="L145" i="17"/>
  <c r="K145" i="17"/>
  <c r="S145" i="17" s="1"/>
  <c r="T145" i="17" s="1"/>
  <c r="N144" i="17"/>
  <c r="M144" i="17"/>
  <c r="U144" i="17" s="1"/>
  <c r="L144" i="17"/>
  <c r="L143" i="17"/>
  <c r="P141" i="17"/>
  <c r="O141" i="17"/>
  <c r="N141" i="17"/>
  <c r="M141" i="17"/>
  <c r="U141" i="17" s="1"/>
  <c r="L141" i="17"/>
  <c r="K141" i="17"/>
  <c r="P140" i="17"/>
  <c r="O140" i="17"/>
  <c r="N140" i="17"/>
  <c r="M140" i="17"/>
  <c r="U140" i="17" s="1"/>
  <c r="L140" i="17"/>
  <c r="K140" i="17"/>
  <c r="S140" i="17" s="1"/>
  <c r="T140" i="17" s="1"/>
  <c r="P139" i="17"/>
  <c r="O139" i="17"/>
  <c r="N139" i="17"/>
  <c r="M139" i="17"/>
  <c r="U139" i="17" s="1"/>
  <c r="L139" i="17"/>
  <c r="K139" i="17"/>
  <c r="P138" i="17"/>
  <c r="L138" i="17"/>
  <c r="P137" i="17"/>
  <c r="O137" i="17"/>
  <c r="N137" i="17"/>
  <c r="M137" i="17"/>
  <c r="U137" i="17" s="1"/>
  <c r="L137" i="17"/>
  <c r="K137" i="17"/>
  <c r="P136" i="17"/>
  <c r="M136" i="17"/>
  <c r="U136" i="17" s="1"/>
  <c r="K135" i="17"/>
  <c r="P134" i="17"/>
  <c r="L134" i="17"/>
  <c r="P133" i="17"/>
  <c r="O133" i="17"/>
  <c r="N133" i="17"/>
  <c r="M133" i="17"/>
  <c r="U133" i="17" s="1"/>
  <c r="L133" i="17"/>
  <c r="K133" i="17"/>
  <c r="S133" i="17" s="1"/>
  <c r="T133" i="17" s="1"/>
  <c r="P132" i="17"/>
  <c r="O132" i="17"/>
  <c r="N132" i="17"/>
  <c r="M132" i="17"/>
  <c r="U132" i="17" s="1"/>
  <c r="L132" i="17"/>
  <c r="K132" i="17"/>
  <c r="P131" i="17"/>
  <c r="O131" i="17"/>
  <c r="N131" i="17"/>
  <c r="M131" i="17"/>
  <c r="U131" i="17" s="1"/>
  <c r="L131" i="17"/>
  <c r="K131" i="17"/>
  <c r="L130" i="17"/>
  <c r="P129" i="17"/>
  <c r="O129" i="17"/>
  <c r="N129" i="17"/>
  <c r="M129" i="17"/>
  <c r="U129" i="17" s="1"/>
  <c r="L129" i="17"/>
  <c r="K129" i="17"/>
  <c r="S129" i="17" s="1"/>
  <c r="T129" i="17" s="1"/>
  <c r="L128" i="17"/>
  <c r="N127" i="17"/>
  <c r="L127" i="17"/>
  <c r="P126" i="17"/>
  <c r="P125" i="17"/>
  <c r="O125" i="17"/>
  <c r="N125" i="17"/>
  <c r="M125" i="17"/>
  <c r="U125" i="17" s="1"/>
  <c r="L125" i="17"/>
  <c r="K125" i="17"/>
  <c r="P124" i="17"/>
  <c r="O124" i="17"/>
  <c r="N124" i="17"/>
  <c r="M124" i="17"/>
  <c r="U124" i="17" s="1"/>
  <c r="L124" i="17"/>
  <c r="K124" i="17"/>
  <c r="P123" i="17"/>
  <c r="O123" i="17"/>
  <c r="N123" i="17"/>
  <c r="M123" i="17"/>
  <c r="U123" i="17" s="1"/>
  <c r="L123" i="17"/>
  <c r="K123" i="17"/>
  <c r="M122" i="17"/>
  <c r="U122" i="17" s="1"/>
  <c r="K122" i="17"/>
  <c r="S122" i="17" s="1"/>
  <c r="T122" i="17" s="1"/>
  <c r="P121" i="17"/>
  <c r="O121" i="17"/>
  <c r="N121" i="17"/>
  <c r="M121" i="17"/>
  <c r="U121" i="17" s="1"/>
  <c r="L121" i="17"/>
  <c r="K121" i="17"/>
  <c r="P120" i="17"/>
  <c r="O120" i="17"/>
  <c r="P119" i="17"/>
  <c r="N118" i="17"/>
  <c r="L118" i="17"/>
  <c r="K118" i="17"/>
  <c r="P117" i="17"/>
  <c r="O117" i="17"/>
  <c r="N117" i="17"/>
  <c r="M117" i="17"/>
  <c r="U117" i="17" s="1"/>
  <c r="L117" i="17"/>
  <c r="K117" i="17"/>
  <c r="P116" i="17"/>
  <c r="O116" i="17"/>
  <c r="N116" i="17"/>
  <c r="M116" i="17"/>
  <c r="U116" i="17" s="1"/>
  <c r="L116" i="17"/>
  <c r="K116" i="17"/>
  <c r="S116" i="17" s="1"/>
  <c r="T116" i="17" s="1"/>
  <c r="P115" i="17"/>
  <c r="O115" i="17"/>
  <c r="N115" i="17"/>
  <c r="M115" i="17"/>
  <c r="U115" i="17" s="1"/>
  <c r="L115" i="17"/>
  <c r="K115" i="17"/>
  <c r="O114" i="17"/>
  <c r="M114" i="17"/>
  <c r="U114" i="17" s="1"/>
  <c r="L114" i="17"/>
  <c r="K114" i="17"/>
  <c r="P113" i="17"/>
  <c r="O113" i="17"/>
  <c r="N113" i="17"/>
  <c r="M113" i="17"/>
  <c r="U113" i="17" s="1"/>
  <c r="L113" i="17"/>
  <c r="K113" i="17"/>
  <c r="S113" i="17" s="1"/>
  <c r="T113" i="17" s="1"/>
  <c r="P112" i="17"/>
  <c r="O112" i="17"/>
  <c r="K112" i="17"/>
  <c r="N111" i="17"/>
  <c r="L110" i="17"/>
  <c r="K110" i="17"/>
  <c r="P109" i="17"/>
  <c r="O109" i="17"/>
  <c r="N109" i="17"/>
  <c r="M109" i="17"/>
  <c r="U109" i="17" s="1"/>
  <c r="L109" i="17"/>
  <c r="K109" i="17"/>
  <c r="S109" i="17" s="1"/>
  <c r="T109" i="17" s="1"/>
  <c r="P108" i="17"/>
  <c r="O108" i="17"/>
  <c r="N108" i="17"/>
  <c r="M108" i="17"/>
  <c r="U108" i="17" s="1"/>
  <c r="L108" i="17"/>
  <c r="K108" i="17"/>
  <c r="P107" i="17"/>
  <c r="O107" i="17"/>
  <c r="N107" i="17"/>
  <c r="M107" i="17"/>
  <c r="U107" i="17" s="1"/>
  <c r="L107" i="17"/>
  <c r="K107" i="17"/>
  <c r="S107" i="17" s="1"/>
  <c r="T107" i="17" s="1"/>
  <c r="O106" i="17"/>
  <c r="N106" i="17"/>
  <c r="M106" i="17"/>
  <c r="U106" i="17" s="1"/>
  <c r="P105" i="17"/>
  <c r="O105" i="17"/>
  <c r="N105" i="17"/>
  <c r="M105" i="17"/>
  <c r="U105" i="17" s="1"/>
  <c r="L105" i="17"/>
  <c r="K105" i="17"/>
  <c r="S105" i="17" s="1"/>
  <c r="T105" i="17" s="1"/>
  <c r="K104" i="17"/>
  <c r="P103" i="17"/>
  <c r="O103" i="17"/>
  <c r="P102" i="17"/>
  <c r="P101" i="17"/>
  <c r="O101" i="17"/>
  <c r="N101" i="17"/>
  <c r="M101" i="17"/>
  <c r="U101" i="17" s="1"/>
  <c r="L101" i="17"/>
  <c r="K101" i="17"/>
  <c r="P100" i="17"/>
  <c r="O100" i="17"/>
  <c r="N100" i="17"/>
  <c r="M100" i="17"/>
  <c r="U100" i="17" s="1"/>
  <c r="L100" i="17"/>
  <c r="K100" i="17"/>
  <c r="S100" i="17" s="1"/>
  <c r="T100" i="17" s="1"/>
  <c r="P99" i="17"/>
  <c r="O99" i="17"/>
  <c r="N99" i="17"/>
  <c r="M99" i="17"/>
  <c r="U99" i="17" s="1"/>
  <c r="L99" i="17"/>
  <c r="K99" i="17"/>
  <c r="P98" i="17"/>
  <c r="O98" i="17"/>
  <c r="K98" i="17"/>
  <c r="P97" i="17"/>
  <c r="O97" i="17"/>
  <c r="N97" i="17"/>
  <c r="M97" i="17"/>
  <c r="U97" i="17" s="1"/>
  <c r="L97" i="17"/>
  <c r="K97" i="17"/>
  <c r="S97" i="17" s="1"/>
  <c r="T97" i="17" s="1"/>
  <c r="O96" i="17"/>
  <c r="L96" i="17"/>
  <c r="P94" i="17"/>
  <c r="O94" i="17"/>
  <c r="K94" i="17"/>
  <c r="P93" i="17"/>
  <c r="O93" i="17"/>
  <c r="N93" i="17"/>
  <c r="M93" i="17"/>
  <c r="U93" i="17" s="1"/>
  <c r="L93" i="17"/>
  <c r="K93" i="17"/>
  <c r="P92" i="17"/>
  <c r="O92" i="17"/>
  <c r="N92" i="17"/>
  <c r="M92" i="17"/>
  <c r="U92" i="17" s="1"/>
  <c r="L92" i="17"/>
  <c r="K92" i="17"/>
  <c r="S92" i="17" s="1"/>
  <c r="T92" i="17" s="1"/>
  <c r="P91" i="17"/>
  <c r="O91" i="17"/>
  <c r="N91" i="17"/>
  <c r="M91" i="17"/>
  <c r="U91" i="17" s="1"/>
  <c r="L91" i="17"/>
  <c r="K91" i="17"/>
  <c r="P90" i="17"/>
  <c r="L90" i="17"/>
  <c r="P89" i="17"/>
  <c r="O89" i="17"/>
  <c r="N89" i="17"/>
  <c r="M89" i="17"/>
  <c r="U89" i="17" s="1"/>
  <c r="L89" i="17"/>
  <c r="K89" i="17"/>
  <c r="L88" i="17"/>
  <c r="N87" i="17"/>
  <c r="L87" i="17"/>
  <c r="P86" i="17"/>
  <c r="P85" i="17"/>
  <c r="O85" i="17"/>
  <c r="N85" i="17"/>
  <c r="M85" i="17"/>
  <c r="U85" i="17" s="1"/>
  <c r="L85" i="17"/>
  <c r="K85" i="17"/>
  <c r="S85" i="17" s="1"/>
  <c r="T85" i="17" s="1"/>
  <c r="P84" i="17"/>
  <c r="O84" i="17"/>
  <c r="N84" i="17"/>
  <c r="M84" i="17"/>
  <c r="U84" i="17" s="1"/>
  <c r="L84" i="17"/>
  <c r="K84" i="17"/>
  <c r="P83" i="17"/>
  <c r="O83" i="17"/>
  <c r="N83" i="17"/>
  <c r="M83" i="17"/>
  <c r="U83" i="17" s="1"/>
  <c r="L83" i="17"/>
  <c r="K83" i="17"/>
  <c r="M82" i="17"/>
  <c r="U82" i="17" s="1"/>
  <c r="K82" i="17"/>
  <c r="P81" i="17"/>
  <c r="O81" i="17"/>
  <c r="N81" i="17"/>
  <c r="M81" i="17"/>
  <c r="U81" i="17" s="1"/>
  <c r="L81" i="17"/>
  <c r="K81" i="17"/>
  <c r="S81" i="17" s="1"/>
  <c r="T81" i="17" s="1"/>
  <c r="O80" i="17"/>
  <c r="N80" i="17"/>
  <c r="O79" i="17"/>
  <c r="M78" i="17"/>
  <c r="U78" i="17" s="1"/>
  <c r="K78" i="17"/>
  <c r="P77" i="17"/>
  <c r="O77" i="17"/>
  <c r="N77" i="17"/>
  <c r="M77" i="17"/>
  <c r="U77" i="17" s="1"/>
  <c r="L77" i="17"/>
  <c r="K77" i="17"/>
  <c r="S77" i="17" s="1"/>
  <c r="T77" i="17" s="1"/>
  <c r="P76" i="17"/>
  <c r="O76" i="17"/>
  <c r="N76" i="17"/>
  <c r="M76" i="17"/>
  <c r="U76" i="17" s="1"/>
  <c r="L76" i="17"/>
  <c r="K76" i="17"/>
  <c r="P75" i="17"/>
  <c r="O75" i="17"/>
  <c r="N75" i="17"/>
  <c r="M75" i="17"/>
  <c r="U75" i="17" s="1"/>
  <c r="L75" i="17"/>
  <c r="K75" i="17"/>
  <c r="S75" i="17" s="1"/>
  <c r="T75" i="17" s="1"/>
  <c r="N218" i="17"/>
  <c r="L218" i="17"/>
  <c r="K218" i="17"/>
  <c r="P217" i="17"/>
  <c r="O217" i="17"/>
  <c r="N217" i="17"/>
  <c r="M217" i="17"/>
  <c r="U217" i="17" s="1"/>
  <c r="L217" i="17"/>
  <c r="K217" i="17"/>
  <c r="S217" i="17" s="1"/>
  <c r="T217" i="17" s="1"/>
  <c r="P215" i="17"/>
  <c r="N215" i="17"/>
  <c r="M215" i="17"/>
  <c r="U215" i="17" s="1"/>
  <c r="N214" i="17"/>
  <c r="K214" i="17"/>
  <c r="P213" i="17"/>
  <c r="O213" i="17"/>
  <c r="N213" i="17"/>
  <c r="M213" i="17"/>
  <c r="U213" i="17" s="1"/>
  <c r="L213" i="17"/>
  <c r="K213" i="17"/>
  <c r="S213" i="17" s="1"/>
  <c r="T213" i="17" s="1"/>
  <c r="P212" i="17"/>
  <c r="O212" i="17"/>
  <c r="N212" i="17"/>
  <c r="M212" i="17"/>
  <c r="U212" i="17" s="1"/>
  <c r="L212" i="17"/>
  <c r="K212" i="17"/>
  <c r="P211" i="17"/>
  <c r="O211" i="17"/>
  <c r="N211" i="17"/>
  <c r="M211" i="17"/>
  <c r="U211" i="17" s="1"/>
  <c r="L211" i="17"/>
  <c r="K211" i="17"/>
  <c r="N210" i="17"/>
  <c r="L210" i="17"/>
  <c r="K210" i="17"/>
  <c r="P209" i="17"/>
  <c r="O209" i="17"/>
  <c r="N209" i="17"/>
  <c r="M209" i="17"/>
  <c r="U209" i="17" s="1"/>
  <c r="L209" i="17"/>
  <c r="K209" i="17"/>
  <c r="S209" i="17" s="1"/>
  <c r="T209" i="17" s="1"/>
  <c r="P208" i="17"/>
  <c r="N208" i="17"/>
  <c r="N207" i="17"/>
  <c r="L207" i="17"/>
  <c r="N206" i="17"/>
  <c r="L206" i="17"/>
  <c r="K206" i="17"/>
  <c r="P205" i="17"/>
  <c r="O205" i="17"/>
  <c r="N205" i="17"/>
  <c r="M205" i="17"/>
  <c r="U205" i="17" s="1"/>
  <c r="L205" i="17"/>
  <c r="K205" i="17"/>
  <c r="P204" i="17"/>
  <c r="O204" i="17"/>
  <c r="N204" i="17"/>
  <c r="M204" i="17"/>
  <c r="U204" i="17" s="1"/>
  <c r="L204" i="17"/>
  <c r="K204" i="17"/>
  <c r="S204" i="17" s="1"/>
  <c r="T204" i="17" s="1"/>
  <c r="P203" i="17"/>
  <c r="O203" i="17"/>
  <c r="N203" i="17"/>
  <c r="M203" i="17"/>
  <c r="U203" i="17" s="1"/>
  <c r="L203" i="17"/>
  <c r="K203" i="17"/>
  <c r="N202" i="17"/>
  <c r="L202" i="17"/>
  <c r="K202" i="17"/>
  <c r="P201" i="17"/>
  <c r="O201" i="17"/>
  <c r="N201" i="17"/>
  <c r="M201" i="17"/>
  <c r="U201" i="17" s="1"/>
  <c r="L201" i="17"/>
  <c r="K201" i="17"/>
  <c r="O200" i="17"/>
  <c r="N200" i="17"/>
  <c r="P199" i="17"/>
  <c r="N199" i="17"/>
  <c r="M199" i="17"/>
  <c r="U199" i="17" s="1"/>
  <c r="N198" i="17"/>
  <c r="L198" i="17"/>
  <c r="K198" i="17"/>
  <c r="P197" i="17"/>
  <c r="O197" i="17"/>
  <c r="N197" i="17"/>
  <c r="M197" i="17"/>
  <c r="U197" i="17" s="1"/>
  <c r="L197" i="17"/>
  <c r="K197" i="17"/>
  <c r="S197" i="17" s="1"/>
  <c r="T197" i="17" s="1"/>
  <c r="P196" i="17"/>
  <c r="O196" i="17"/>
  <c r="N196" i="17"/>
  <c r="M196" i="17"/>
  <c r="U196" i="17" s="1"/>
  <c r="L196" i="17"/>
  <c r="K196" i="17"/>
  <c r="P195" i="17"/>
  <c r="O195" i="17"/>
  <c r="N195" i="17"/>
  <c r="M195" i="17"/>
  <c r="U195" i="17" s="1"/>
  <c r="L195" i="17"/>
  <c r="K195" i="17"/>
  <c r="N194" i="17"/>
  <c r="L194" i="17"/>
  <c r="K194" i="17"/>
  <c r="P193" i="17"/>
  <c r="O193" i="17"/>
  <c r="N193" i="17"/>
  <c r="M193" i="17"/>
  <c r="U193" i="17" s="1"/>
  <c r="L193" i="17"/>
  <c r="K193" i="17"/>
  <c r="P192" i="17"/>
  <c r="N191" i="17"/>
  <c r="M191" i="17"/>
  <c r="U191" i="17" s="1"/>
  <c r="L191" i="17"/>
  <c r="N190" i="17"/>
  <c r="L190" i="17"/>
  <c r="P189" i="17"/>
  <c r="O189" i="17"/>
  <c r="N189" i="17"/>
  <c r="M189" i="17"/>
  <c r="U189" i="17" s="1"/>
  <c r="L189" i="17"/>
  <c r="K189" i="17"/>
  <c r="P188" i="17"/>
  <c r="O188" i="17"/>
  <c r="N188" i="17"/>
  <c r="M188" i="17"/>
  <c r="U188" i="17" s="1"/>
  <c r="L188" i="17"/>
  <c r="K188" i="17"/>
  <c r="S188" i="17" s="1"/>
  <c r="T188" i="17" s="1"/>
  <c r="P187" i="17"/>
  <c r="O187" i="17"/>
  <c r="N187" i="17"/>
  <c r="M187" i="17"/>
  <c r="U187" i="17" s="1"/>
  <c r="L187" i="17"/>
  <c r="K187" i="17"/>
  <c r="N186" i="17"/>
  <c r="L186" i="17"/>
  <c r="K186" i="17"/>
  <c r="P185" i="17"/>
  <c r="O185" i="17"/>
  <c r="N185" i="17"/>
  <c r="M185" i="17"/>
  <c r="U185" i="17" s="1"/>
  <c r="L185" i="17"/>
  <c r="K185" i="17"/>
  <c r="P184" i="17"/>
  <c r="O184" i="17"/>
  <c r="P183" i="17"/>
  <c r="M183" i="17"/>
  <c r="U183" i="17" s="1"/>
  <c r="N182" i="17"/>
  <c r="L182" i="17"/>
  <c r="K182" i="17"/>
  <c r="P181" i="17"/>
  <c r="O181" i="17"/>
  <c r="N181" i="17"/>
  <c r="M181" i="17"/>
  <c r="U181" i="17" s="1"/>
  <c r="L181" i="17"/>
  <c r="K181" i="17"/>
  <c r="S181" i="17" s="1"/>
  <c r="T181" i="17" s="1"/>
  <c r="P180" i="17"/>
  <c r="O180" i="17"/>
  <c r="N180" i="17"/>
  <c r="M180" i="17"/>
  <c r="U180" i="17" s="1"/>
  <c r="L180" i="17"/>
  <c r="K180" i="17"/>
  <c r="P179" i="17"/>
  <c r="O179" i="17"/>
  <c r="N179" i="17"/>
  <c r="M179" i="17"/>
  <c r="U179" i="17" s="1"/>
  <c r="L179" i="17"/>
  <c r="K179" i="17"/>
  <c r="O178" i="17"/>
  <c r="M178" i="17"/>
  <c r="U178" i="17" s="1"/>
  <c r="L178" i="17"/>
  <c r="K178" i="17"/>
  <c r="S178" i="17" s="1"/>
  <c r="T178" i="17" s="1"/>
  <c r="P177" i="17"/>
  <c r="O177" i="17"/>
  <c r="N177" i="17"/>
  <c r="M177" i="17"/>
  <c r="U177" i="17" s="1"/>
  <c r="L177" i="17"/>
  <c r="K177" i="17"/>
  <c r="P176" i="17"/>
  <c r="O176" i="17"/>
  <c r="K176" i="17"/>
  <c r="O175" i="17"/>
  <c r="N175" i="17"/>
  <c r="O174" i="17"/>
  <c r="M174" i="17"/>
  <c r="U174" i="17" s="1"/>
  <c r="L174" i="17"/>
  <c r="K174" i="17"/>
  <c r="P173" i="17"/>
  <c r="O173" i="17"/>
  <c r="N173" i="17"/>
  <c r="M173" i="17"/>
  <c r="U173" i="17" s="1"/>
  <c r="L173" i="17"/>
  <c r="K173" i="17"/>
  <c r="S173" i="17" s="1"/>
  <c r="T173" i="17" s="1"/>
  <c r="P172" i="17"/>
  <c r="O172" i="17"/>
  <c r="N172" i="17"/>
  <c r="M172" i="17"/>
  <c r="U172" i="17" s="1"/>
  <c r="L172" i="17"/>
  <c r="K172" i="17"/>
  <c r="P171" i="17"/>
  <c r="O171" i="17"/>
  <c r="N171" i="17"/>
  <c r="M171" i="17"/>
  <c r="U171" i="17" s="1"/>
  <c r="L171" i="17"/>
  <c r="K171" i="17"/>
  <c r="O170" i="17"/>
  <c r="M170" i="17"/>
  <c r="U170" i="17" s="1"/>
  <c r="L170" i="17"/>
  <c r="K170" i="17"/>
  <c r="S170" i="17" s="1"/>
  <c r="T170" i="17" s="1"/>
  <c r="P169" i="17"/>
  <c r="O169" i="17"/>
  <c r="N169" i="17"/>
  <c r="M169" i="17"/>
  <c r="U169" i="17" s="1"/>
  <c r="L169" i="17"/>
  <c r="K169" i="17"/>
  <c r="K168" i="17"/>
  <c r="O167" i="17"/>
  <c r="N167" i="17"/>
  <c r="M167" i="17"/>
  <c r="U167" i="17" s="1"/>
  <c r="O166" i="17"/>
  <c r="L166" i="17"/>
  <c r="K166" i="17"/>
  <c r="P165" i="17"/>
  <c r="O165" i="17"/>
  <c r="N165" i="17"/>
  <c r="M165" i="17"/>
  <c r="U165" i="17" s="1"/>
  <c r="L165" i="17"/>
  <c r="K165" i="17"/>
  <c r="S165" i="17" s="1"/>
  <c r="T165" i="17" s="1"/>
  <c r="P164" i="17"/>
  <c r="O164" i="17"/>
  <c r="N164" i="17"/>
  <c r="M164" i="17"/>
  <c r="U164" i="17" s="1"/>
  <c r="L164" i="17"/>
  <c r="K164" i="17"/>
  <c r="P163" i="17"/>
  <c r="O163" i="17"/>
  <c r="N163" i="17"/>
  <c r="M163" i="17"/>
  <c r="U163" i="17" s="1"/>
  <c r="L163" i="17"/>
  <c r="K163" i="17"/>
  <c r="O162" i="17"/>
  <c r="M162" i="17"/>
  <c r="U162" i="17" s="1"/>
  <c r="L162" i="17"/>
  <c r="K162" i="17"/>
  <c r="S162" i="17" s="1"/>
  <c r="T162" i="17" s="1"/>
  <c r="P161" i="17"/>
  <c r="O161" i="17"/>
  <c r="N161" i="17"/>
  <c r="M161" i="17"/>
  <c r="U161" i="17" s="1"/>
  <c r="L161" i="17"/>
  <c r="K161" i="17"/>
  <c r="P160" i="17"/>
  <c r="K160" i="17"/>
  <c r="N159" i="17"/>
  <c r="M159" i="17"/>
  <c r="U159" i="17" s="1"/>
  <c r="O158" i="17"/>
  <c r="M158" i="17"/>
  <c r="U158" i="17" s="1"/>
  <c r="L158" i="17"/>
  <c r="P157" i="17"/>
  <c r="O157" i="17"/>
  <c r="N157" i="17"/>
  <c r="M157" i="17"/>
  <c r="U157" i="17" s="1"/>
  <c r="L157" i="17"/>
  <c r="K157" i="17"/>
  <c r="P156" i="17"/>
  <c r="O156" i="17"/>
  <c r="N156" i="17"/>
  <c r="M156" i="17"/>
  <c r="U156" i="17" s="1"/>
  <c r="L156" i="17"/>
  <c r="K156" i="17"/>
  <c r="S156" i="17" s="1"/>
  <c r="T156" i="17" s="1"/>
  <c r="P155" i="17"/>
  <c r="O155" i="17"/>
  <c r="N155" i="17"/>
  <c r="M155" i="17"/>
  <c r="U155" i="17" s="1"/>
  <c r="L155" i="17"/>
  <c r="K155" i="17"/>
  <c r="O154" i="17"/>
  <c r="N154" i="17"/>
  <c r="M154" i="17"/>
  <c r="U154" i="17" s="1"/>
  <c r="L154" i="17"/>
  <c r="K154" i="17"/>
  <c r="S154" i="17" s="1"/>
  <c r="T154" i="17" s="1"/>
  <c r="P153" i="17"/>
  <c r="O153" i="17"/>
  <c r="N153" i="17"/>
  <c r="M153" i="17"/>
  <c r="U153" i="17" s="1"/>
  <c r="L153" i="17"/>
  <c r="K153" i="17"/>
  <c r="O152" i="17"/>
  <c r="L152" i="17"/>
  <c r="P151" i="17"/>
  <c r="O151" i="17"/>
  <c r="N151" i="17"/>
  <c r="M151" i="17"/>
  <c r="U151" i="17" s="1"/>
  <c r="L151" i="17"/>
  <c r="O150" i="17"/>
  <c r="N150" i="17"/>
  <c r="M150" i="17"/>
  <c r="U150" i="17" s="1"/>
  <c r="L150" i="17"/>
  <c r="K150" i="17"/>
  <c r="P149" i="17"/>
  <c r="O149" i="17"/>
  <c r="N149" i="17"/>
  <c r="M149" i="17"/>
  <c r="U149" i="17" s="1"/>
  <c r="L149" i="17"/>
  <c r="K149" i="17"/>
  <c r="S149" i="17" s="1"/>
  <c r="T149" i="17" s="1"/>
  <c r="P148" i="17"/>
  <c r="O148" i="17"/>
  <c r="N148" i="17"/>
  <c r="M148" i="17"/>
  <c r="U148" i="17" s="1"/>
  <c r="L148" i="17"/>
  <c r="K148" i="17"/>
  <c r="P147" i="17"/>
  <c r="O147" i="17"/>
  <c r="N147" i="17"/>
  <c r="M147" i="17"/>
  <c r="U147" i="17" s="1"/>
  <c r="L147" i="17"/>
  <c r="K147" i="17"/>
  <c r="P290" i="17"/>
  <c r="O290" i="17"/>
  <c r="N290" i="17"/>
  <c r="M290" i="17"/>
  <c r="U290" i="17" s="1"/>
  <c r="L290" i="17"/>
  <c r="K290" i="17"/>
  <c r="P289" i="17"/>
  <c r="O289" i="17"/>
  <c r="N289" i="17"/>
  <c r="M289" i="17"/>
  <c r="U289" i="17" s="1"/>
  <c r="L289" i="17"/>
  <c r="K289" i="17"/>
  <c r="S289" i="17" s="1"/>
  <c r="T289" i="17" s="1"/>
  <c r="P288" i="17"/>
  <c r="O288" i="17"/>
  <c r="N288" i="17"/>
  <c r="L288" i="17"/>
  <c r="P287" i="17"/>
  <c r="O287" i="17"/>
  <c r="N287" i="17"/>
  <c r="M287" i="17"/>
  <c r="U287" i="17" s="1"/>
  <c r="L287" i="17"/>
  <c r="P286" i="17"/>
  <c r="O286" i="17"/>
  <c r="N286" i="17"/>
  <c r="M286" i="17"/>
  <c r="U286" i="17" s="1"/>
  <c r="L286" i="17"/>
  <c r="K286" i="17"/>
  <c r="P285" i="17"/>
  <c r="O285" i="17"/>
  <c r="N285" i="17"/>
  <c r="M285" i="17"/>
  <c r="U285" i="17" s="1"/>
  <c r="L285" i="17"/>
  <c r="K285" i="17"/>
  <c r="S285" i="17" s="1"/>
  <c r="T285" i="17" s="1"/>
  <c r="P284" i="17"/>
  <c r="O284" i="17"/>
  <c r="N284" i="17"/>
  <c r="M284" i="17"/>
  <c r="U284" i="17" s="1"/>
  <c r="L284" i="17"/>
  <c r="K284" i="17"/>
  <c r="P283" i="17"/>
  <c r="O283" i="17"/>
  <c r="N283" i="17"/>
  <c r="M283" i="17"/>
  <c r="U283" i="17" s="1"/>
  <c r="L283" i="17"/>
  <c r="K283" i="17"/>
  <c r="P282" i="17"/>
  <c r="O282" i="17"/>
  <c r="N282" i="17"/>
  <c r="M282" i="17"/>
  <c r="U282" i="17" s="1"/>
  <c r="L282" i="17"/>
  <c r="K282" i="17"/>
  <c r="P281" i="17"/>
  <c r="O281" i="17"/>
  <c r="N281" i="17"/>
  <c r="M281" i="17"/>
  <c r="U281" i="17" s="1"/>
  <c r="L281" i="17"/>
  <c r="K281" i="17"/>
  <c r="S281" i="17" s="1"/>
  <c r="T281" i="17" s="1"/>
  <c r="P280" i="17"/>
  <c r="O280" i="17"/>
  <c r="N280" i="17"/>
  <c r="M280" i="17"/>
  <c r="U280" i="17" s="1"/>
  <c r="L280" i="17"/>
  <c r="K280" i="17"/>
  <c r="P279" i="17"/>
  <c r="O279" i="17"/>
  <c r="N279" i="17"/>
  <c r="M279" i="17"/>
  <c r="U279" i="17" s="1"/>
  <c r="L279" i="17"/>
  <c r="K279" i="17"/>
  <c r="S279" i="17" s="1"/>
  <c r="T279" i="17" s="1"/>
  <c r="P278" i="17"/>
  <c r="O278" i="17"/>
  <c r="N278" i="17"/>
  <c r="M278" i="17"/>
  <c r="U278" i="17" s="1"/>
  <c r="L278" i="17"/>
  <c r="K278" i="17"/>
  <c r="P277" i="17"/>
  <c r="O277" i="17"/>
  <c r="N277" i="17"/>
  <c r="M277" i="17"/>
  <c r="U277" i="17" s="1"/>
  <c r="L277" i="17"/>
  <c r="K277" i="17"/>
  <c r="S277" i="17" s="1"/>
  <c r="T277" i="17" s="1"/>
  <c r="P276" i="17"/>
  <c r="O276" i="17"/>
  <c r="N276" i="17"/>
  <c r="M276" i="17"/>
  <c r="U276" i="17" s="1"/>
  <c r="L276" i="17"/>
  <c r="K276" i="17"/>
  <c r="P275" i="17"/>
  <c r="O275" i="17"/>
  <c r="N275" i="17"/>
  <c r="M275" i="17"/>
  <c r="U275" i="17" s="1"/>
  <c r="L275" i="17"/>
  <c r="K275" i="17"/>
  <c r="P274" i="17"/>
  <c r="O274" i="17"/>
  <c r="N274" i="17"/>
  <c r="M274" i="17"/>
  <c r="U274" i="17" s="1"/>
  <c r="L274" i="17"/>
  <c r="K274" i="17"/>
  <c r="P273" i="17"/>
  <c r="O273" i="17"/>
  <c r="N273" i="17"/>
  <c r="M273" i="17"/>
  <c r="U273" i="17" s="1"/>
  <c r="L273" i="17"/>
  <c r="K273" i="17"/>
  <c r="S273" i="17" s="1"/>
  <c r="T273" i="17" s="1"/>
  <c r="P272" i="17"/>
  <c r="O272" i="17"/>
  <c r="N272" i="17"/>
  <c r="M272" i="17"/>
  <c r="U272" i="17" s="1"/>
  <c r="L272" i="17"/>
  <c r="K272" i="17"/>
  <c r="P271" i="17"/>
  <c r="O271" i="17"/>
  <c r="N271" i="17"/>
  <c r="M271" i="17"/>
  <c r="U271" i="17" s="1"/>
  <c r="L271" i="17"/>
  <c r="K271" i="17"/>
  <c r="S271" i="17" s="1"/>
  <c r="T271" i="17" s="1"/>
  <c r="P270" i="17"/>
  <c r="O270" i="17"/>
  <c r="N270" i="17"/>
  <c r="M270" i="17"/>
  <c r="U270" i="17" s="1"/>
  <c r="L270" i="17"/>
  <c r="K270" i="17"/>
  <c r="P269" i="17"/>
  <c r="O269" i="17"/>
  <c r="N269" i="17"/>
  <c r="M269" i="17"/>
  <c r="U269" i="17" s="1"/>
  <c r="L269" i="17"/>
  <c r="K269" i="17"/>
  <c r="S269" i="17" s="1"/>
  <c r="T269" i="17" s="1"/>
  <c r="P268" i="17"/>
  <c r="O268" i="17"/>
  <c r="N268" i="17"/>
  <c r="M268" i="17"/>
  <c r="U268" i="17" s="1"/>
  <c r="L268" i="17"/>
  <c r="K268" i="17"/>
  <c r="P267" i="17"/>
  <c r="O267" i="17"/>
  <c r="N267" i="17"/>
  <c r="M267" i="17"/>
  <c r="U267" i="17" s="1"/>
  <c r="L267" i="17"/>
  <c r="K267" i="17"/>
  <c r="P266" i="17"/>
  <c r="O266" i="17"/>
  <c r="N266" i="17"/>
  <c r="M266" i="17"/>
  <c r="U266" i="17" s="1"/>
  <c r="L266" i="17"/>
  <c r="K266" i="17"/>
  <c r="P265" i="17"/>
  <c r="O265" i="17"/>
  <c r="N265" i="17"/>
  <c r="M265" i="17"/>
  <c r="U265" i="17" s="1"/>
  <c r="L265" i="17"/>
  <c r="K265" i="17"/>
  <c r="S265" i="17" s="1"/>
  <c r="T265" i="17" s="1"/>
  <c r="P264" i="17"/>
  <c r="O264" i="17"/>
  <c r="N264" i="17"/>
  <c r="M264" i="17"/>
  <c r="U264" i="17" s="1"/>
  <c r="L264" i="17"/>
  <c r="K264" i="17"/>
  <c r="P263" i="17"/>
  <c r="O263" i="17"/>
  <c r="N263" i="17"/>
  <c r="M263" i="17"/>
  <c r="U263" i="17" s="1"/>
  <c r="L263" i="17"/>
  <c r="K263" i="17"/>
  <c r="S263" i="17" s="1"/>
  <c r="T263" i="17" s="1"/>
  <c r="P262" i="17"/>
  <c r="O262" i="17"/>
  <c r="N262" i="17"/>
  <c r="M262" i="17"/>
  <c r="U262" i="17" s="1"/>
  <c r="L262" i="17"/>
  <c r="K262" i="17"/>
  <c r="P261" i="17"/>
  <c r="O261" i="17"/>
  <c r="N261" i="17"/>
  <c r="M261" i="17"/>
  <c r="U261" i="17" s="1"/>
  <c r="L261" i="17"/>
  <c r="K261" i="17"/>
  <c r="S261" i="17" s="1"/>
  <c r="T261" i="17" s="1"/>
  <c r="P260" i="17"/>
  <c r="O260" i="17"/>
  <c r="N260" i="17"/>
  <c r="M260" i="17"/>
  <c r="U260" i="17" s="1"/>
  <c r="L260" i="17"/>
  <c r="K260" i="17"/>
  <c r="P259" i="17"/>
  <c r="O259" i="17"/>
  <c r="N259" i="17"/>
  <c r="M259" i="17"/>
  <c r="U259" i="17" s="1"/>
  <c r="L259" i="17"/>
  <c r="K259" i="17"/>
  <c r="P258" i="17"/>
  <c r="O258" i="17"/>
  <c r="N258" i="17"/>
  <c r="M258" i="17"/>
  <c r="U258" i="17" s="1"/>
  <c r="L258" i="17"/>
  <c r="K258" i="17"/>
  <c r="P257" i="17"/>
  <c r="O257" i="17"/>
  <c r="N257" i="17"/>
  <c r="M257" i="17"/>
  <c r="U257" i="17" s="1"/>
  <c r="L257" i="17"/>
  <c r="K257" i="17"/>
  <c r="S257" i="17" s="1"/>
  <c r="T257" i="17" s="1"/>
  <c r="P256" i="17"/>
  <c r="O256" i="17"/>
  <c r="N256" i="17"/>
  <c r="M256" i="17"/>
  <c r="U256" i="17" s="1"/>
  <c r="L256" i="17"/>
  <c r="K256" i="17"/>
  <c r="P255" i="17"/>
  <c r="O255" i="17"/>
  <c r="N255" i="17"/>
  <c r="M255" i="17"/>
  <c r="U255" i="17" s="1"/>
  <c r="L255" i="17"/>
  <c r="K255" i="17"/>
  <c r="S255" i="17" s="1"/>
  <c r="T255" i="17" s="1"/>
  <c r="P254" i="17"/>
  <c r="O254" i="17"/>
  <c r="N254" i="17"/>
  <c r="M254" i="17"/>
  <c r="U254" i="17" s="1"/>
  <c r="L254" i="17"/>
  <c r="K254" i="17"/>
  <c r="P253" i="17"/>
  <c r="O253" i="17"/>
  <c r="N253" i="17"/>
  <c r="M253" i="17"/>
  <c r="U253" i="17" s="1"/>
  <c r="L253" i="17"/>
  <c r="K253" i="17"/>
  <c r="S253" i="17" s="1"/>
  <c r="T253" i="17" s="1"/>
  <c r="P252" i="17"/>
  <c r="O252" i="17"/>
  <c r="N252" i="17"/>
  <c r="M252" i="17"/>
  <c r="U252" i="17" s="1"/>
  <c r="L252" i="17"/>
  <c r="K252" i="17"/>
  <c r="P251" i="17"/>
  <c r="O251" i="17"/>
  <c r="N251" i="17"/>
  <c r="M251" i="17"/>
  <c r="U251" i="17" s="1"/>
  <c r="L251" i="17"/>
  <c r="K251" i="17"/>
  <c r="P250" i="17"/>
  <c r="O250" i="17"/>
  <c r="N250" i="17"/>
  <c r="M250" i="17"/>
  <c r="U250" i="17" s="1"/>
  <c r="L250" i="17"/>
  <c r="K250" i="17"/>
  <c r="P249" i="17"/>
  <c r="O249" i="17"/>
  <c r="N249" i="17"/>
  <c r="M249" i="17"/>
  <c r="U249" i="17" s="1"/>
  <c r="L249" i="17"/>
  <c r="K249" i="17"/>
  <c r="S249" i="17" s="1"/>
  <c r="T249" i="17" s="1"/>
  <c r="P248" i="17"/>
  <c r="O248" i="17"/>
  <c r="N248" i="17"/>
  <c r="M248" i="17"/>
  <c r="U248" i="17" s="1"/>
  <c r="L248" i="17"/>
  <c r="K248" i="17"/>
  <c r="P247" i="17"/>
  <c r="O247" i="17"/>
  <c r="N247" i="17"/>
  <c r="M247" i="17"/>
  <c r="U247" i="17" s="1"/>
  <c r="L247" i="17"/>
  <c r="K247" i="17"/>
  <c r="S247" i="17" s="1"/>
  <c r="T247" i="17" s="1"/>
  <c r="P246" i="17"/>
  <c r="O246" i="17"/>
  <c r="N246" i="17"/>
  <c r="M246" i="17"/>
  <c r="U246" i="17" s="1"/>
  <c r="L246" i="17"/>
  <c r="K246" i="17"/>
  <c r="P245" i="17"/>
  <c r="O245" i="17"/>
  <c r="N245" i="17"/>
  <c r="M245" i="17"/>
  <c r="U245" i="17" s="1"/>
  <c r="L245" i="17"/>
  <c r="K245" i="17"/>
  <c r="S245" i="17" s="1"/>
  <c r="T245" i="17" s="1"/>
  <c r="P244" i="17"/>
  <c r="O244" i="17"/>
  <c r="N244" i="17"/>
  <c r="M244" i="17"/>
  <c r="U244" i="17" s="1"/>
  <c r="L244" i="17"/>
  <c r="K244" i="17"/>
  <c r="P243" i="17"/>
  <c r="O243" i="17"/>
  <c r="N243" i="17"/>
  <c r="M243" i="17"/>
  <c r="U243" i="17" s="1"/>
  <c r="L243" i="17"/>
  <c r="K243" i="17"/>
  <c r="P242" i="17"/>
  <c r="O242" i="17"/>
  <c r="N242" i="17"/>
  <c r="M242" i="17"/>
  <c r="U242" i="17" s="1"/>
  <c r="L242" i="17"/>
  <c r="K242" i="17"/>
  <c r="P241" i="17"/>
  <c r="O241" i="17"/>
  <c r="N241" i="17"/>
  <c r="M241" i="17"/>
  <c r="U241" i="17" s="1"/>
  <c r="L241" i="17"/>
  <c r="K241" i="17"/>
  <c r="S241" i="17" s="1"/>
  <c r="T241" i="17" s="1"/>
  <c r="P240" i="17"/>
  <c r="O240" i="17"/>
  <c r="N240" i="17"/>
  <c r="M240" i="17"/>
  <c r="U240" i="17" s="1"/>
  <c r="L240" i="17"/>
  <c r="K240" i="17"/>
  <c r="P239" i="17"/>
  <c r="O239" i="17"/>
  <c r="N239" i="17"/>
  <c r="M239" i="17"/>
  <c r="U239" i="17" s="1"/>
  <c r="L239" i="17"/>
  <c r="K239" i="17"/>
  <c r="S239" i="17" s="1"/>
  <c r="T239" i="17" s="1"/>
  <c r="P238" i="17"/>
  <c r="O238" i="17"/>
  <c r="N238" i="17"/>
  <c r="M238" i="17"/>
  <c r="U238" i="17" s="1"/>
  <c r="L238" i="17"/>
  <c r="K238" i="17"/>
  <c r="P237" i="17"/>
  <c r="O237" i="17"/>
  <c r="N237" i="17"/>
  <c r="M237" i="17"/>
  <c r="U237" i="17" s="1"/>
  <c r="L237" i="17"/>
  <c r="K237" i="17"/>
  <c r="S237" i="17" s="1"/>
  <c r="T237" i="17" s="1"/>
  <c r="P236" i="17"/>
  <c r="O236" i="17"/>
  <c r="N236" i="17"/>
  <c r="M236" i="17"/>
  <c r="U236" i="17" s="1"/>
  <c r="L236" i="17"/>
  <c r="K236" i="17"/>
  <c r="P235" i="17"/>
  <c r="O235" i="17"/>
  <c r="N235" i="17"/>
  <c r="M235" i="17"/>
  <c r="U235" i="17" s="1"/>
  <c r="L235" i="17"/>
  <c r="K235" i="17"/>
  <c r="P234" i="17"/>
  <c r="O234" i="17"/>
  <c r="N234" i="17"/>
  <c r="M234" i="17"/>
  <c r="U234" i="17" s="1"/>
  <c r="L234" i="17"/>
  <c r="K234" i="17"/>
  <c r="P233" i="17"/>
  <c r="O233" i="17"/>
  <c r="N233" i="17"/>
  <c r="M233" i="17"/>
  <c r="U233" i="17" s="1"/>
  <c r="L233" i="17"/>
  <c r="K233" i="17"/>
  <c r="S233" i="17" s="1"/>
  <c r="T233" i="17" s="1"/>
  <c r="P232" i="17"/>
  <c r="O232" i="17"/>
  <c r="N232" i="17"/>
  <c r="M232" i="17"/>
  <c r="U232" i="17" s="1"/>
  <c r="L232" i="17"/>
  <c r="K232" i="17"/>
  <c r="P231" i="17"/>
  <c r="O231" i="17"/>
  <c r="N231" i="17"/>
  <c r="M231" i="17"/>
  <c r="U231" i="17" s="1"/>
  <c r="L231" i="17"/>
  <c r="K231" i="17"/>
  <c r="S231" i="17" s="1"/>
  <c r="T231" i="17" s="1"/>
  <c r="P230" i="17"/>
  <c r="O230" i="17"/>
  <c r="N230" i="17"/>
  <c r="M230" i="17"/>
  <c r="U230" i="17" s="1"/>
  <c r="L230" i="17"/>
  <c r="K230" i="17"/>
  <c r="P229" i="17"/>
  <c r="O229" i="17"/>
  <c r="N229" i="17"/>
  <c r="M229" i="17"/>
  <c r="U229" i="17" s="1"/>
  <c r="L229" i="17"/>
  <c r="K229" i="17"/>
  <c r="S229" i="17" s="1"/>
  <c r="T229" i="17" s="1"/>
  <c r="P228" i="17"/>
  <c r="O228" i="17"/>
  <c r="N228" i="17"/>
  <c r="M228" i="17"/>
  <c r="U228" i="17" s="1"/>
  <c r="L228" i="17"/>
  <c r="K228" i="17"/>
  <c r="P227" i="17"/>
  <c r="O227" i="17"/>
  <c r="N227" i="17"/>
  <c r="M227" i="17"/>
  <c r="U227" i="17" s="1"/>
  <c r="L227" i="17"/>
  <c r="K227" i="17"/>
  <c r="P226" i="17"/>
  <c r="O226" i="17"/>
  <c r="N226" i="17"/>
  <c r="M226" i="17"/>
  <c r="U226" i="17" s="1"/>
  <c r="L226" i="17"/>
  <c r="K226" i="17"/>
  <c r="P225" i="17"/>
  <c r="O225" i="17"/>
  <c r="N225" i="17"/>
  <c r="M225" i="17"/>
  <c r="U225" i="17" s="1"/>
  <c r="L225" i="17"/>
  <c r="K225" i="17"/>
  <c r="S225" i="17" s="1"/>
  <c r="T225" i="17" s="1"/>
  <c r="P224" i="17"/>
  <c r="O224" i="17"/>
  <c r="N224" i="17"/>
  <c r="M224" i="17"/>
  <c r="U224" i="17" s="1"/>
  <c r="L224" i="17"/>
  <c r="K224" i="17"/>
  <c r="P223" i="17"/>
  <c r="O223" i="17"/>
  <c r="N223" i="17"/>
  <c r="M223" i="17"/>
  <c r="U223" i="17" s="1"/>
  <c r="L223" i="17"/>
  <c r="K223" i="17"/>
  <c r="S223" i="17" s="1"/>
  <c r="T223" i="17" s="1"/>
  <c r="P222" i="17"/>
  <c r="O222" i="17"/>
  <c r="N222" i="17"/>
  <c r="M222" i="17"/>
  <c r="U222" i="17" s="1"/>
  <c r="L222" i="17"/>
  <c r="K222" i="17"/>
  <c r="P221" i="17"/>
  <c r="O221" i="17"/>
  <c r="N221" i="17"/>
  <c r="M221" i="17"/>
  <c r="U221" i="17" s="1"/>
  <c r="L221" i="17"/>
  <c r="K221" i="17"/>
  <c r="S221" i="17" s="1"/>
  <c r="T221" i="17" s="1"/>
  <c r="P220" i="17"/>
  <c r="O220" i="17"/>
  <c r="N220" i="17"/>
  <c r="M220" i="17"/>
  <c r="U220" i="17" s="1"/>
  <c r="L220" i="17"/>
  <c r="K220" i="17"/>
  <c r="P219" i="17"/>
  <c r="O219" i="17"/>
  <c r="N219" i="17"/>
  <c r="M219" i="17"/>
  <c r="U219" i="17" s="1"/>
  <c r="L219" i="17"/>
  <c r="K219" i="17"/>
  <c r="P362" i="17"/>
  <c r="O362" i="17"/>
  <c r="N362" i="17"/>
  <c r="M362" i="17"/>
  <c r="U362" i="17" s="1"/>
  <c r="L362" i="17"/>
  <c r="K362" i="17"/>
  <c r="P361" i="17"/>
  <c r="O361" i="17"/>
  <c r="N361" i="17"/>
  <c r="M361" i="17"/>
  <c r="U361" i="17" s="1"/>
  <c r="L361" i="17"/>
  <c r="K361" i="17"/>
  <c r="S361" i="17" s="1"/>
  <c r="T361" i="17" s="1"/>
  <c r="P360" i="17"/>
  <c r="O360" i="17"/>
  <c r="N360" i="17"/>
  <c r="M360" i="17"/>
  <c r="U360" i="17" s="1"/>
  <c r="L360" i="17"/>
  <c r="K360" i="17"/>
  <c r="P359" i="17"/>
  <c r="O359" i="17"/>
  <c r="N359" i="17"/>
  <c r="M359" i="17"/>
  <c r="U359" i="17" s="1"/>
  <c r="L359" i="17"/>
  <c r="K359" i="17"/>
  <c r="S359" i="17" s="1"/>
  <c r="T359" i="17" s="1"/>
  <c r="P358" i="17"/>
  <c r="O358" i="17"/>
  <c r="N358" i="17"/>
  <c r="M358" i="17"/>
  <c r="U358" i="17" s="1"/>
  <c r="L358" i="17"/>
  <c r="K358" i="17"/>
  <c r="P357" i="17"/>
  <c r="O357" i="17"/>
  <c r="N357" i="17"/>
  <c r="M357" i="17"/>
  <c r="U357" i="17" s="1"/>
  <c r="L357" i="17"/>
  <c r="K357" i="17"/>
  <c r="S357" i="17" s="1"/>
  <c r="T357" i="17" s="1"/>
  <c r="P356" i="17"/>
  <c r="O356" i="17"/>
  <c r="N356" i="17"/>
  <c r="M356" i="17"/>
  <c r="U356" i="17" s="1"/>
  <c r="L356" i="17"/>
  <c r="K356" i="17"/>
  <c r="P355" i="17"/>
  <c r="O355" i="17"/>
  <c r="N355" i="17"/>
  <c r="M355" i="17"/>
  <c r="U355" i="17" s="1"/>
  <c r="L355" i="17"/>
  <c r="K355" i="17"/>
  <c r="P354" i="17"/>
  <c r="O354" i="17"/>
  <c r="N354" i="17"/>
  <c r="M354" i="17"/>
  <c r="U354" i="17" s="1"/>
  <c r="L354" i="17"/>
  <c r="K354" i="17"/>
  <c r="P353" i="17"/>
  <c r="O353" i="17"/>
  <c r="N353" i="17"/>
  <c r="M353" i="17"/>
  <c r="U353" i="17" s="1"/>
  <c r="L353" i="17"/>
  <c r="K353" i="17"/>
  <c r="S353" i="17" s="1"/>
  <c r="T353" i="17" s="1"/>
  <c r="P352" i="17"/>
  <c r="O352" i="17"/>
  <c r="N352" i="17"/>
  <c r="M352" i="17"/>
  <c r="U352" i="17" s="1"/>
  <c r="L352" i="17"/>
  <c r="K352" i="17"/>
  <c r="P351" i="17"/>
  <c r="O351" i="17"/>
  <c r="N351" i="17"/>
  <c r="M351" i="17"/>
  <c r="U351" i="17" s="1"/>
  <c r="L351" i="17"/>
  <c r="K351" i="17"/>
  <c r="S351" i="17" s="1"/>
  <c r="T351" i="17" s="1"/>
  <c r="P350" i="17"/>
  <c r="O350" i="17"/>
  <c r="N350" i="17"/>
  <c r="M350" i="17"/>
  <c r="U350" i="17" s="1"/>
  <c r="L350" i="17"/>
  <c r="K350" i="17"/>
  <c r="P349" i="17"/>
  <c r="O349" i="17"/>
  <c r="N349" i="17"/>
  <c r="M349" i="17"/>
  <c r="U349" i="17" s="1"/>
  <c r="L349" i="17"/>
  <c r="K349" i="17"/>
  <c r="S349" i="17" s="1"/>
  <c r="T349" i="17" s="1"/>
  <c r="P348" i="17"/>
  <c r="O348" i="17"/>
  <c r="N348" i="17"/>
  <c r="M348" i="17"/>
  <c r="U348" i="17" s="1"/>
  <c r="L348" i="17"/>
  <c r="K348" i="17"/>
  <c r="P347" i="17"/>
  <c r="O347" i="17"/>
  <c r="N347" i="17"/>
  <c r="M347" i="17"/>
  <c r="U347" i="17" s="1"/>
  <c r="L347" i="17"/>
  <c r="K347" i="17"/>
  <c r="P346" i="17"/>
  <c r="O346" i="17"/>
  <c r="N346" i="17"/>
  <c r="M346" i="17"/>
  <c r="U346" i="17" s="1"/>
  <c r="L346" i="17"/>
  <c r="K346" i="17"/>
  <c r="P345" i="17"/>
  <c r="O345" i="17"/>
  <c r="N345" i="17"/>
  <c r="M345" i="17"/>
  <c r="U345" i="17" s="1"/>
  <c r="L345" i="17"/>
  <c r="K345" i="17"/>
  <c r="S345" i="17" s="1"/>
  <c r="T345" i="17" s="1"/>
  <c r="P344" i="17"/>
  <c r="O344" i="17"/>
  <c r="N344" i="17"/>
  <c r="M344" i="17"/>
  <c r="U344" i="17" s="1"/>
  <c r="L344" i="17"/>
  <c r="K344" i="17"/>
  <c r="P343" i="17"/>
  <c r="O343" i="17"/>
  <c r="N343" i="17"/>
  <c r="M343" i="17"/>
  <c r="U343" i="17" s="1"/>
  <c r="L343" i="17"/>
  <c r="K343" i="17"/>
  <c r="S343" i="17" s="1"/>
  <c r="T343" i="17" s="1"/>
  <c r="P342" i="17"/>
  <c r="O342" i="17"/>
  <c r="N342" i="17"/>
  <c r="M342" i="17"/>
  <c r="U342" i="17" s="1"/>
  <c r="L342" i="17"/>
  <c r="K342" i="17"/>
  <c r="P341" i="17"/>
  <c r="O341" i="17"/>
  <c r="N341" i="17"/>
  <c r="M341" i="17"/>
  <c r="U341" i="17" s="1"/>
  <c r="L341" i="17"/>
  <c r="K341" i="17"/>
  <c r="S341" i="17" s="1"/>
  <c r="T341" i="17" s="1"/>
  <c r="P340" i="17"/>
  <c r="O340" i="17"/>
  <c r="N340" i="17"/>
  <c r="M340" i="17"/>
  <c r="U340" i="17" s="1"/>
  <c r="L340" i="17"/>
  <c r="K340" i="17"/>
  <c r="P339" i="17"/>
  <c r="O339" i="17"/>
  <c r="N339" i="17"/>
  <c r="M339" i="17"/>
  <c r="U339" i="17" s="1"/>
  <c r="L339" i="17"/>
  <c r="K339" i="17"/>
  <c r="P338" i="17"/>
  <c r="O338" i="17"/>
  <c r="N338" i="17"/>
  <c r="M338" i="17"/>
  <c r="U338" i="17" s="1"/>
  <c r="L338" i="17"/>
  <c r="K338" i="17"/>
  <c r="P337" i="17"/>
  <c r="O337" i="17"/>
  <c r="N337" i="17"/>
  <c r="M337" i="17"/>
  <c r="U337" i="17" s="1"/>
  <c r="L337" i="17"/>
  <c r="K337" i="17"/>
  <c r="S337" i="17" s="1"/>
  <c r="T337" i="17" s="1"/>
  <c r="P336" i="17"/>
  <c r="O336" i="17"/>
  <c r="N336" i="17"/>
  <c r="M336" i="17"/>
  <c r="U336" i="17" s="1"/>
  <c r="L336" i="17"/>
  <c r="K336" i="17"/>
  <c r="P335" i="17"/>
  <c r="O335" i="17"/>
  <c r="N335" i="17"/>
  <c r="M335" i="17"/>
  <c r="U335" i="17" s="1"/>
  <c r="L335" i="17"/>
  <c r="K335" i="17"/>
  <c r="S335" i="17" s="1"/>
  <c r="T335" i="17" s="1"/>
  <c r="P334" i="17"/>
  <c r="O334" i="17"/>
  <c r="N334" i="17"/>
  <c r="M334" i="17"/>
  <c r="U334" i="17" s="1"/>
  <c r="L334" i="17"/>
  <c r="K334" i="17"/>
  <c r="P333" i="17"/>
  <c r="O333" i="17"/>
  <c r="N333" i="17"/>
  <c r="M333" i="17"/>
  <c r="U333" i="17" s="1"/>
  <c r="L333" i="17"/>
  <c r="K333" i="17"/>
  <c r="S333" i="17" s="1"/>
  <c r="T333" i="17" s="1"/>
  <c r="P332" i="17"/>
  <c r="O332" i="17"/>
  <c r="N332" i="17"/>
  <c r="M332" i="17"/>
  <c r="U332" i="17" s="1"/>
  <c r="L332" i="17"/>
  <c r="K332" i="17"/>
  <c r="P331" i="17"/>
  <c r="O331" i="17"/>
  <c r="N331" i="17"/>
  <c r="M331" i="17"/>
  <c r="U331" i="17" s="1"/>
  <c r="L331" i="17"/>
  <c r="K331" i="17"/>
  <c r="P330" i="17"/>
  <c r="O330" i="17"/>
  <c r="N330" i="17"/>
  <c r="M330" i="17"/>
  <c r="U330" i="17" s="1"/>
  <c r="L330" i="17"/>
  <c r="K330" i="17"/>
  <c r="P329" i="17"/>
  <c r="O329" i="17"/>
  <c r="N329" i="17"/>
  <c r="M329" i="17"/>
  <c r="U329" i="17" s="1"/>
  <c r="L329" i="17"/>
  <c r="K329" i="17"/>
  <c r="S329" i="17" s="1"/>
  <c r="T329" i="17" s="1"/>
  <c r="P328" i="17"/>
  <c r="O328" i="17"/>
  <c r="N328" i="17"/>
  <c r="M328" i="17"/>
  <c r="U328" i="17" s="1"/>
  <c r="L328" i="17"/>
  <c r="K328" i="17"/>
  <c r="P327" i="17"/>
  <c r="O327" i="17"/>
  <c r="N327" i="17"/>
  <c r="M327" i="17"/>
  <c r="U327" i="17" s="1"/>
  <c r="L327" i="17"/>
  <c r="K327" i="17"/>
  <c r="S327" i="17" s="1"/>
  <c r="T327" i="17" s="1"/>
  <c r="P326" i="17"/>
  <c r="O326" i="17"/>
  <c r="N326" i="17"/>
  <c r="M326" i="17"/>
  <c r="U326" i="17" s="1"/>
  <c r="L326" i="17"/>
  <c r="K326" i="17"/>
  <c r="P325" i="17"/>
  <c r="O325" i="17"/>
  <c r="N325" i="17"/>
  <c r="M325" i="17"/>
  <c r="U325" i="17" s="1"/>
  <c r="L325" i="17"/>
  <c r="K325" i="17"/>
  <c r="S325" i="17" s="1"/>
  <c r="T325" i="17" s="1"/>
  <c r="P324" i="17"/>
  <c r="O324" i="17"/>
  <c r="N324" i="17"/>
  <c r="M324" i="17"/>
  <c r="U324" i="17" s="1"/>
  <c r="L324" i="17"/>
  <c r="K324" i="17"/>
  <c r="P323" i="17"/>
  <c r="O323" i="17"/>
  <c r="N323" i="17"/>
  <c r="M323" i="17"/>
  <c r="U323" i="17" s="1"/>
  <c r="L323" i="17"/>
  <c r="K323" i="17"/>
  <c r="P322" i="17"/>
  <c r="O322" i="17"/>
  <c r="N322" i="17"/>
  <c r="M322" i="17"/>
  <c r="U322" i="17" s="1"/>
  <c r="L322" i="17"/>
  <c r="K322" i="17"/>
  <c r="P321" i="17"/>
  <c r="O321" i="17"/>
  <c r="N321" i="17"/>
  <c r="M321" i="17"/>
  <c r="U321" i="17" s="1"/>
  <c r="L321" i="17"/>
  <c r="K321" i="17"/>
  <c r="S321" i="17" s="1"/>
  <c r="T321" i="17" s="1"/>
  <c r="P320" i="17"/>
  <c r="O320" i="17"/>
  <c r="N320" i="17"/>
  <c r="M320" i="17"/>
  <c r="U320" i="17" s="1"/>
  <c r="L320" i="17"/>
  <c r="K320" i="17"/>
  <c r="P319" i="17"/>
  <c r="O319" i="17"/>
  <c r="N319" i="17"/>
  <c r="M319" i="17"/>
  <c r="U319" i="17" s="1"/>
  <c r="L319" i="17"/>
  <c r="K319" i="17"/>
  <c r="S319" i="17" s="1"/>
  <c r="T319" i="17" s="1"/>
  <c r="P318" i="17"/>
  <c r="O318" i="17"/>
  <c r="N318" i="17"/>
  <c r="M318" i="17"/>
  <c r="U318" i="17" s="1"/>
  <c r="L318" i="17"/>
  <c r="K318" i="17"/>
  <c r="P317" i="17"/>
  <c r="O317" i="17"/>
  <c r="N317" i="17"/>
  <c r="M317" i="17"/>
  <c r="U317" i="17" s="1"/>
  <c r="L317" i="17"/>
  <c r="K317" i="17"/>
  <c r="S317" i="17" s="1"/>
  <c r="T317" i="17" s="1"/>
  <c r="P316" i="17"/>
  <c r="O316" i="17"/>
  <c r="N316" i="17"/>
  <c r="M316" i="17"/>
  <c r="U316" i="17" s="1"/>
  <c r="L316" i="17"/>
  <c r="K316" i="17"/>
  <c r="P315" i="17"/>
  <c r="O315" i="17"/>
  <c r="N315" i="17"/>
  <c r="M315" i="17"/>
  <c r="U315" i="17" s="1"/>
  <c r="L315" i="17"/>
  <c r="K315" i="17"/>
  <c r="P314" i="17"/>
  <c r="O314" i="17"/>
  <c r="N314" i="17"/>
  <c r="M314" i="17"/>
  <c r="U314" i="17" s="1"/>
  <c r="L314" i="17"/>
  <c r="K314" i="17"/>
  <c r="P313" i="17"/>
  <c r="O313" i="17"/>
  <c r="N313" i="17"/>
  <c r="M313" i="17"/>
  <c r="U313" i="17" s="1"/>
  <c r="L313" i="17"/>
  <c r="K313" i="17"/>
  <c r="S313" i="17" s="1"/>
  <c r="T313" i="17" s="1"/>
  <c r="P312" i="17"/>
  <c r="O312" i="17"/>
  <c r="N312" i="17"/>
  <c r="M312" i="17"/>
  <c r="U312" i="17" s="1"/>
  <c r="L312" i="17"/>
  <c r="K312" i="17"/>
  <c r="P311" i="17"/>
  <c r="O311" i="17"/>
  <c r="N311" i="17"/>
  <c r="M311" i="17"/>
  <c r="U311" i="17" s="1"/>
  <c r="L311" i="17"/>
  <c r="K311" i="17"/>
  <c r="S311" i="17" s="1"/>
  <c r="T311" i="17" s="1"/>
  <c r="P310" i="17"/>
  <c r="O310" i="17"/>
  <c r="N310" i="17"/>
  <c r="M310" i="17"/>
  <c r="U310" i="17" s="1"/>
  <c r="L310" i="17"/>
  <c r="K310" i="17"/>
  <c r="P309" i="17"/>
  <c r="O309" i="17"/>
  <c r="N309" i="17"/>
  <c r="M309" i="17"/>
  <c r="U309" i="17" s="1"/>
  <c r="L309" i="17"/>
  <c r="K309" i="17"/>
  <c r="S309" i="17" s="1"/>
  <c r="T309" i="17" s="1"/>
  <c r="P308" i="17"/>
  <c r="O308" i="17"/>
  <c r="N308" i="17"/>
  <c r="M308" i="17"/>
  <c r="U308" i="17" s="1"/>
  <c r="L308" i="17"/>
  <c r="K308" i="17"/>
  <c r="P307" i="17"/>
  <c r="O307" i="17"/>
  <c r="N307" i="17"/>
  <c r="M307" i="17"/>
  <c r="U307" i="17" s="1"/>
  <c r="L307" i="17"/>
  <c r="K307" i="17"/>
  <c r="P306" i="17"/>
  <c r="O306" i="17"/>
  <c r="N306" i="17"/>
  <c r="M306" i="17"/>
  <c r="U306" i="17" s="1"/>
  <c r="L306" i="17"/>
  <c r="K306" i="17"/>
  <c r="P305" i="17"/>
  <c r="O305" i="17"/>
  <c r="N305" i="17"/>
  <c r="M305" i="17"/>
  <c r="U305" i="17" s="1"/>
  <c r="L305" i="17"/>
  <c r="K305" i="17"/>
  <c r="S305" i="17" s="1"/>
  <c r="T305" i="17" s="1"/>
  <c r="P304" i="17"/>
  <c r="O304" i="17"/>
  <c r="N304" i="17"/>
  <c r="M304" i="17"/>
  <c r="U304" i="17" s="1"/>
  <c r="L304" i="17"/>
  <c r="K304" i="17"/>
  <c r="P303" i="17"/>
  <c r="O303" i="17"/>
  <c r="N303" i="17"/>
  <c r="M303" i="17"/>
  <c r="U303" i="17" s="1"/>
  <c r="L303" i="17"/>
  <c r="K303" i="17"/>
  <c r="S303" i="17" s="1"/>
  <c r="T303" i="17" s="1"/>
  <c r="P302" i="17"/>
  <c r="O302" i="17"/>
  <c r="N302" i="17"/>
  <c r="M302" i="17"/>
  <c r="U302" i="17" s="1"/>
  <c r="L302" i="17"/>
  <c r="K302" i="17"/>
  <c r="P301" i="17"/>
  <c r="O301" i="17"/>
  <c r="N301" i="17"/>
  <c r="M301" i="17"/>
  <c r="U301" i="17" s="1"/>
  <c r="L301" i="17"/>
  <c r="K301" i="17"/>
  <c r="S301" i="17" s="1"/>
  <c r="T301" i="17" s="1"/>
  <c r="P300" i="17"/>
  <c r="O300" i="17"/>
  <c r="N300" i="17"/>
  <c r="M300" i="17"/>
  <c r="U300" i="17" s="1"/>
  <c r="L300" i="17"/>
  <c r="K300" i="17"/>
  <c r="P299" i="17"/>
  <c r="O299" i="17"/>
  <c r="N299" i="17"/>
  <c r="M299" i="17"/>
  <c r="U299" i="17" s="1"/>
  <c r="L299" i="17"/>
  <c r="K299" i="17"/>
  <c r="P298" i="17"/>
  <c r="O298" i="17"/>
  <c r="N298" i="17"/>
  <c r="M298" i="17"/>
  <c r="U298" i="17" s="1"/>
  <c r="L298" i="17"/>
  <c r="K298" i="17"/>
  <c r="P297" i="17"/>
  <c r="O297" i="17"/>
  <c r="N297" i="17"/>
  <c r="M297" i="17"/>
  <c r="U297" i="17" s="1"/>
  <c r="L297" i="17"/>
  <c r="K297" i="17"/>
  <c r="S297" i="17" s="1"/>
  <c r="T297" i="17" s="1"/>
  <c r="P296" i="17"/>
  <c r="O296" i="17"/>
  <c r="N296" i="17"/>
  <c r="M296" i="17"/>
  <c r="U296" i="17" s="1"/>
  <c r="L296" i="17"/>
  <c r="K296" i="17"/>
  <c r="P295" i="17"/>
  <c r="O295" i="17"/>
  <c r="N295" i="17"/>
  <c r="M295" i="17"/>
  <c r="U295" i="17" s="1"/>
  <c r="L295" i="17"/>
  <c r="K295" i="17"/>
  <c r="S295" i="17" s="1"/>
  <c r="T295" i="17" s="1"/>
  <c r="P294" i="17"/>
  <c r="O294" i="17"/>
  <c r="N294" i="17"/>
  <c r="M294" i="17"/>
  <c r="U294" i="17" s="1"/>
  <c r="L294" i="17"/>
  <c r="K294" i="17"/>
  <c r="P293" i="17"/>
  <c r="O293" i="17"/>
  <c r="N293" i="17"/>
  <c r="M293" i="17"/>
  <c r="U293" i="17" s="1"/>
  <c r="L293" i="17"/>
  <c r="K293" i="17"/>
  <c r="S293" i="17" s="1"/>
  <c r="T293" i="17" s="1"/>
  <c r="P292" i="17"/>
  <c r="O292" i="17"/>
  <c r="N292" i="17"/>
  <c r="M292" i="17"/>
  <c r="U292" i="17" s="1"/>
  <c r="L292" i="17"/>
  <c r="K292" i="17"/>
  <c r="P291" i="17"/>
  <c r="O291" i="17"/>
  <c r="N291" i="17"/>
  <c r="M291" i="17"/>
  <c r="U291" i="17" s="1"/>
  <c r="L291" i="17"/>
  <c r="K291" i="17"/>
  <c r="P363" i="17"/>
  <c r="O363" i="17"/>
  <c r="N363" i="17"/>
  <c r="M363" i="17"/>
  <c r="U363" i="17" s="1"/>
  <c r="L363" i="17"/>
  <c r="K363" i="17"/>
  <c r="N364" i="17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156" i="15"/>
  <c r="P157" i="15"/>
  <c r="P158" i="15"/>
  <c r="P159" i="15"/>
  <c r="P160" i="15"/>
  <c r="P161" i="15"/>
  <c r="P162" i="15"/>
  <c r="P163" i="15"/>
  <c r="P164" i="15"/>
  <c r="P165" i="15"/>
  <c r="P166" i="15"/>
  <c r="P167" i="15"/>
  <c r="P168" i="15"/>
  <c r="P169" i="15"/>
  <c r="P170" i="15"/>
  <c r="P171" i="15"/>
  <c r="P172" i="15"/>
  <c r="P173" i="15"/>
  <c r="P174" i="15"/>
  <c r="P175" i="15"/>
  <c r="P176" i="15"/>
  <c r="P177" i="15"/>
  <c r="P178" i="15"/>
  <c r="P179" i="15"/>
  <c r="P180" i="15"/>
  <c r="P181" i="15"/>
  <c r="P182" i="15"/>
  <c r="P183" i="15"/>
  <c r="P184" i="15"/>
  <c r="P185" i="15"/>
  <c r="P186" i="15"/>
  <c r="P187" i="15"/>
  <c r="P188" i="15"/>
  <c r="P189" i="15"/>
  <c r="P190" i="15"/>
  <c r="P191" i="15"/>
  <c r="P192" i="15"/>
  <c r="P193" i="15"/>
  <c r="P194" i="15"/>
  <c r="P195" i="15"/>
  <c r="P196" i="15"/>
  <c r="P197" i="15"/>
  <c r="O4" i="15"/>
  <c r="O5" i="15"/>
  <c r="O6" i="15"/>
  <c r="O7" i="15"/>
  <c r="O8" i="15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47" i="15"/>
  <c r="O48" i="15"/>
  <c r="O49" i="15"/>
  <c r="O50" i="15"/>
  <c r="O51" i="15"/>
  <c r="O52" i="15"/>
  <c r="O53" i="15"/>
  <c r="O54" i="15"/>
  <c r="O55" i="15"/>
  <c r="O56" i="15"/>
  <c r="O57" i="15"/>
  <c r="O58" i="15"/>
  <c r="O59" i="15"/>
  <c r="O60" i="15"/>
  <c r="O61" i="15"/>
  <c r="O62" i="15"/>
  <c r="O63" i="15"/>
  <c r="O64" i="15"/>
  <c r="O65" i="15"/>
  <c r="O66" i="15"/>
  <c r="O67" i="15"/>
  <c r="O68" i="15"/>
  <c r="O69" i="15"/>
  <c r="O70" i="15"/>
  <c r="O71" i="15"/>
  <c r="O72" i="15"/>
  <c r="O73" i="15"/>
  <c r="O74" i="15"/>
  <c r="O75" i="15"/>
  <c r="O76" i="15"/>
  <c r="O77" i="15"/>
  <c r="O78" i="15"/>
  <c r="O79" i="15"/>
  <c r="O80" i="15"/>
  <c r="O81" i="15"/>
  <c r="O82" i="15"/>
  <c r="O83" i="15"/>
  <c r="O84" i="15"/>
  <c r="O85" i="15"/>
  <c r="O86" i="15"/>
  <c r="O87" i="15"/>
  <c r="O88" i="15"/>
  <c r="O89" i="15"/>
  <c r="O90" i="15"/>
  <c r="O91" i="15"/>
  <c r="O92" i="15"/>
  <c r="O93" i="15"/>
  <c r="O94" i="15"/>
  <c r="O95" i="15"/>
  <c r="O96" i="15"/>
  <c r="O97" i="15"/>
  <c r="O98" i="15"/>
  <c r="O99" i="15"/>
  <c r="O100" i="15"/>
  <c r="O101" i="15"/>
  <c r="O102" i="15"/>
  <c r="O103" i="15"/>
  <c r="O104" i="15"/>
  <c r="O105" i="15"/>
  <c r="O106" i="15"/>
  <c r="O107" i="15"/>
  <c r="O108" i="15"/>
  <c r="O109" i="15"/>
  <c r="O110" i="15"/>
  <c r="O111" i="15"/>
  <c r="O112" i="15"/>
  <c r="O113" i="15"/>
  <c r="O114" i="15"/>
  <c r="O115" i="15"/>
  <c r="O116" i="15"/>
  <c r="O117" i="15"/>
  <c r="O118" i="15"/>
  <c r="O119" i="15"/>
  <c r="O120" i="15"/>
  <c r="O121" i="15"/>
  <c r="O122" i="15"/>
  <c r="O123" i="15"/>
  <c r="O124" i="15"/>
  <c r="O125" i="15"/>
  <c r="O126" i="15"/>
  <c r="O127" i="15"/>
  <c r="O128" i="15"/>
  <c r="O129" i="15"/>
  <c r="O130" i="15"/>
  <c r="O131" i="15"/>
  <c r="O132" i="15"/>
  <c r="O133" i="15"/>
  <c r="O134" i="15"/>
  <c r="O135" i="15"/>
  <c r="O136" i="15"/>
  <c r="O137" i="15"/>
  <c r="O138" i="15"/>
  <c r="O139" i="15"/>
  <c r="O140" i="15"/>
  <c r="O141" i="15"/>
  <c r="O142" i="15"/>
  <c r="O143" i="15"/>
  <c r="O144" i="15"/>
  <c r="O145" i="15"/>
  <c r="O146" i="15"/>
  <c r="O147" i="15"/>
  <c r="O148" i="15"/>
  <c r="O149" i="15"/>
  <c r="O150" i="15"/>
  <c r="O151" i="15"/>
  <c r="O152" i="15"/>
  <c r="O153" i="15"/>
  <c r="O154" i="15"/>
  <c r="O155" i="15"/>
  <c r="O156" i="15"/>
  <c r="O157" i="15"/>
  <c r="O158" i="15"/>
  <c r="O159" i="15"/>
  <c r="O160" i="15"/>
  <c r="O161" i="15"/>
  <c r="O162" i="15"/>
  <c r="O163" i="15"/>
  <c r="O164" i="15"/>
  <c r="O165" i="15"/>
  <c r="O166" i="15"/>
  <c r="O167" i="15"/>
  <c r="O168" i="15"/>
  <c r="O169" i="15"/>
  <c r="O170" i="15"/>
  <c r="O171" i="15"/>
  <c r="O172" i="15"/>
  <c r="O173" i="15"/>
  <c r="O174" i="15"/>
  <c r="O175" i="15"/>
  <c r="O176" i="15"/>
  <c r="O177" i="15"/>
  <c r="O178" i="15"/>
  <c r="O179" i="15"/>
  <c r="O180" i="15"/>
  <c r="O181" i="15"/>
  <c r="O182" i="15"/>
  <c r="O183" i="15"/>
  <c r="O184" i="15"/>
  <c r="O185" i="15"/>
  <c r="O186" i="15"/>
  <c r="O187" i="15"/>
  <c r="O188" i="15"/>
  <c r="O189" i="15"/>
  <c r="O190" i="15"/>
  <c r="O191" i="15"/>
  <c r="O192" i="15"/>
  <c r="O193" i="15"/>
  <c r="O194" i="15"/>
  <c r="O195" i="15"/>
  <c r="O196" i="15"/>
  <c r="O197" i="15"/>
  <c r="N4" i="15"/>
  <c r="N5" i="15"/>
  <c r="N6" i="15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50" i="15"/>
  <c r="N51" i="15"/>
  <c r="N52" i="15"/>
  <c r="N53" i="15"/>
  <c r="N54" i="15"/>
  <c r="N55" i="15"/>
  <c r="N56" i="15"/>
  <c r="N57" i="15"/>
  <c r="N58" i="15"/>
  <c r="N59" i="15"/>
  <c r="N60" i="15"/>
  <c r="N61" i="15"/>
  <c r="N62" i="15"/>
  <c r="N63" i="15"/>
  <c r="N64" i="15"/>
  <c r="N65" i="15"/>
  <c r="N66" i="15"/>
  <c r="N67" i="15"/>
  <c r="N68" i="15"/>
  <c r="N69" i="15"/>
  <c r="N70" i="15"/>
  <c r="N71" i="15"/>
  <c r="N72" i="15"/>
  <c r="N73" i="15"/>
  <c r="N74" i="15"/>
  <c r="N75" i="15"/>
  <c r="N76" i="15"/>
  <c r="N77" i="15"/>
  <c r="N78" i="15"/>
  <c r="N79" i="15"/>
  <c r="N80" i="15"/>
  <c r="N81" i="15"/>
  <c r="N82" i="15"/>
  <c r="N83" i="15"/>
  <c r="N84" i="15"/>
  <c r="N85" i="15"/>
  <c r="N86" i="15"/>
  <c r="N87" i="15"/>
  <c r="N88" i="15"/>
  <c r="N89" i="15"/>
  <c r="N90" i="15"/>
  <c r="N91" i="15"/>
  <c r="N92" i="15"/>
  <c r="N93" i="15"/>
  <c r="N94" i="15"/>
  <c r="N95" i="15"/>
  <c r="N96" i="15"/>
  <c r="N97" i="15"/>
  <c r="N98" i="15"/>
  <c r="N99" i="15"/>
  <c r="N100" i="15"/>
  <c r="N101" i="15"/>
  <c r="N102" i="15"/>
  <c r="N103" i="15"/>
  <c r="N104" i="15"/>
  <c r="N105" i="15"/>
  <c r="N106" i="15"/>
  <c r="N107" i="15"/>
  <c r="N108" i="15"/>
  <c r="N109" i="15"/>
  <c r="N110" i="15"/>
  <c r="N111" i="15"/>
  <c r="N112" i="15"/>
  <c r="N113" i="15"/>
  <c r="N114" i="15"/>
  <c r="N115" i="15"/>
  <c r="N116" i="15"/>
  <c r="N117" i="15"/>
  <c r="N118" i="15"/>
  <c r="N119" i="15"/>
  <c r="N120" i="15"/>
  <c r="N121" i="15"/>
  <c r="N122" i="15"/>
  <c r="N123" i="15"/>
  <c r="N124" i="15"/>
  <c r="N125" i="15"/>
  <c r="N126" i="15"/>
  <c r="N127" i="15"/>
  <c r="N128" i="15"/>
  <c r="N129" i="15"/>
  <c r="N130" i="15"/>
  <c r="N131" i="15"/>
  <c r="N132" i="15"/>
  <c r="N133" i="15"/>
  <c r="N134" i="15"/>
  <c r="N135" i="15"/>
  <c r="N136" i="15"/>
  <c r="N137" i="15"/>
  <c r="N138" i="15"/>
  <c r="N139" i="15"/>
  <c r="N140" i="15"/>
  <c r="N141" i="15"/>
  <c r="N142" i="15"/>
  <c r="N143" i="15"/>
  <c r="N144" i="15"/>
  <c r="N145" i="15"/>
  <c r="N146" i="15"/>
  <c r="N147" i="15"/>
  <c r="N148" i="15"/>
  <c r="N149" i="15"/>
  <c r="N150" i="15"/>
  <c r="N151" i="15"/>
  <c r="N152" i="15"/>
  <c r="N153" i="15"/>
  <c r="N154" i="15"/>
  <c r="N155" i="15"/>
  <c r="N156" i="15"/>
  <c r="N157" i="15"/>
  <c r="N158" i="15"/>
  <c r="N159" i="15"/>
  <c r="N160" i="15"/>
  <c r="N161" i="15"/>
  <c r="N162" i="15"/>
  <c r="N163" i="15"/>
  <c r="N164" i="15"/>
  <c r="N165" i="15"/>
  <c r="N166" i="15"/>
  <c r="N167" i="15"/>
  <c r="N168" i="15"/>
  <c r="N169" i="15"/>
  <c r="N170" i="15"/>
  <c r="N171" i="15"/>
  <c r="N172" i="15"/>
  <c r="N173" i="15"/>
  <c r="N174" i="15"/>
  <c r="N175" i="15"/>
  <c r="N176" i="15"/>
  <c r="N177" i="15"/>
  <c r="N178" i="15"/>
  <c r="N179" i="15"/>
  <c r="N180" i="15"/>
  <c r="N181" i="15"/>
  <c r="N182" i="15"/>
  <c r="N183" i="15"/>
  <c r="N184" i="15"/>
  <c r="N185" i="15"/>
  <c r="N186" i="15"/>
  <c r="N187" i="15"/>
  <c r="N188" i="15"/>
  <c r="N189" i="15"/>
  <c r="N190" i="15"/>
  <c r="N191" i="15"/>
  <c r="N192" i="15"/>
  <c r="N193" i="15"/>
  <c r="N194" i="15"/>
  <c r="N195" i="15"/>
  <c r="N196" i="15"/>
  <c r="N197" i="15"/>
  <c r="M4" i="15"/>
  <c r="M5" i="15"/>
  <c r="M6" i="15"/>
  <c r="M7" i="15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6" i="15"/>
  <c r="M57" i="15"/>
  <c r="M58" i="15"/>
  <c r="M59" i="15"/>
  <c r="M60" i="15"/>
  <c r="M61" i="15"/>
  <c r="M62" i="15"/>
  <c r="M63" i="15"/>
  <c r="M64" i="15"/>
  <c r="M65" i="15"/>
  <c r="M66" i="15"/>
  <c r="M67" i="15"/>
  <c r="M68" i="15"/>
  <c r="M69" i="15"/>
  <c r="M70" i="15"/>
  <c r="M71" i="15"/>
  <c r="M72" i="15"/>
  <c r="M73" i="15"/>
  <c r="M74" i="15"/>
  <c r="M75" i="15"/>
  <c r="M76" i="15"/>
  <c r="M77" i="15"/>
  <c r="M78" i="15"/>
  <c r="M79" i="15"/>
  <c r="M80" i="15"/>
  <c r="M81" i="15"/>
  <c r="M82" i="15"/>
  <c r="M83" i="15"/>
  <c r="M84" i="15"/>
  <c r="M85" i="15"/>
  <c r="M86" i="15"/>
  <c r="M87" i="15"/>
  <c r="M88" i="15"/>
  <c r="M89" i="15"/>
  <c r="M90" i="15"/>
  <c r="M91" i="15"/>
  <c r="M92" i="15"/>
  <c r="M93" i="15"/>
  <c r="M94" i="15"/>
  <c r="M95" i="15"/>
  <c r="M96" i="15"/>
  <c r="M97" i="15"/>
  <c r="M98" i="15"/>
  <c r="M99" i="15"/>
  <c r="M100" i="15"/>
  <c r="M101" i="15"/>
  <c r="M102" i="15"/>
  <c r="M103" i="15"/>
  <c r="M104" i="15"/>
  <c r="M105" i="15"/>
  <c r="M106" i="15"/>
  <c r="M107" i="15"/>
  <c r="M108" i="15"/>
  <c r="M109" i="15"/>
  <c r="M110" i="15"/>
  <c r="M111" i="15"/>
  <c r="M112" i="15"/>
  <c r="M113" i="15"/>
  <c r="M114" i="15"/>
  <c r="M115" i="15"/>
  <c r="M116" i="15"/>
  <c r="M117" i="15"/>
  <c r="M118" i="15"/>
  <c r="M119" i="15"/>
  <c r="M120" i="15"/>
  <c r="M121" i="15"/>
  <c r="M122" i="15"/>
  <c r="M123" i="15"/>
  <c r="M124" i="15"/>
  <c r="M125" i="15"/>
  <c r="M126" i="15"/>
  <c r="M127" i="15"/>
  <c r="M128" i="15"/>
  <c r="M129" i="15"/>
  <c r="M130" i="15"/>
  <c r="M131" i="15"/>
  <c r="M132" i="15"/>
  <c r="M133" i="15"/>
  <c r="M134" i="15"/>
  <c r="M135" i="15"/>
  <c r="M136" i="15"/>
  <c r="M137" i="15"/>
  <c r="M138" i="15"/>
  <c r="M139" i="15"/>
  <c r="M140" i="15"/>
  <c r="M141" i="15"/>
  <c r="M142" i="15"/>
  <c r="M143" i="15"/>
  <c r="M144" i="15"/>
  <c r="M145" i="15"/>
  <c r="M146" i="15"/>
  <c r="M147" i="15"/>
  <c r="M148" i="15"/>
  <c r="M149" i="15"/>
  <c r="M150" i="15"/>
  <c r="M151" i="15"/>
  <c r="M152" i="15"/>
  <c r="M153" i="15"/>
  <c r="M154" i="15"/>
  <c r="M155" i="15"/>
  <c r="M156" i="15"/>
  <c r="M157" i="15"/>
  <c r="M158" i="15"/>
  <c r="M159" i="15"/>
  <c r="M160" i="15"/>
  <c r="M161" i="15"/>
  <c r="M162" i="15"/>
  <c r="M163" i="15"/>
  <c r="M164" i="15"/>
  <c r="M165" i="15"/>
  <c r="M166" i="15"/>
  <c r="M167" i="15"/>
  <c r="M168" i="15"/>
  <c r="M169" i="15"/>
  <c r="M170" i="15"/>
  <c r="M171" i="15"/>
  <c r="M172" i="15"/>
  <c r="M173" i="15"/>
  <c r="M174" i="15"/>
  <c r="M175" i="15"/>
  <c r="M176" i="15"/>
  <c r="M177" i="15"/>
  <c r="M178" i="15"/>
  <c r="M179" i="15"/>
  <c r="M180" i="15"/>
  <c r="M181" i="15"/>
  <c r="M182" i="15"/>
  <c r="M183" i="15"/>
  <c r="M184" i="15"/>
  <c r="M185" i="15"/>
  <c r="M186" i="15"/>
  <c r="M187" i="15"/>
  <c r="M188" i="15"/>
  <c r="M189" i="15"/>
  <c r="M190" i="15"/>
  <c r="M191" i="15"/>
  <c r="M192" i="15"/>
  <c r="M193" i="15"/>
  <c r="M194" i="15"/>
  <c r="M195" i="15"/>
  <c r="M196" i="15"/>
  <c r="M197" i="15"/>
  <c r="L4" i="15"/>
  <c r="L5" i="15"/>
  <c r="L6" i="15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L56" i="15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L156" i="15"/>
  <c r="L157" i="15"/>
  <c r="L158" i="15"/>
  <c r="L159" i="15"/>
  <c r="L160" i="15"/>
  <c r="L161" i="15"/>
  <c r="L162" i="15"/>
  <c r="L163" i="15"/>
  <c r="L164" i="15"/>
  <c r="L165" i="15"/>
  <c r="L166" i="15"/>
  <c r="L167" i="15"/>
  <c r="L168" i="15"/>
  <c r="L169" i="15"/>
  <c r="L170" i="15"/>
  <c r="L171" i="15"/>
  <c r="L172" i="15"/>
  <c r="L173" i="15"/>
  <c r="L174" i="15"/>
  <c r="L175" i="15"/>
  <c r="L176" i="15"/>
  <c r="L177" i="15"/>
  <c r="L178" i="15"/>
  <c r="L179" i="15"/>
  <c r="L180" i="15"/>
  <c r="L181" i="15"/>
  <c r="L182" i="15"/>
  <c r="L183" i="15"/>
  <c r="L184" i="15"/>
  <c r="L185" i="15"/>
  <c r="L186" i="15"/>
  <c r="L187" i="15"/>
  <c r="L188" i="15"/>
  <c r="L189" i="15"/>
  <c r="L190" i="15"/>
  <c r="L191" i="15"/>
  <c r="L192" i="15"/>
  <c r="L193" i="15"/>
  <c r="L194" i="15"/>
  <c r="L195" i="15"/>
  <c r="L196" i="15"/>
  <c r="L197" i="15"/>
  <c r="K4" i="15"/>
  <c r="K5" i="15"/>
  <c r="K6" i="15"/>
  <c r="S6" i="15" s="1"/>
  <c r="T6" i="15" s="1"/>
  <c r="K7" i="15"/>
  <c r="S7" i="15" s="1"/>
  <c r="T7" i="15" s="1"/>
  <c r="K8" i="15"/>
  <c r="K9" i="15"/>
  <c r="K10" i="15"/>
  <c r="K11" i="15"/>
  <c r="K12" i="15"/>
  <c r="K13" i="15"/>
  <c r="K14" i="15"/>
  <c r="S14" i="15" s="1"/>
  <c r="T14" i="15" s="1"/>
  <c r="K15" i="15"/>
  <c r="S15" i="15" s="1"/>
  <c r="T15" i="15" s="1"/>
  <c r="K16" i="15"/>
  <c r="S16" i="15" s="1"/>
  <c r="T16" i="15" s="1"/>
  <c r="K17" i="15"/>
  <c r="K18" i="15"/>
  <c r="K19" i="15"/>
  <c r="S19" i="15" s="1"/>
  <c r="T19" i="15" s="1"/>
  <c r="K20" i="15"/>
  <c r="K21" i="15"/>
  <c r="K22" i="15"/>
  <c r="S22" i="15" s="1"/>
  <c r="T22" i="15" s="1"/>
  <c r="K23" i="15"/>
  <c r="K24" i="15"/>
  <c r="S24" i="15" s="1"/>
  <c r="T24" i="15" s="1"/>
  <c r="K25" i="15"/>
  <c r="K26" i="15"/>
  <c r="K27" i="15"/>
  <c r="K28" i="15"/>
  <c r="K29" i="15"/>
  <c r="K30" i="15"/>
  <c r="S30" i="15" s="1"/>
  <c r="T30" i="15" s="1"/>
  <c r="K31" i="15"/>
  <c r="S31" i="15" s="1"/>
  <c r="T31" i="15" s="1"/>
  <c r="K32" i="15"/>
  <c r="S32" i="15" s="1"/>
  <c r="T32" i="15" s="1"/>
  <c r="K33" i="15"/>
  <c r="K34" i="15"/>
  <c r="K35" i="15"/>
  <c r="K36" i="15"/>
  <c r="K37" i="15"/>
  <c r="K38" i="15"/>
  <c r="S38" i="15" s="1"/>
  <c r="T38" i="15" s="1"/>
  <c r="K39" i="15"/>
  <c r="K40" i="15"/>
  <c r="K41" i="15"/>
  <c r="K42" i="15"/>
  <c r="K43" i="15"/>
  <c r="K44" i="15"/>
  <c r="S44" i="15" s="1"/>
  <c r="T44" i="15" s="1"/>
  <c r="K45" i="15"/>
  <c r="K46" i="15"/>
  <c r="K47" i="15"/>
  <c r="S47" i="15" s="1"/>
  <c r="T47" i="15" s="1"/>
  <c r="K48" i="15"/>
  <c r="S48" i="15" s="1"/>
  <c r="T48" i="15" s="1"/>
  <c r="K49" i="15"/>
  <c r="K50" i="15"/>
  <c r="K51" i="15"/>
  <c r="K52" i="15"/>
  <c r="K53" i="15"/>
  <c r="K54" i="15"/>
  <c r="S54" i="15" s="1"/>
  <c r="T54" i="15" s="1"/>
  <c r="K55" i="15"/>
  <c r="S55" i="15" s="1"/>
  <c r="T55" i="15" s="1"/>
  <c r="K56" i="15"/>
  <c r="S56" i="15" s="1"/>
  <c r="T56" i="15" s="1"/>
  <c r="K57" i="15"/>
  <c r="K58" i="15"/>
  <c r="S58" i="15" s="1"/>
  <c r="T58" i="15" s="1"/>
  <c r="K59" i="15"/>
  <c r="K60" i="15"/>
  <c r="S60" i="15" s="1"/>
  <c r="T60" i="15" s="1"/>
  <c r="K61" i="15"/>
  <c r="K62" i="15"/>
  <c r="K63" i="15"/>
  <c r="S63" i="15" s="1"/>
  <c r="T63" i="15" s="1"/>
  <c r="K64" i="15"/>
  <c r="K65" i="15"/>
  <c r="K66" i="15"/>
  <c r="S66" i="15" s="1"/>
  <c r="T66" i="15" s="1"/>
  <c r="K67" i="15"/>
  <c r="K68" i="15"/>
  <c r="K69" i="15"/>
  <c r="K70" i="15"/>
  <c r="S70" i="15" s="1"/>
  <c r="T70" i="15" s="1"/>
  <c r="K71" i="15"/>
  <c r="K72" i="15"/>
  <c r="S72" i="15" s="1"/>
  <c r="T72" i="15" s="1"/>
  <c r="K73" i="15"/>
  <c r="K74" i="15"/>
  <c r="S74" i="15" s="1"/>
  <c r="T74" i="15" s="1"/>
  <c r="K75" i="15"/>
  <c r="K76" i="15"/>
  <c r="K77" i="15"/>
  <c r="K78" i="15"/>
  <c r="K79" i="15"/>
  <c r="S79" i="15" s="1"/>
  <c r="T79" i="15" s="1"/>
  <c r="K80" i="15"/>
  <c r="S80" i="15" s="1"/>
  <c r="T80" i="15" s="1"/>
  <c r="K81" i="15"/>
  <c r="K82" i="15"/>
  <c r="S82" i="15" s="1"/>
  <c r="T82" i="15" s="1"/>
  <c r="K83" i="15"/>
  <c r="K84" i="15"/>
  <c r="K85" i="15"/>
  <c r="K86" i="15"/>
  <c r="S86" i="15" s="1"/>
  <c r="T86" i="15" s="1"/>
  <c r="K87" i="15"/>
  <c r="S87" i="15" s="1"/>
  <c r="T87" i="15" s="1"/>
  <c r="K88" i="15"/>
  <c r="S88" i="15" s="1"/>
  <c r="T88" i="15" s="1"/>
  <c r="K89" i="15"/>
  <c r="K90" i="15"/>
  <c r="K91" i="15"/>
  <c r="K92" i="15"/>
  <c r="K93" i="15"/>
  <c r="K94" i="15"/>
  <c r="K95" i="15"/>
  <c r="S95" i="15" s="1"/>
  <c r="T95" i="15" s="1"/>
  <c r="K96" i="15"/>
  <c r="S96" i="15" s="1"/>
  <c r="T96" i="15" s="1"/>
  <c r="K97" i="15"/>
  <c r="K98" i="15"/>
  <c r="K99" i="15"/>
  <c r="K100" i="15"/>
  <c r="S100" i="15" s="1"/>
  <c r="T100" i="15" s="1"/>
  <c r="K101" i="15"/>
  <c r="K102" i="15"/>
  <c r="S102" i="15" s="1"/>
  <c r="T102" i="15" s="1"/>
  <c r="K103" i="15"/>
  <c r="S103" i="15" s="1"/>
  <c r="T103" i="15" s="1"/>
  <c r="K104" i="15"/>
  <c r="S104" i="15" s="1"/>
  <c r="T104" i="15" s="1"/>
  <c r="K105" i="15"/>
  <c r="K106" i="15"/>
  <c r="S106" i="15" s="1"/>
  <c r="T106" i="15" s="1"/>
  <c r="K107" i="15"/>
  <c r="K108" i="15"/>
  <c r="K109" i="15"/>
  <c r="K110" i="15"/>
  <c r="S110" i="15" s="1"/>
  <c r="T110" i="15" s="1"/>
  <c r="K111" i="15"/>
  <c r="K112" i="15"/>
  <c r="S112" i="15" s="1"/>
  <c r="T112" i="15" s="1"/>
  <c r="K113" i="15"/>
  <c r="K114" i="15"/>
  <c r="S114" i="15" s="1"/>
  <c r="T114" i="15" s="1"/>
  <c r="K115" i="15"/>
  <c r="K116" i="15"/>
  <c r="S116" i="15" s="1"/>
  <c r="T116" i="15" s="1"/>
  <c r="K117" i="15"/>
  <c r="K118" i="15"/>
  <c r="S118" i="15" s="1"/>
  <c r="T118" i="15" s="1"/>
  <c r="K119" i="15"/>
  <c r="S119" i="15" s="1"/>
  <c r="T119" i="15" s="1"/>
  <c r="K120" i="15"/>
  <c r="S120" i="15" s="1"/>
  <c r="T120" i="15" s="1"/>
  <c r="K121" i="15"/>
  <c r="K122" i="15"/>
  <c r="K123" i="15"/>
  <c r="K124" i="15"/>
  <c r="S124" i="15" s="1"/>
  <c r="T124" i="15" s="1"/>
  <c r="K125" i="15"/>
  <c r="K126" i="15"/>
  <c r="S126" i="15" s="1"/>
  <c r="T126" i="15" s="1"/>
  <c r="K127" i="15"/>
  <c r="K128" i="15"/>
  <c r="S128" i="15" s="1"/>
  <c r="T128" i="15" s="1"/>
  <c r="K129" i="15"/>
  <c r="K130" i="15"/>
  <c r="K131" i="15"/>
  <c r="K132" i="15"/>
  <c r="K133" i="15"/>
  <c r="K134" i="15"/>
  <c r="S134" i="15" s="1"/>
  <c r="T134" i="15" s="1"/>
  <c r="K135" i="15"/>
  <c r="S135" i="15" s="1"/>
  <c r="T135" i="15" s="1"/>
  <c r="K136" i="15"/>
  <c r="S136" i="15" s="1"/>
  <c r="T136" i="15" s="1"/>
  <c r="K137" i="15"/>
  <c r="K138" i="15"/>
  <c r="K139" i="15"/>
  <c r="K140" i="15"/>
  <c r="K141" i="15"/>
  <c r="K142" i="15"/>
  <c r="S142" i="15" s="1"/>
  <c r="T142" i="15" s="1"/>
  <c r="K143" i="15"/>
  <c r="K144" i="15"/>
  <c r="S144" i="15" s="1"/>
  <c r="T144" i="15" s="1"/>
  <c r="K145" i="15"/>
  <c r="K146" i="15"/>
  <c r="S146" i="15" s="1"/>
  <c r="T146" i="15" s="1"/>
  <c r="K147" i="15"/>
  <c r="K148" i="15"/>
  <c r="K149" i="15"/>
  <c r="K150" i="15"/>
  <c r="S150" i="15" s="1"/>
  <c r="T150" i="15" s="1"/>
  <c r="K151" i="15"/>
  <c r="S151" i="15" s="1"/>
  <c r="T151" i="15" s="1"/>
  <c r="K152" i="15"/>
  <c r="K153" i="15"/>
  <c r="K154" i="15"/>
  <c r="K155" i="15"/>
  <c r="K156" i="15"/>
  <c r="K157" i="15"/>
  <c r="K158" i="15"/>
  <c r="K159" i="15"/>
  <c r="K160" i="15"/>
  <c r="S160" i="15" s="1"/>
  <c r="T160" i="15" s="1"/>
  <c r="K161" i="15"/>
  <c r="K162" i="15"/>
  <c r="K163" i="15"/>
  <c r="K164" i="15"/>
  <c r="K165" i="15"/>
  <c r="K166" i="15"/>
  <c r="S166" i="15" s="1"/>
  <c r="T166" i="15" s="1"/>
  <c r="K167" i="15"/>
  <c r="S167" i="15" s="1"/>
  <c r="T167" i="15" s="1"/>
  <c r="K168" i="15"/>
  <c r="S168" i="15" s="1"/>
  <c r="T168" i="15" s="1"/>
  <c r="K169" i="15"/>
  <c r="K170" i="15"/>
  <c r="S170" i="15" s="1"/>
  <c r="T170" i="15" s="1"/>
  <c r="K171" i="15"/>
  <c r="K172" i="15"/>
  <c r="K173" i="15"/>
  <c r="K174" i="15"/>
  <c r="S174" i="15" s="1"/>
  <c r="T174" i="15" s="1"/>
  <c r="K175" i="15"/>
  <c r="S175" i="15" s="1"/>
  <c r="T175" i="15" s="1"/>
  <c r="K176" i="15"/>
  <c r="S176" i="15" s="1"/>
  <c r="T176" i="15" s="1"/>
  <c r="K177" i="15"/>
  <c r="K178" i="15"/>
  <c r="S178" i="15" s="1"/>
  <c r="T178" i="15" s="1"/>
  <c r="K179" i="15"/>
  <c r="K180" i="15"/>
  <c r="S180" i="15" s="1"/>
  <c r="T180" i="15" s="1"/>
  <c r="K181" i="15"/>
  <c r="K182" i="15"/>
  <c r="S182" i="15" s="1"/>
  <c r="T182" i="15" s="1"/>
  <c r="K183" i="15"/>
  <c r="S183" i="15" s="1"/>
  <c r="T183" i="15" s="1"/>
  <c r="K184" i="15"/>
  <c r="K185" i="15"/>
  <c r="K186" i="15"/>
  <c r="K187" i="15"/>
  <c r="K188" i="15"/>
  <c r="S188" i="15" s="1"/>
  <c r="T188" i="15" s="1"/>
  <c r="K189" i="15"/>
  <c r="K190" i="15"/>
  <c r="S190" i="15" s="1"/>
  <c r="T190" i="15" s="1"/>
  <c r="K191" i="15"/>
  <c r="S191" i="15" s="1"/>
  <c r="T191" i="15" s="1"/>
  <c r="K192" i="15"/>
  <c r="S192" i="15" s="1"/>
  <c r="T192" i="15" s="1"/>
  <c r="K193" i="15"/>
  <c r="K194" i="15"/>
  <c r="S194" i="15" s="1"/>
  <c r="T194" i="15" s="1"/>
  <c r="K195" i="15"/>
  <c r="K196" i="15"/>
  <c r="K197" i="15"/>
  <c r="K3" i="15"/>
  <c r="G198" i="15"/>
  <c r="P3" i="15"/>
  <c r="O3" i="15"/>
  <c r="N3" i="15"/>
  <c r="M3" i="15"/>
  <c r="L3" i="15"/>
  <c r="S287" i="17" l="1"/>
  <c r="T287" i="17" s="1"/>
  <c r="S292" i="17"/>
  <c r="T292" i="17" s="1"/>
  <c r="S296" i="17"/>
  <c r="T296" i="17" s="1"/>
  <c r="S298" i="17"/>
  <c r="T298" i="17" s="1"/>
  <c r="S300" i="17"/>
  <c r="T300" i="17" s="1"/>
  <c r="S304" i="17"/>
  <c r="T304" i="17" s="1"/>
  <c r="S306" i="17"/>
  <c r="T306" i="17" s="1"/>
  <c r="S308" i="17"/>
  <c r="T308" i="17" s="1"/>
  <c r="S312" i="17"/>
  <c r="T312" i="17" s="1"/>
  <c r="S314" i="17"/>
  <c r="T314" i="17" s="1"/>
  <c r="S316" i="17"/>
  <c r="T316" i="17" s="1"/>
  <c r="S320" i="17"/>
  <c r="T320" i="17" s="1"/>
  <c r="S322" i="17"/>
  <c r="T322" i="17" s="1"/>
  <c r="S324" i="17"/>
  <c r="T324" i="17" s="1"/>
  <c r="S328" i="17"/>
  <c r="T328" i="17" s="1"/>
  <c r="S330" i="17"/>
  <c r="T330" i="17" s="1"/>
  <c r="S332" i="17"/>
  <c r="T332" i="17" s="1"/>
  <c r="S336" i="17"/>
  <c r="T336" i="17" s="1"/>
  <c r="S338" i="17"/>
  <c r="T338" i="17" s="1"/>
  <c r="S340" i="17"/>
  <c r="T340" i="17" s="1"/>
  <c r="S344" i="17"/>
  <c r="T344" i="17" s="1"/>
  <c r="S346" i="17"/>
  <c r="T346" i="17" s="1"/>
  <c r="S348" i="17"/>
  <c r="T348" i="17" s="1"/>
  <c r="S352" i="17"/>
  <c r="T352" i="17" s="1"/>
  <c r="S354" i="17"/>
  <c r="T354" i="17" s="1"/>
  <c r="S356" i="17"/>
  <c r="T356" i="17" s="1"/>
  <c r="S360" i="17"/>
  <c r="T360" i="17" s="1"/>
  <c r="S362" i="17"/>
  <c r="T362" i="17" s="1"/>
  <c r="S220" i="17"/>
  <c r="T220" i="17" s="1"/>
  <c r="S222" i="17"/>
  <c r="T222" i="17" s="1"/>
  <c r="S224" i="17"/>
  <c r="T224" i="17" s="1"/>
  <c r="S226" i="17"/>
  <c r="T226" i="17" s="1"/>
  <c r="S228" i="17"/>
  <c r="T228" i="17" s="1"/>
  <c r="S230" i="17"/>
  <c r="T230" i="17" s="1"/>
  <c r="S232" i="17"/>
  <c r="T232" i="17" s="1"/>
  <c r="S234" i="17"/>
  <c r="T234" i="17" s="1"/>
  <c r="S236" i="17"/>
  <c r="T236" i="17" s="1"/>
  <c r="S238" i="17"/>
  <c r="T238" i="17" s="1"/>
  <c r="S240" i="17"/>
  <c r="T240" i="17" s="1"/>
  <c r="S242" i="17"/>
  <c r="T242" i="17" s="1"/>
  <c r="S244" i="17"/>
  <c r="T244" i="17" s="1"/>
  <c r="S248" i="17"/>
  <c r="T248" i="17" s="1"/>
  <c r="S250" i="17"/>
  <c r="T250" i="17" s="1"/>
  <c r="S252" i="17"/>
  <c r="T252" i="17" s="1"/>
  <c r="S254" i="17"/>
  <c r="T254" i="17" s="1"/>
  <c r="S256" i="17"/>
  <c r="T256" i="17" s="1"/>
  <c r="S258" i="17"/>
  <c r="T258" i="17" s="1"/>
  <c r="S260" i="17"/>
  <c r="T260" i="17" s="1"/>
  <c r="S262" i="17"/>
  <c r="T262" i="17" s="1"/>
  <c r="S264" i="17"/>
  <c r="T264" i="17" s="1"/>
  <c r="S266" i="17"/>
  <c r="T266" i="17" s="1"/>
  <c r="S268" i="17"/>
  <c r="T268" i="17" s="1"/>
  <c r="S270" i="17"/>
  <c r="T270" i="17" s="1"/>
  <c r="S272" i="17"/>
  <c r="T272" i="17" s="1"/>
  <c r="S274" i="17"/>
  <c r="T274" i="17" s="1"/>
  <c r="S276" i="17"/>
  <c r="T276" i="17" s="1"/>
  <c r="S278" i="17"/>
  <c r="T278" i="17" s="1"/>
  <c r="S280" i="17"/>
  <c r="T280" i="17" s="1"/>
  <c r="S282" i="17"/>
  <c r="T282" i="17" s="1"/>
  <c r="S284" i="17"/>
  <c r="T284" i="17" s="1"/>
  <c r="S286" i="17"/>
  <c r="T286" i="17" s="1"/>
  <c r="S169" i="17"/>
  <c r="T169" i="17" s="1"/>
  <c r="S172" i="17"/>
  <c r="T172" i="17" s="1"/>
  <c r="S185" i="17"/>
  <c r="T185" i="17" s="1"/>
  <c r="S196" i="17"/>
  <c r="T196" i="17" s="1"/>
  <c r="S201" i="17"/>
  <c r="T201" i="17" s="1"/>
  <c r="S82" i="17"/>
  <c r="T82" i="17" s="1"/>
  <c r="S89" i="17"/>
  <c r="T89" i="17" s="1"/>
  <c r="S91" i="17"/>
  <c r="T91" i="17" s="1"/>
  <c r="S93" i="17"/>
  <c r="T93" i="17" s="1"/>
  <c r="S99" i="17"/>
  <c r="T99" i="17" s="1"/>
  <c r="S101" i="17"/>
  <c r="T101" i="17" s="1"/>
  <c r="S132" i="17"/>
  <c r="T132" i="17" s="1"/>
  <c r="S17" i="17"/>
  <c r="T17" i="17" s="1"/>
  <c r="S28" i="17"/>
  <c r="T28" i="17" s="1"/>
  <c r="S41" i="17"/>
  <c r="T41" i="17" s="1"/>
  <c r="S73" i="17"/>
  <c r="T73" i="17" s="1"/>
  <c r="S290" i="17"/>
  <c r="T290" i="17" s="1"/>
  <c r="S148" i="17"/>
  <c r="T148" i="17" s="1"/>
  <c r="S153" i="17"/>
  <c r="T153" i="17" s="1"/>
  <c r="S161" i="17"/>
  <c r="T161" i="17" s="1"/>
  <c r="S164" i="17"/>
  <c r="T164" i="17" s="1"/>
  <c r="S177" i="17"/>
  <c r="T177" i="17" s="1"/>
  <c r="S180" i="17"/>
  <c r="T180" i="17" s="1"/>
  <c r="S189" i="17"/>
  <c r="T189" i="17" s="1"/>
  <c r="S193" i="17"/>
  <c r="T193" i="17" s="1"/>
  <c r="S205" i="17"/>
  <c r="T205" i="17" s="1"/>
  <c r="S212" i="17"/>
  <c r="T212" i="17" s="1"/>
  <c r="S76" i="17"/>
  <c r="T76" i="17" s="1"/>
  <c r="S108" i="17"/>
  <c r="T108" i="17" s="1"/>
  <c r="S114" i="17"/>
  <c r="T114" i="17" s="1"/>
  <c r="S115" i="17"/>
  <c r="T115" i="17" s="1"/>
  <c r="S117" i="17"/>
  <c r="T117" i="17" s="1"/>
  <c r="S121" i="17"/>
  <c r="T121" i="17" s="1"/>
  <c r="S123" i="17"/>
  <c r="T123" i="17" s="1"/>
  <c r="S125" i="17"/>
  <c r="T125" i="17" s="1"/>
  <c r="S137" i="17"/>
  <c r="T137" i="17" s="1"/>
  <c r="S139" i="17"/>
  <c r="T139" i="17" s="1"/>
  <c r="S141" i="17"/>
  <c r="T141" i="17" s="1"/>
  <c r="S4" i="17"/>
  <c r="T4" i="17" s="1"/>
  <c r="S13" i="17"/>
  <c r="T13" i="17" s="1"/>
  <c r="S16" i="17"/>
  <c r="T16" i="17" s="1"/>
  <c r="S21" i="17"/>
  <c r="T21" i="17" s="1"/>
  <c r="S33" i="17"/>
  <c r="T33" i="17" s="1"/>
  <c r="S37" i="17"/>
  <c r="T37" i="17" s="1"/>
  <c r="S45" i="17"/>
  <c r="T45" i="17" s="1"/>
  <c r="S52" i="17"/>
  <c r="T52" i="17" s="1"/>
  <c r="S60" i="17"/>
  <c r="T60" i="17" s="1"/>
  <c r="S65" i="17"/>
  <c r="T65" i="17" s="1"/>
  <c r="S69" i="17"/>
  <c r="T69" i="17" s="1"/>
  <c r="S151" i="17"/>
  <c r="T151" i="17" s="1"/>
  <c r="S3" i="15"/>
  <c r="T3" i="15" s="1"/>
  <c r="S197" i="15"/>
  <c r="T197" i="15" s="1"/>
  <c r="S193" i="15"/>
  <c r="T193" i="15" s="1"/>
  <c r="S185" i="15"/>
  <c r="T185" i="15" s="1"/>
  <c r="S181" i="15"/>
  <c r="T181" i="15" s="1"/>
  <c r="S177" i="15"/>
  <c r="T177" i="15" s="1"/>
  <c r="S169" i="15"/>
  <c r="T169" i="15" s="1"/>
  <c r="S165" i="15"/>
  <c r="T165" i="15" s="1"/>
  <c r="S161" i="15"/>
  <c r="T161" i="15" s="1"/>
  <c r="S153" i="15"/>
  <c r="T153" i="15" s="1"/>
  <c r="S149" i="15"/>
  <c r="T149" i="15" s="1"/>
  <c r="S145" i="15"/>
  <c r="T145" i="15" s="1"/>
  <c r="S141" i="15"/>
  <c r="T141" i="15" s="1"/>
  <c r="S137" i="15"/>
  <c r="T137" i="15" s="1"/>
  <c r="S129" i="15"/>
  <c r="T129" i="15" s="1"/>
  <c r="S125" i="15"/>
  <c r="T125" i="15" s="1"/>
  <c r="S121" i="15"/>
  <c r="T121" i="15" s="1"/>
  <c r="S117" i="15"/>
  <c r="T117" i="15" s="1"/>
  <c r="S113" i="15"/>
  <c r="T113" i="15" s="1"/>
  <c r="S109" i="15"/>
  <c r="T109" i="15" s="1"/>
  <c r="S105" i="15"/>
  <c r="T105" i="15" s="1"/>
  <c r="S101" i="15"/>
  <c r="T101" i="15" s="1"/>
  <c r="S97" i="15"/>
  <c r="T97" i="15" s="1"/>
  <c r="S93" i="15"/>
  <c r="T93" i="15" s="1"/>
  <c r="S89" i="15"/>
  <c r="T89" i="15" s="1"/>
  <c r="S85" i="15"/>
  <c r="T85" i="15" s="1"/>
  <c r="S81" i="15"/>
  <c r="T81" i="15" s="1"/>
  <c r="S77" i="15"/>
  <c r="T77" i="15" s="1"/>
  <c r="S73" i="15"/>
  <c r="T73" i="15" s="1"/>
  <c r="S69" i="15"/>
  <c r="T69" i="15" s="1"/>
  <c r="S65" i="15"/>
  <c r="T65" i="15" s="1"/>
  <c r="S61" i="15"/>
  <c r="T61" i="15" s="1"/>
  <c r="S57" i="15"/>
  <c r="T57" i="15" s="1"/>
  <c r="S53" i="15"/>
  <c r="T53" i="15" s="1"/>
  <c r="S49" i="15"/>
  <c r="T49" i="15" s="1"/>
  <c r="S45" i="15"/>
  <c r="T45" i="15" s="1"/>
  <c r="S41" i="15"/>
  <c r="T41" i="15" s="1"/>
  <c r="S33" i="15"/>
  <c r="T33" i="15" s="1"/>
  <c r="S29" i="15"/>
  <c r="T29" i="15" s="1"/>
  <c r="S25" i="15"/>
  <c r="T25" i="15" s="1"/>
  <c r="S17" i="15"/>
  <c r="T17" i="15" s="1"/>
  <c r="S13" i="15"/>
  <c r="T13" i="15" s="1"/>
  <c r="S9" i="15"/>
  <c r="T9" i="15" s="1"/>
  <c r="S5" i="15"/>
  <c r="T5" i="15" s="1"/>
  <c r="Q195" i="15"/>
  <c r="R195" i="15" s="1"/>
  <c r="Q171" i="15"/>
  <c r="R171" i="15" s="1"/>
  <c r="Q147" i="15"/>
  <c r="R147" i="15" s="1"/>
  <c r="Q123" i="15"/>
  <c r="R123" i="15" s="1"/>
  <c r="Q99" i="15"/>
  <c r="R99" i="15" s="1"/>
  <c r="Q51" i="15"/>
  <c r="R51" i="15" s="1"/>
  <c r="Q187" i="15"/>
  <c r="R187" i="15" s="1"/>
  <c r="Q179" i="15"/>
  <c r="R179" i="15" s="1"/>
  <c r="Q163" i="15"/>
  <c r="R163" i="15" s="1"/>
  <c r="Q155" i="15"/>
  <c r="R155" i="15" s="1"/>
  <c r="Q139" i="15"/>
  <c r="R139" i="15" s="1"/>
  <c r="Q131" i="15"/>
  <c r="R131" i="15" s="1"/>
  <c r="Q115" i="15"/>
  <c r="R115" i="15" s="1"/>
  <c r="Q107" i="15"/>
  <c r="R107" i="15" s="1"/>
  <c r="Q91" i="15"/>
  <c r="R91" i="15" s="1"/>
  <c r="Q83" i="15"/>
  <c r="R83" i="15" s="1"/>
  <c r="Q75" i="15"/>
  <c r="R75" i="15" s="1"/>
  <c r="Q67" i="15"/>
  <c r="R67" i="15" s="1"/>
  <c r="Q59" i="15"/>
  <c r="R59" i="15" s="1"/>
  <c r="Q43" i="15"/>
  <c r="R43" i="15" s="1"/>
  <c r="Q35" i="15"/>
  <c r="R35" i="15" s="1"/>
  <c r="Q27" i="15"/>
  <c r="R27" i="15" s="1"/>
  <c r="Q11" i="15"/>
  <c r="R11" i="15" s="1"/>
  <c r="S51" i="15"/>
  <c r="T51" i="15" s="1"/>
  <c r="Q152" i="15"/>
  <c r="R152" i="15" s="1"/>
  <c r="Q64" i="15"/>
  <c r="R64" i="15" s="1"/>
  <c r="Q40" i="15"/>
  <c r="R40" i="15" s="1"/>
  <c r="Q8" i="15"/>
  <c r="R8" i="15" s="1"/>
  <c r="Q184" i="15"/>
  <c r="R184" i="15" s="1"/>
  <c r="Q144" i="15"/>
  <c r="R144" i="15" s="1"/>
  <c r="Q56" i="15"/>
  <c r="R56" i="15" s="1"/>
  <c r="Q122" i="15"/>
  <c r="R122" i="15" s="1"/>
  <c r="Q90" i="15"/>
  <c r="R90" i="15" s="1"/>
  <c r="Q42" i="15"/>
  <c r="R42" i="15" s="1"/>
  <c r="Q18" i="15"/>
  <c r="R18" i="15" s="1"/>
  <c r="S40" i="15"/>
  <c r="T40" i="15" s="1"/>
  <c r="Q193" i="15"/>
  <c r="R193" i="15" s="1"/>
  <c r="Q153" i="15"/>
  <c r="R153" i="15" s="1"/>
  <c r="Q145" i="15"/>
  <c r="R145" i="15" s="1"/>
  <c r="Q105" i="15"/>
  <c r="R105" i="15" s="1"/>
  <c r="Q41" i="15"/>
  <c r="R41" i="15" s="1"/>
  <c r="Q33" i="15"/>
  <c r="R33" i="15" s="1"/>
  <c r="Q178" i="15"/>
  <c r="R178" i="15" s="1"/>
  <c r="Q130" i="15"/>
  <c r="R130" i="15" s="1"/>
  <c r="Q26" i="15"/>
  <c r="R26" i="15" s="1"/>
  <c r="S90" i="15"/>
  <c r="T90" i="15" s="1"/>
  <c r="Q162" i="15"/>
  <c r="R162" i="15" s="1"/>
  <c r="Q34" i="15"/>
  <c r="R34" i="15" s="1"/>
  <c r="Q167" i="15"/>
  <c r="R167" i="15" s="1"/>
  <c r="Q143" i="15"/>
  <c r="R143" i="15" s="1"/>
  <c r="Q119" i="15"/>
  <c r="R119" i="15" s="1"/>
  <c r="Q71" i="15"/>
  <c r="R71" i="15" s="1"/>
  <c r="Q47" i="15"/>
  <c r="R47" i="15" s="1"/>
  <c r="Q7" i="15"/>
  <c r="R7" i="15" s="1"/>
  <c r="S59" i="15"/>
  <c r="T59" i="15" s="1"/>
  <c r="Q154" i="15"/>
  <c r="R154" i="15" s="1"/>
  <c r="Q50" i="15"/>
  <c r="R50" i="15" s="1"/>
  <c r="Q10" i="15"/>
  <c r="R10" i="15" s="1"/>
  <c r="S152" i="15"/>
  <c r="T152" i="15" s="1"/>
  <c r="S43" i="15"/>
  <c r="T43" i="15" s="1"/>
  <c r="Q127" i="15"/>
  <c r="R127" i="15" s="1"/>
  <c r="Q63" i="15"/>
  <c r="R63" i="15" s="1"/>
  <c r="Q39" i="15"/>
  <c r="R39" i="15" s="1"/>
  <c r="Q15" i="15"/>
  <c r="R15" i="15" s="1"/>
  <c r="S139" i="15"/>
  <c r="T139" i="15" s="1"/>
  <c r="S27" i="15"/>
  <c r="T27" i="15" s="1"/>
  <c r="Q182" i="15"/>
  <c r="R182" i="15" s="1"/>
  <c r="Q158" i="15"/>
  <c r="R158" i="15" s="1"/>
  <c r="Q134" i="15"/>
  <c r="R134" i="15" s="1"/>
  <c r="Q102" i="15"/>
  <c r="R102" i="15" s="1"/>
  <c r="Q70" i="15"/>
  <c r="R70" i="15" s="1"/>
  <c r="Q14" i="15"/>
  <c r="R14" i="15" s="1"/>
  <c r="Q186" i="15"/>
  <c r="R186" i="15" s="1"/>
  <c r="Q138" i="15"/>
  <c r="R138" i="15" s="1"/>
  <c r="Q98" i="15"/>
  <c r="R98" i="15" s="1"/>
  <c r="Q159" i="15"/>
  <c r="R159" i="15" s="1"/>
  <c r="Q111" i="15"/>
  <c r="R111" i="15" s="1"/>
  <c r="Q79" i="15"/>
  <c r="R79" i="15" s="1"/>
  <c r="Q55" i="15"/>
  <c r="R55" i="15" s="1"/>
  <c r="Q23" i="15"/>
  <c r="R23" i="15" s="1"/>
  <c r="S115" i="15"/>
  <c r="T115" i="15" s="1"/>
  <c r="Q190" i="15"/>
  <c r="R190" i="15" s="1"/>
  <c r="Q174" i="15"/>
  <c r="R174" i="15" s="1"/>
  <c r="Q166" i="15"/>
  <c r="R166" i="15" s="1"/>
  <c r="Q150" i="15"/>
  <c r="R150" i="15" s="1"/>
  <c r="Q142" i="15"/>
  <c r="R142" i="15" s="1"/>
  <c r="Q126" i="15"/>
  <c r="R126" i="15" s="1"/>
  <c r="Q118" i="15"/>
  <c r="R118" i="15" s="1"/>
  <c r="Q110" i="15"/>
  <c r="R110" i="15" s="1"/>
  <c r="Q94" i="15"/>
  <c r="R94" i="15" s="1"/>
  <c r="Q86" i="15"/>
  <c r="R86" i="15" s="1"/>
  <c r="Q78" i="15"/>
  <c r="R78" i="15" s="1"/>
  <c r="Q62" i="15"/>
  <c r="R62" i="15" s="1"/>
  <c r="Q54" i="15"/>
  <c r="R54" i="15" s="1"/>
  <c r="Q46" i="15"/>
  <c r="R46" i="15" s="1"/>
  <c r="Q38" i="15"/>
  <c r="R38" i="15" s="1"/>
  <c r="Q30" i="15"/>
  <c r="R30" i="15" s="1"/>
  <c r="Q22" i="15"/>
  <c r="R22" i="15" s="1"/>
  <c r="Q6" i="15"/>
  <c r="R6" i="15" s="1"/>
  <c r="S159" i="15"/>
  <c r="T159" i="15" s="1"/>
  <c r="S158" i="15"/>
  <c r="T158" i="15" s="1"/>
  <c r="S71" i="15"/>
  <c r="T71" i="15" s="1"/>
  <c r="S46" i="15"/>
  <c r="T46" i="15" s="1"/>
  <c r="Q197" i="15"/>
  <c r="R197" i="15" s="1"/>
  <c r="Q189" i="15"/>
  <c r="R189" i="15" s="1"/>
  <c r="Q181" i="15"/>
  <c r="R181" i="15" s="1"/>
  <c r="Q173" i="15"/>
  <c r="R173" i="15" s="1"/>
  <c r="Q165" i="15"/>
  <c r="R165" i="15" s="1"/>
  <c r="Q157" i="15"/>
  <c r="R157" i="15" s="1"/>
  <c r="Q149" i="15"/>
  <c r="R149" i="15" s="1"/>
  <c r="Q141" i="15"/>
  <c r="R141" i="15" s="1"/>
  <c r="Q133" i="15"/>
  <c r="R133" i="15" s="1"/>
  <c r="Q125" i="15"/>
  <c r="R125" i="15" s="1"/>
  <c r="Q117" i="15"/>
  <c r="R117" i="15" s="1"/>
  <c r="Q109" i="15"/>
  <c r="R109" i="15" s="1"/>
  <c r="Q101" i="15"/>
  <c r="R101" i="15" s="1"/>
  <c r="Q93" i="15"/>
  <c r="R93" i="15" s="1"/>
  <c r="Q85" i="15"/>
  <c r="R85" i="15" s="1"/>
  <c r="Q77" i="15"/>
  <c r="R77" i="15" s="1"/>
  <c r="Q69" i="15"/>
  <c r="R69" i="15" s="1"/>
  <c r="Q61" i="15"/>
  <c r="R61" i="15" s="1"/>
  <c r="Q53" i="15"/>
  <c r="R53" i="15" s="1"/>
  <c r="Q45" i="15"/>
  <c r="R45" i="15" s="1"/>
  <c r="Q37" i="15"/>
  <c r="R37" i="15" s="1"/>
  <c r="Q29" i="15"/>
  <c r="R29" i="15" s="1"/>
  <c r="Q21" i="15"/>
  <c r="R21" i="15" s="1"/>
  <c r="Q13" i="15"/>
  <c r="R13" i="15" s="1"/>
  <c r="Q5" i="15"/>
  <c r="R5" i="15" s="1"/>
  <c r="Q196" i="15"/>
  <c r="R196" i="15" s="1"/>
  <c r="Q188" i="15"/>
  <c r="R188" i="15" s="1"/>
  <c r="Q172" i="15"/>
  <c r="R172" i="15" s="1"/>
  <c r="Q164" i="15"/>
  <c r="R164" i="15" s="1"/>
  <c r="Q156" i="15"/>
  <c r="R156" i="15" s="1"/>
  <c r="Q148" i="15"/>
  <c r="R148" i="15" s="1"/>
  <c r="Q140" i="15"/>
  <c r="R140" i="15" s="1"/>
  <c r="Q132" i="15"/>
  <c r="R132" i="15" s="1"/>
  <c r="Q124" i="15"/>
  <c r="R124" i="15" s="1"/>
  <c r="Q108" i="15"/>
  <c r="R108" i="15" s="1"/>
  <c r="Q100" i="15"/>
  <c r="R100" i="15" s="1"/>
  <c r="Q92" i="15"/>
  <c r="R92" i="15" s="1"/>
  <c r="Q84" i="15"/>
  <c r="R84" i="15" s="1"/>
  <c r="Q76" i="15"/>
  <c r="R76" i="15" s="1"/>
  <c r="Q68" i="15"/>
  <c r="R68" i="15" s="1"/>
  <c r="Q52" i="15"/>
  <c r="R52" i="15" s="1"/>
  <c r="Q36" i="15"/>
  <c r="R36" i="15" s="1"/>
  <c r="Q28" i="15"/>
  <c r="R28" i="15" s="1"/>
  <c r="Q20" i="15"/>
  <c r="R20" i="15" s="1"/>
  <c r="Q12" i="15"/>
  <c r="R12" i="15" s="1"/>
  <c r="Q4" i="15"/>
  <c r="R4" i="15" s="1"/>
  <c r="S132" i="15"/>
  <c r="T132" i="15" s="1"/>
  <c r="S156" i="15"/>
  <c r="T156" i="15" s="1"/>
  <c r="S20" i="15"/>
  <c r="T20" i="15" s="1"/>
  <c r="S36" i="15"/>
  <c r="T36" i="15" s="1"/>
  <c r="Q185" i="15"/>
  <c r="R185" i="15" s="1"/>
  <c r="Q177" i="15"/>
  <c r="R177" i="15" s="1"/>
  <c r="Q169" i="15"/>
  <c r="R169" i="15" s="1"/>
  <c r="Q161" i="15"/>
  <c r="R161" i="15" s="1"/>
  <c r="Q137" i="15"/>
  <c r="R137" i="15" s="1"/>
  <c r="Q129" i="15"/>
  <c r="R129" i="15" s="1"/>
  <c r="Q121" i="15"/>
  <c r="R121" i="15" s="1"/>
  <c r="Q113" i="15"/>
  <c r="R113" i="15" s="1"/>
  <c r="Q97" i="15"/>
  <c r="R97" i="15" s="1"/>
  <c r="Q89" i="15"/>
  <c r="R89" i="15" s="1"/>
  <c r="Q81" i="15"/>
  <c r="R81" i="15" s="1"/>
  <c r="Q73" i="15"/>
  <c r="R73" i="15" s="1"/>
  <c r="Q65" i="15"/>
  <c r="R65" i="15" s="1"/>
  <c r="Q57" i="15"/>
  <c r="R57" i="15" s="1"/>
  <c r="Q49" i="15"/>
  <c r="R49" i="15" s="1"/>
  <c r="Q25" i="15"/>
  <c r="R25" i="15" s="1"/>
  <c r="Q17" i="15"/>
  <c r="R17" i="15" s="1"/>
  <c r="Q9" i="15"/>
  <c r="R9" i="15" s="1"/>
  <c r="S52" i="15"/>
  <c r="T52" i="15" s="1"/>
  <c r="S179" i="15"/>
  <c r="T179" i="15" s="1"/>
  <c r="S196" i="15"/>
  <c r="T196" i="15" s="1"/>
  <c r="S172" i="15"/>
  <c r="T172" i="15" s="1"/>
  <c r="S131" i="15"/>
  <c r="T131" i="15" s="1"/>
  <c r="S155" i="15"/>
  <c r="T155" i="15" s="1"/>
  <c r="S8" i="15"/>
  <c r="T8" i="15" s="1"/>
  <c r="S186" i="15"/>
  <c r="T186" i="15" s="1"/>
  <c r="S163" i="15"/>
  <c r="T163" i="15" s="1"/>
  <c r="S107" i="15"/>
  <c r="T107" i="15" s="1"/>
  <c r="S133" i="15"/>
  <c r="T133" i="15" s="1"/>
  <c r="S147" i="15"/>
  <c r="T147" i="15" s="1"/>
  <c r="S157" i="15"/>
  <c r="T157" i="15" s="1"/>
  <c r="S64" i="15"/>
  <c r="T64" i="15" s="1"/>
  <c r="S11" i="15"/>
  <c r="T11" i="15" s="1"/>
  <c r="S21" i="15"/>
  <c r="T21" i="15" s="1"/>
  <c r="S37" i="15"/>
  <c r="T37" i="15" s="1"/>
  <c r="Q192" i="15"/>
  <c r="R192" i="15" s="1"/>
  <c r="Q176" i="15"/>
  <c r="R176" i="15" s="1"/>
  <c r="Q168" i="15"/>
  <c r="R168" i="15" s="1"/>
  <c r="Q160" i="15"/>
  <c r="R160" i="15" s="1"/>
  <c r="Q136" i="15"/>
  <c r="R136" i="15" s="1"/>
  <c r="Q128" i="15"/>
  <c r="R128" i="15" s="1"/>
  <c r="Q120" i="15"/>
  <c r="R120" i="15" s="1"/>
  <c r="Q112" i="15"/>
  <c r="R112" i="15" s="1"/>
  <c r="Q104" i="15"/>
  <c r="R104" i="15" s="1"/>
  <c r="Q96" i="15"/>
  <c r="R96" i="15" s="1"/>
  <c r="Q88" i="15"/>
  <c r="R88" i="15" s="1"/>
  <c r="Q80" i="15"/>
  <c r="R80" i="15" s="1"/>
  <c r="Q72" i="15"/>
  <c r="R72" i="15" s="1"/>
  <c r="Q48" i="15"/>
  <c r="R48" i="15" s="1"/>
  <c r="Q32" i="15"/>
  <c r="R32" i="15" s="1"/>
  <c r="Q24" i="15"/>
  <c r="R24" i="15" s="1"/>
  <c r="Q16" i="15"/>
  <c r="R16" i="15" s="1"/>
  <c r="S76" i="15"/>
  <c r="T76" i="15" s="1"/>
  <c r="S92" i="15"/>
  <c r="T92" i="15" s="1"/>
  <c r="S35" i="15"/>
  <c r="T35" i="15" s="1"/>
  <c r="S187" i="15"/>
  <c r="T187" i="15" s="1"/>
  <c r="S164" i="15"/>
  <c r="T164" i="15" s="1"/>
  <c r="S108" i="15"/>
  <c r="T108" i="15" s="1"/>
  <c r="S123" i="15"/>
  <c r="T123" i="15" s="1"/>
  <c r="S148" i="15"/>
  <c r="T148" i="15" s="1"/>
  <c r="S68" i="15"/>
  <c r="T68" i="15" s="1"/>
  <c r="S84" i="15"/>
  <c r="T84" i="15" s="1"/>
  <c r="S98" i="15"/>
  <c r="T98" i="15" s="1"/>
  <c r="S12" i="15"/>
  <c r="T12" i="15" s="1"/>
  <c r="Q191" i="15"/>
  <c r="R191" i="15" s="1"/>
  <c r="Q183" i="15"/>
  <c r="R183" i="15" s="1"/>
  <c r="Q175" i="15"/>
  <c r="R175" i="15" s="1"/>
  <c r="Q151" i="15"/>
  <c r="R151" i="15" s="1"/>
  <c r="Q135" i="15"/>
  <c r="R135" i="15" s="1"/>
  <c r="Q103" i="15"/>
  <c r="R103" i="15" s="1"/>
  <c r="Q95" i="15"/>
  <c r="R95" i="15" s="1"/>
  <c r="Q87" i="15"/>
  <c r="R87" i="15" s="1"/>
  <c r="Q31" i="15"/>
  <c r="R31" i="15" s="1"/>
  <c r="S140" i="15"/>
  <c r="T140" i="15" s="1"/>
  <c r="Q180" i="15"/>
  <c r="R180" i="15" s="1"/>
  <c r="Q116" i="15"/>
  <c r="R116" i="15" s="1"/>
  <c r="Q60" i="15"/>
  <c r="R60" i="15" s="1"/>
  <c r="Q44" i="15"/>
  <c r="R44" i="15" s="1"/>
  <c r="S195" i="15"/>
  <c r="T195" i="15" s="1"/>
  <c r="S171" i="15"/>
  <c r="T171" i="15" s="1"/>
  <c r="S130" i="15"/>
  <c r="T130" i="15" s="1"/>
  <c r="S75" i="15"/>
  <c r="T75" i="15" s="1"/>
  <c r="S91" i="15"/>
  <c r="T91" i="15" s="1"/>
  <c r="Q19" i="15"/>
  <c r="R19" i="15" s="1"/>
  <c r="Q194" i="15"/>
  <c r="R194" i="15" s="1"/>
  <c r="Q170" i="15"/>
  <c r="R170" i="15" s="1"/>
  <c r="Q146" i="15"/>
  <c r="R146" i="15" s="1"/>
  <c r="Q114" i="15"/>
  <c r="R114" i="15" s="1"/>
  <c r="Q106" i="15"/>
  <c r="R106" i="15" s="1"/>
  <c r="Q82" i="15"/>
  <c r="R82" i="15" s="1"/>
  <c r="Q74" i="15"/>
  <c r="R74" i="15" s="1"/>
  <c r="Q66" i="15"/>
  <c r="R66" i="15" s="1"/>
  <c r="Q58" i="15"/>
  <c r="R58" i="15" s="1"/>
  <c r="Q73" i="17"/>
  <c r="R73" i="17" s="1"/>
  <c r="Q41" i="17"/>
  <c r="R41" i="17" s="1"/>
  <c r="Q131" i="17"/>
  <c r="R131" i="17" s="1"/>
  <c r="Q49" i="17"/>
  <c r="Q25" i="17"/>
  <c r="R25" i="17" s="1"/>
  <c r="Q44" i="17"/>
  <c r="R44" i="17" s="1"/>
  <c r="Q57" i="17"/>
  <c r="R57" i="17" s="1"/>
  <c r="Q17" i="17"/>
  <c r="R17" i="17" s="1"/>
  <c r="P152" i="17"/>
  <c r="Q65" i="17"/>
  <c r="R65" i="17" s="1"/>
  <c r="M6" i="17"/>
  <c r="U6" i="17" s="1"/>
  <c r="U365" i="17" s="1"/>
  <c r="K6" i="17"/>
  <c r="O6" i="17"/>
  <c r="N6" i="17"/>
  <c r="L14" i="17"/>
  <c r="N14" i="17"/>
  <c r="M14" i="17"/>
  <c r="U14" i="17" s="1"/>
  <c r="P22" i="17"/>
  <c r="L22" i="17"/>
  <c r="K22" i="17"/>
  <c r="O30" i="17"/>
  <c r="K30" i="17"/>
  <c r="S30" i="17" s="1"/>
  <c r="T30" i="17" s="1"/>
  <c r="O38" i="17"/>
  <c r="M38" i="17"/>
  <c r="U38" i="17" s="1"/>
  <c r="P38" i="17"/>
  <c r="N46" i="17"/>
  <c r="L46" i="17"/>
  <c r="P46" i="17"/>
  <c r="O46" i="17"/>
  <c r="L54" i="17"/>
  <c r="N54" i="17"/>
  <c r="M54" i="17"/>
  <c r="U54" i="17" s="1"/>
  <c r="K62" i="17"/>
  <c r="M62" i="17"/>
  <c r="U62" i="17" s="1"/>
  <c r="L62" i="17"/>
  <c r="O70" i="17"/>
  <c r="K70" i="17"/>
  <c r="N78" i="17"/>
  <c r="L78" i="17"/>
  <c r="P78" i="17"/>
  <c r="O78" i="17"/>
  <c r="M86" i="17"/>
  <c r="U86" i="17" s="1"/>
  <c r="K86" i="17"/>
  <c r="O86" i="17"/>
  <c r="N86" i="17"/>
  <c r="L94" i="17"/>
  <c r="N94" i="17"/>
  <c r="M94" i="17"/>
  <c r="U94" i="17" s="1"/>
  <c r="S94" i="17" s="1"/>
  <c r="T94" i="17" s="1"/>
  <c r="K102" i="17"/>
  <c r="M102" i="17"/>
  <c r="U102" i="17" s="1"/>
  <c r="L102" i="17"/>
  <c r="P110" i="17"/>
  <c r="N110" i="17"/>
  <c r="O118" i="17"/>
  <c r="M118" i="17"/>
  <c r="U118" i="17" s="1"/>
  <c r="P118" i="17"/>
  <c r="M126" i="17"/>
  <c r="U126" i="17" s="1"/>
  <c r="K126" i="17"/>
  <c r="S126" i="17" s="1"/>
  <c r="T126" i="17" s="1"/>
  <c r="O126" i="17"/>
  <c r="N126" i="17"/>
  <c r="M134" i="17"/>
  <c r="U134" i="17" s="1"/>
  <c r="K134" i="17"/>
  <c r="S134" i="17" s="1"/>
  <c r="T134" i="17" s="1"/>
  <c r="O134" i="17"/>
  <c r="N134" i="17"/>
  <c r="M142" i="17"/>
  <c r="U142" i="17" s="1"/>
  <c r="K142" i="17"/>
  <c r="S142" i="17" s="1"/>
  <c r="T142" i="17" s="1"/>
  <c r="O142" i="17"/>
  <c r="N142" i="17"/>
  <c r="P158" i="17"/>
  <c r="N158" i="17"/>
  <c r="P166" i="17"/>
  <c r="N166" i="17"/>
  <c r="P174" i="17"/>
  <c r="N174" i="17"/>
  <c r="O182" i="17"/>
  <c r="M182" i="17"/>
  <c r="U182" i="17" s="1"/>
  <c r="P182" i="17"/>
  <c r="O190" i="17"/>
  <c r="M190" i="17"/>
  <c r="U190" i="17" s="1"/>
  <c r="P190" i="17"/>
  <c r="O198" i="17"/>
  <c r="M198" i="17"/>
  <c r="U198" i="17" s="1"/>
  <c r="P198" i="17"/>
  <c r="O206" i="17"/>
  <c r="M206" i="17"/>
  <c r="U206" i="17" s="1"/>
  <c r="P206" i="17"/>
  <c r="O214" i="17"/>
  <c r="M214" i="17"/>
  <c r="U214" i="17" s="1"/>
  <c r="P214" i="17"/>
  <c r="O7" i="17"/>
  <c r="M7" i="17"/>
  <c r="U7" i="17" s="1"/>
  <c r="S7" i="17" s="1"/>
  <c r="T7" i="17" s="1"/>
  <c r="P7" i="17"/>
  <c r="N15" i="17"/>
  <c r="L15" i="17"/>
  <c r="P15" i="17"/>
  <c r="O15" i="17"/>
  <c r="L23" i="17"/>
  <c r="N23" i="17"/>
  <c r="M23" i="17"/>
  <c r="U23" i="17" s="1"/>
  <c r="S23" i="17" s="1"/>
  <c r="T23" i="17" s="1"/>
  <c r="K31" i="17"/>
  <c r="M31" i="17"/>
  <c r="U31" i="17" s="1"/>
  <c r="L31" i="17"/>
  <c r="O39" i="17"/>
  <c r="K39" i="17"/>
  <c r="S39" i="17" s="1"/>
  <c r="T39" i="17" s="1"/>
  <c r="P47" i="17"/>
  <c r="N47" i="17"/>
  <c r="N55" i="17"/>
  <c r="L55" i="17"/>
  <c r="P55" i="17"/>
  <c r="O55" i="17"/>
  <c r="M63" i="17"/>
  <c r="U63" i="17" s="1"/>
  <c r="K63" i="17"/>
  <c r="S63" i="17" s="1"/>
  <c r="T63" i="17" s="1"/>
  <c r="O63" i="17"/>
  <c r="N63" i="17"/>
  <c r="K71" i="17"/>
  <c r="M71" i="17"/>
  <c r="U71" i="17" s="1"/>
  <c r="L71" i="17"/>
  <c r="P79" i="17"/>
  <c r="N79" i="17"/>
  <c r="O87" i="17"/>
  <c r="M87" i="17"/>
  <c r="U87" i="17" s="1"/>
  <c r="S87" i="17" s="1"/>
  <c r="T87" i="17" s="1"/>
  <c r="P87" i="17"/>
  <c r="N95" i="17"/>
  <c r="L95" i="17"/>
  <c r="P95" i="17"/>
  <c r="O95" i="17"/>
  <c r="L103" i="17"/>
  <c r="N103" i="17"/>
  <c r="M103" i="17"/>
  <c r="U103" i="17" s="1"/>
  <c r="S103" i="17" s="1"/>
  <c r="T103" i="17" s="1"/>
  <c r="P111" i="17"/>
  <c r="L111" i="17"/>
  <c r="K111" i="17"/>
  <c r="O119" i="17"/>
  <c r="K119" i="17"/>
  <c r="O127" i="17"/>
  <c r="M127" i="17"/>
  <c r="U127" i="17" s="1"/>
  <c r="S127" i="17" s="1"/>
  <c r="T127" i="17" s="1"/>
  <c r="P127" i="17"/>
  <c r="O135" i="17"/>
  <c r="M135" i="17"/>
  <c r="U135" i="17" s="1"/>
  <c r="S135" i="17" s="1"/>
  <c r="T135" i="17" s="1"/>
  <c r="P135" i="17"/>
  <c r="O143" i="17"/>
  <c r="M143" i="17"/>
  <c r="U143" i="17" s="1"/>
  <c r="P143" i="17"/>
  <c r="P159" i="17"/>
  <c r="L159" i="17"/>
  <c r="K159" i="17"/>
  <c r="S159" i="17" s="1"/>
  <c r="T159" i="17" s="1"/>
  <c r="P167" i="17"/>
  <c r="L167" i="17"/>
  <c r="K167" i="17"/>
  <c r="S167" i="17" s="1"/>
  <c r="T167" i="17" s="1"/>
  <c r="P175" i="17"/>
  <c r="L175" i="17"/>
  <c r="K175" i="17"/>
  <c r="O183" i="17"/>
  <c r="K183" i="17"/>
  <c r="S183" i="17" s="1"/>
  <c r="T183" i="17" s="1"/>
  <c r="O191" i="17"/>
  <c r="K191" i="17"/>
  <c r="S191" i="17" s="1"/>
  <c r="T191" i="17" s="1"/>
  <c r="O199" i="17"/>
  <c r="K199" i="17"/>
  <c r="S199" i="17" s="1"/>
  <c r="T199" i="17" s="1"/>
  <c r="O207" i="17"/>
  <c r="K207" i="17"/>
  <c r="S207" i="17" s="1"/>
  <c r="T207" i="17" s="1"/>
  <c r="O215" i="17"/>
  <c r="K215" i="17"/>
  <c r="S215" i="17" s="1"/>
  <c r="T215" i="17" s="1"/>
  <c r="O8" i="17"/>
  <c r="K8" i="17"/>
  <c r="P16" i="17"/>
  <c r="N16" i="17"/>
  <c r="N24" i="17"/>
  <c r="L24" i="17"/>
  <c r="P24" i="17"/>
  <c r="O24" i="17"/>
  <c r="M32" i="17"/>
  <c r="U32" i="17" s="1"/>
  <c r="K32" i="17"/>
  <c r="S32" i="17" s="1"/>
  <c r="T32" i="17" s="1"/>
  <c r="O32" i="17"/>
  <c r="N32" i="17"/>
  <c r="K40" i="17"/>
  <c r="M40" i="17"/>
  <c r="U40" i="17" s="1"/>
  <c r="L40" i="17"/>
  <c r="P48" i="17"/>
  <c r="L48" i="17"/>
  <c r="K48" i="17"/>
  <c r="S48" i="17" s="1"/>
  <c r="T48" i="17" s="1"/>
  <c r="P56" i="17"/>
  <c r="N56" i="17"/>
  <c r="O64" i="17"/>
  <c r="M64" i="17"/>
  <c r="U64" i="17" s="1"/>
  <c r="P64" i="17"/>
  <c r="M72" i="17"/>
  <c r="U72" i="17" s="1"/>
  <c r="K72" i="17"/>
  <c r="O72" i="17"/>
  <c r="N72" i="17"/>
  <c r="P80" i="17"/>
  <c r="L80" i="17"/>
  <c r="K80" i="17"/>
  <c r="S80" i="17" s="1"/>
  <c r="T80" i="17" s="1"/>
  <c r="O88" i="17"/>
  <c r="K88" i="17"/>
  <c r="P96" i="17"/>
  <c r="N96" i="17"/>
  <c r="N104" i="17"/>
  <c r="L104" i="17"/>
  <c r="P104" i="17"/>
  <c r="O104" i="17"/>
  <c r="L112" i="17"/>
  <c r="N112" i="17"/>
  <c r="M112" i="17"/>
  <c r="U112" i="17" s="1"/>
  <c r="S112" i="17" s="1"/>
  <c r="T112" i="17" s="1"/>
  <c r="K120" i="17"/>
  <c r="S120" i="17" s="1"/>
  <c r="T120" i="17" s="1"/>
  <c r="M120" i="17"/>
  <c r="U120" i="17" s="1"/>
  <c r="L120" i="17"/>
  <c r="O128" i="17"/>
  <c r="K128" i="17"/>
  <c r="S128" i="17" s="1"/>
  <c r="T128" i="17" s="1"/>
  <c r="O136" i="17"/>
  <c r="K136" i="17"/>
  <c r="S136" i="17" s="1"/>
  <c r="T136" i="17" s="1"/>
  <c r="O144" i="17"/>
  <c r="K144" i="17"/>
  <c r="S144" i="17" s="1"/>
  <c r="T144" i="17" s="1"/>
  <c r="L160" i="17"/>
  <c r="N160" i="17"/>
  <c r="M160" i="17"/>
  <c r="U160" i="17" s="1"/>
  <c r="S160" i="17" s="1"/>
  <c r="T160" i="17" s="1"/>
  <c r="L168" i="17"/>
  <c r="N168" i="17"/>
  <c r="M168" i="17"/>
  <c r="U168" i="17" s="1"/>
  <c r="S168" i="17" s="1"/>
  <c r="T168" i="17" s="1"/>
  <c r="L176" i="17"/>
  <c r="N176" i="17"/>
  <c r="M176" i="17"/>
  <c r="U176" i="17" s="1"/>
  <c r="S176" i="17" s="1"/>
  <c r="T176" i="17" s="1"/>
  <c r="K184" i="17"/>
  <c r="S184" i="17" s="1"/>
  <c r="T184" i="17" s="1"/>
  <c r="M184" i="17"/>
  <c r="U184" i="17" s="1"/>
  <c r="L184" i="17"/>
  <c r="K192" i="17"/>
  <c r="M192" i="17"/>
  <c r="U192" i="17" s="1"/>
  <c r="L192" i="17"/>
  <c r="K200" i="17"/>
  <c r="S200" i="17" s="1"/>
  <c r="T200" i="17" s="1"/>
  <c r="M200" i="17"/>
  <c r="U200" i="17" s="1"/>
  <c r="L200" i="17"/>
  <c r="K208" i="17"/>
  <c r="M208" i="17"/>
  <c r="U208" i="17" s="1"/>
  <c r="L208" i="17"/>
  <c r="K216" i="17"/>
  <c r="S216" i="17" s="1"/>
  <c r="T216" i="17" s="1"/>
  <c r="M216" i="17"/>
  <c r="U216" i="17" s="1"/>
  <c r="L216" i="17"/>
  <c r="K152" i="17"/>
  <c r="S152" i="17" s="1"/>
  <c r="T152" i="17" s="1"/>
  <c r="O159" i="17"/>
  <c r="O168" i="17"/>
  <c r="L183" i="17"/>
  <c r="P191" i="17"/>
  <c r="P200" i="17"/>
  <c r="M207" i="17"/>
  <c r="U207" i="17" s="1"/>
  <c r="N216" i="17"/>
  <c r="K79" i="17"/>
  <c r="M88" i="17"/>
  <c r="U88" i="17" s="1"/>
  <c r="K95" i="17"/>
  <c r="M104" i="17"/>
  <c r="U104" i="17" s="1"/>
  <c r="S104" i="17" s="1"/>
  <c r="T104" i="17" s="1"/>
  <c r="M110" i="17"/>
  <c r="U110" i="17" s="1"/>
  <c r="S110" i="17" s="1"/>
  <c r="T110" i="17" s="1"/>
  <c r="L119" i="17"/>
  <c r="M128" i="17"/>
  <c r="U128" i="17" s="1"/>
  <c r="L135" i="17"/>
  <c r="L142" i="17"/>
  <c r="P144" i="17"/>
  <c r="L8" i="17"/>
  <c r="P14" i="17"/>
  <c r="K24" i="17"/>
  <c r="P30" i="17"/>
  <c r="N39" i="17"/>
  <c r="N48" i="17"/>
  <c r="P54" i="17"/>
  <c r="K64" i="17"/>
  <c r="S64" i="17" s="1"/>
  <c r="T64" i="17" s="1"/>
  <c r="M70" i="17"/>
  <c r="U70" i="17" s="1"/>
  <c r="P168" i="17"/>
  <c r="N192" i="17"/>
  <c r="O216" i="17"/>
  <c r="L79" i="17"/>
  <c r="N88" i="17"/>
  <c r="M95" i="17"/>
  <c r="U95" i="17" s="1"/>
  <c r="N102" i="17"/>
  <c r="O110" i="17"/>
  <c r="M119" i="17"/>
  <c r="U119" i="17" s="1"/>
  <c r="N128" i="17"/>
  <c r="N135" i="17"/>
  <c r="P142" i="17"/>
  <c r="M8" i="17"/>
  <c r="U8" i="17" s="1"/>
  <c r="K15" i="17"/>
  <c r="M24" i="17"/>
  <c r="U24" i="17" s="1"/>
  <c r="N31" i="17"/>
  <c r="Q33" i="17"/>
  <c r="R33" i="17" s="1"/>
  <c r="P39" i="17"/>
  <c r="K46" i="17"/>
  <c r="O48" i="17"/>
  <c r="K55" i="17"/>
  <c r="L64" i="17"/>
  <c r="N70" i="17"/>
  <c r="M10" i="17"/>
  <c r="U10" i="17" s="1"/>
  <c r="K10" i="17"/>
  <c r="S10" i="17" s="1"/>
  <c r="T10" i="17" s="1"/>
  <c r="O10" i="17"/>
  <c r="N10" i="17"/>
  <c r="P18" i="17"/>
  <c r="L18" i="17"/>
  <c r="K18" i="17"/>
  <c r="S18" i="17" s="1"/>
  <c r="T18" i="17" s="1"/>
  <c r="P26" i="17"/>
  <c r="L26" i="17"/>
  <c r="K26" i="17"/>
  <c r="S26" i="17" s="1"/>
  <c r="T26" i="17" s="1"/>
  <c r="O34" i="17"/>
  <c r="M34" i="17"/>
  <c r="U34" i="17" s="1"/>
  <c r="S34" i="17" s="1"/>
  <c r="T34" i="17" s="1"/>
  <c r="P34" i="17"/>
  <c r="O42" i="17"/>
  <c r="M42" i="17"/>
  <c r="U42" i="17" s="1"/>
  <c r="S42" i="17" s="1"/>
  <c r="T42" i="17" s="1"/>
  <c r="P42" i="17"/>
  <c r="L50" i="17"/>
  <c r="N50" i="17"/>
  <c r="M50" i="17"/>
  <c r="U50" i="17" s="1"/>
  <c r="S50" i="17" s="1"/>
  <c r="T50" i="17" s="1"/>
  <c r="L58" i="17"/>
  <c r="N58" i="17"/>
  <c r="M58" i="17"/>
  <c r="U58" i="17" s="1"/>
  <c r="S58" i="17" s="1"/>
  <c r="T58" i="17" s="1"/>
  <c r="O66" i="17"/>
  <c r="K66" i="17"/>
  <c r="O74" i="17"/>
  <c r="K74" i="17"/>
  <c r="S74" i="17" s="1"/>
  <c r="T74" i="17" s="1"/>
  <c r="N82" i="17"/>
  <c r="L82" i="17"/>
  <c r="P82" i="17"/>
  <c r="O82" i="17"/>
  <c r="M90" i="17"/>
  <c r="U90" i="17" s="1"/>
  <c r="K90" i="17"/>
  <c r="S90" i="17" s="1"/>
  <c r="T90" i="17" s="1"/>
  <c r="O90" i="17"/>
  <c r="N90" i="17"/>
  <c r="L98" i="17"/>
  <c r="N98" i="17"/>
  <c r="M98" i="17"/>
  <c r="U98" i="17" s="1"/>
  <c r="S98" i="17" s="1"/>
  <c r="T98" i="17" s="1"/>
  <c r="P106" i="17"/>
  <c r="L106" i="17"/>
  <c r="K106" i="17"/>
  <c r="S106" i="17" s="1"/>
  <c r="T106" i="17" s="1"/>
  <c r="P114" i="17"/>
  <c r="N114" i="17"/>
  <c r="N122" i="17"/>
  <c r="L122" i="17"/>
  <c r="P122" i="17"/>
  <c r="O122" i="17"/>
  <c r="M130" i="17"/>
  <c r="U130" i="17" s="1"/>
  <c r="K130" i="17"/>
  <c r="S130" i="17" s="1"/>
  <c r="T130" i="17" s="1"/>
  <c r="O130" i="17"/>
  <c r="N130" i="17"/>
  <c r="M138" i="17"/>
  <c r="U138" i="17" s="1"/>
  <c r="K138" i="17"/>
  <c r="S138" i="17" s="1"/>
  <c r="T138" i="17" s="1"/>
  <c r="O138" i="17"/>
  <c r="N138" i="17"/>
  <c r="M146" i="17"/>
  <c r="U146" i="17" s="1"/>
  <c r="K146" i="17"/>
  <c r="S146" i="17" s="1"/>
  <c r="T146" i="17" s="1"/>
  <c r="O146" i="17"/>
  <c r="N146" i="17"/>
  <c r="P162" i="17"/>
  <c r="N162" i="17"/>
  <c r="P170" i="17"/>
  <c r="N170" i="17"/>
  <c r="P178" i="17"/>
  <c r="N178" i="17"/>
  <c r="O186" i="17"/>
  <c r="M186" i="17"/>
  <c r="U186" i="17" s="1"/>
  <c r="S186" i="17" s="1"/>
  <c r="T186" i="17" s="1"/>
  <c r="P186" i="17"/>
  <c r="O194" i="17"/>
  <c r="M194" i="17"/>
  <c r="U194" i="17" s="1"/>
  <c r="S194" i="17" s="1"/>
  <c r="T194" i="17" s="1"/>
  <c r="P194" i="17"/>
  <c r="O202" i="17"/>
  <c r="M202" i="17"/>
  <c r="U202" i="17" s="1"/>
  <c r="S202" i="17" s="1"/>
  <c r="T202" i="17" s="1"/>
  <c r="P202" i="17"/>
  <c r="O210" i="17"/>
  <c r="M210" i="17"/>
  <c r="U210" i="17" s="1"/>
  <c r="S210" i="17" s="1"/>
  <c r="T210" i="17" s="1"/>
  <c r="P210" i="17"/>
  <c r="O218" i="17"/>
  <c r="M218" i="17"/>
  <c r="U218" i="17" s="1"/>
  <c r="S218" i="17" s="1"/>
  <c r="T218" i="17" s="1"/>
  <c r="P218" i="17"/>
  <c r="K288" i="17"/>
  <c r="S288" i="17" s="1"/>
  <c r="T288" i="17" s="1"/>
  <c r="N152" i="17"/>
  <c r="K158" i="17"/>
  <c r="S158" i="17" s="1"/>
  <c r="T158" i="17" s="1"/>
  <c r="O160" i="17"/>
  <c r="M166" i="17"/>
  <c r="U166" i="17" s="1"/>
  <c r="M175" i="17"/>
  <c r="U175" i="17" s="1"/>
  <c r="N183" i="17"/>
  <c r="K190" i="17"/>
  <c r="S190" i="17" s="1"/>
  <c r="T190" i="17" s="1"/>
  <c r="O192" i="17"/>
  <c r="L199" i="17"/>
  <c r="P207" i="17"/>
  <c r="L214" i="17"/>
  <c r="P216" i="17"/>
  <c r="M79" i="17"/>
  <c r="U79" i="17" s="1"/>
  <c r="L86" i="17"/>
  <c r="P88" i="17"/>
  <c r="K96" i="17"/>
  <c r="S96" i="17" s="1"/>
  <c r="T96" i="17" s="1"/>
  <c r="O102" i="17"/>
  <c r="M111" i="17"/>
  <c r="U111" i="17" s="1"/>
  <c r="N119" i="17"/>
  <c r="L126" i="17"/>
  <c r="P128" i="17"/>
  <c r="P130" i="17"/>
  <c r="L136" i="17"/>
  <c r="K143" i="17"/>
  <c r="S143" i="17" s="1"/>
  <c r="T143" i="17" s="1"/>
  <c r="N8" i="17"/>
  <c r="L10" i="17"/>
  <c r="M15" i="17"/>
  <c r="U15" i="17" s="1"/>
  <c r="M22" i="17"/>
  <c r="U22" i="17" s="1"/>
  <c r="O26" i="17"/>
  <c r="O31" i="17"/>
  <c r="N40" i="17"/>
  <c r="M46" i="17"/>
  <c r="U46" i="17" s="1"/>
  <c r="O50" i="17"/>
  <c r="M55" i="17"/>
  <c r="U55" i="17" s="1"/>
  <c r="N64" i="17"/>
  <c r="M66" i="17"/>
  <c r="U66" i="17" s="1"/>
  <c r="P70" i="17"/>
  <c r="Q9" i="17"/>
  <c r="R9" i="17" s="1"/>
  <c r="R49" i="17"/>
  <c r="Q60" i="17"/>
  <c r="R60" i="17" s="1"/>
  <c r="Q11" i="17"/>
  <c r="R11" i="17" s="1"/>
  <c r="Q27" i="17"/>
  <c r="R27" i="17" s="1"/>
  <c r="Q43" i="17"/>
  <c r="R43" i="17" s="1"/>
  <c r="Q59" i="17"/>
  <c r="R59" i="17" s="1"/>
  <c r="Q5" i="17"/>
  <c r="R5" i="17" s="1"/>
  <c r="Q21" i="17"/>
  <c r="R21" i="17" s="1"/>
  <c r="Q37" i="17"/>
  <c r="R37" i="17" s="1"/>
  <c r="Q53" i="17"/>
  <c r="R53" i="17" s="1"/>
  <c r="Q69" i="17"/>
  <c r="R69" i="17" s="1"/>
  <c r="Q197" i="17"/>
  <c r="R197" i="17" s="1"/>
  <c r="Q93" i="17"/>
  <c r="R93" i="17" s="1"/>
  <c r="Q3" i="17"/>
  <c r="R3" i="17" s="1"/>
  <c r="Q19" i="17"/>
  <c r="R19" i="17" s="1"/>
  <c r="Q35" i="17"/>
  <c r="R35" i="17" s="1"/>
  <c r="Q51" i="17"/>
  <c r="R51" i="17" s="1"/>
  <c r="Q67" i="17"/>
  <c r="R67" i="17" s="1"/>
  <c r="Q180" i="17"/>
  <c r="R180" i="17" s="1"/>
  <c r="Q84" i="17"/>
  <c r="R84" i="17" s="1"/>
  <c r="Q13" i="17"/>
  <c r="R13" i="17" s="1"/>
  <c r="Q29" i="17"/>
  <c r="R29" i="17" s="1"/>
  <c r="Q45" i="17"/>
  <c r="R45" i="17" s="1"/>
  <c r="Q61" i="17"/>
  <c r="R61" i="17" s="1"/>
  <c r="Q147" i="17"/>
  <c r="R147" i="17" s="1"/>
  <c r="Q52" i="17"/>
  <c r="R52" i="17" s="1"/>
  <c r="Q68" i="17"/>
  <c r="R68" i="17" s="1"/>
  <c r="Q83" i="17"/>
  <c r="R83" i="17" s="1"/>
  <c r="Q109" i="17"/>
  <c r="R109" i="17" s="1"/>
  <c r="Q124" i="17"/>
  <c r="R124" i="17" s="1"/>
  <c r="Q4" i="17"/>
  <c r="R4" i="17" s="1"/>
  <c r="Q12" i="17"/>
  <c r="R12" i="17" s="1"/>
  <c r="Q20" i="17"/>
  <c r="R20" i="17" s="1"/>
  <c r="Q28" i="17"/>
  <c r="R28" i="17" s="1"/>
  <c r="Q36" i="17"/>
  <c r="R36" i="17" s="1"/>
  <c r="Q250" i="17"/>
  <c r="R250" i="17" s="1"/>
  <c r="Q156" i="17"/>
  <c r="R156" i="17" s="1"/>
  <c r="Q100" i="17"/>
  <c r="R100" i="17" s="1"/>
  <c r="Q116" i="17"/>
  <c r="R116" i="17" s="1"/>
  <c r="Q123" i="17"/>
  <c r="R123" i="17" s="1"/>
  <c r="Q133" i="17"/>
  <c r="R133" i="17" s="1"/>
  <c r="S3" i="17"/>
  <c r="T3" i="17" s="1"/>
  <c r="S11" i="17"/>
  <c r="T11" i="17" s="1"/>
  <c r="S19" i="17"/>
  <c r="T19" i="17" s="1"/>
  <c r="S27" i="17"/>
  <c r="T27" i="17" s="1"/>
  <c r="S35" i="17"/>
  <c r="T35" i="17" s="1"/>
  <c r="S43" i="17"/>
  <c r="T43" i="17" s="1"/>
  <c r="S51" i="17"/>
  <c r="T51" i="17" s="1"/>
  <c r="S59" i="17"/>
  <c r="T59" i="17" s="1"/>
  <c r="S67" i="17"/>
  <c r="T67" i="17" s="1"/>
  <c r="Q85" i="17"/>
  <c r="R85" i="17" s="1"/>
  <c r="Q99" i="17"/>
  <c r="R99" i="17" s="1"/>
  <c r="Q115" i="17"/>
  <c r="R115" i="17" s="1"/>
  <c r="Q140" i="17"/>
  <c r="R140" i="17" s="1"/>
  <c r="S14" i="17"/>
  <c r="T14" i="17" s="1"/>
  <c r="S22" i="17"/>
  <c r="T22" i="17" s="1"/>
  <c r="S38" i="17"/>
  <c r="T38" i="17" s="1"/>
  <c r="S54" i="17"/>
  <c r="T54" i="17" s="1"/>
  <c r="Q157" i="17"/>
  <c r="R157" i="17" s="1"/>
  <c r="Q76" i="17"/>
  <c r="R76" i="17" s="1"/>
  <c r="Q139" i="17"/>
  <c r="R139" i="17" s="1"/>
  <c r="Q257" i="17"/>
  <c r="R257" i="17" s="1"/>
  <c r="Q153" i="17"/>
  <c r="R153" i="17" s="1"/>
  <c r="Q211" i="17"/>
  <c r="R211" i="17" s="1"/>
  <c r="Q75" i="17"/>
  <c r="R75" i="17" s="1"/>
  <c r="Q92" i="17"/>
  <c r="R92" i="17" s="1"/>
  <c r="Q101" i="17"/>
  <c r="R101" i="17" s="1"/>
  <c r="Q121" i="17"/>
  <c r="R121" i="17" s="1"/>
  <c r="Q306" i="17"/>
  <c r="R306" i="17" s="1"/>
  <c r="S84" i="17"/>
  <c r="T84" i="17" s="1"/>
  <c r="Q91" i="17"/>
  <c r="R91" i="17" s="1"/>
  <c r="Q108" i="17"/>
  <c r="R108" i="17" s="1"/>
  <c r="Q125" i="17"/>
  <c r="R125" i="17" s="1"/>
  <c r="S131" i="17"/>
  <c r="T131" i="17" s="1"/>
  <c r="Q141" i="17"/>
  <c r="R141" i="17" s="1"/>
  <c r="Q77" i="17"/>
  <c r="R77" i="17" s="1"/>
  <c r="S78" i="17"/>
  <c r="T78" i="17" s="1"/>
  <c r="S83" i="17"/>
  <c r="T83" i="17" s="1"/>
  <c r="Q107" i="17"/>
  <c r="R107" i="17" s="1"/>
  <c r="Q117" i="17"/>
  <c r="R117" i="17" s="1"/>
  <c r="S118" i="17"/>
  <c r="T118" i="17" s="1"/>
  <c r="S124" i="17"/>
  <c r="T124" i="17" s="1"/>
  <c r="Q132" i="17"/>
  <c r="R132" i="17" s="1"/>
  <c r="Q238" i="17"/>
  <c r="R238" i="17" s="1"/>
  <c r="Q281" i="17"/>
  <c r="R281" i="17" s="1"/>
  <c r="Q151" i="17"/>
  <c r="R151" i="17" s="1"/>
  <c r="Q155" i="17"/>
  <c r="R155" i="17" s="1"/>
  <c r="Q161" i="17"/>
  <c r="R161" i="17" s="1"/>
  <c r="Q188" i="17"/>
  <c r="R188" i="17" s="1"/>
  <c r="Q205" i="17"/>
  <c r="R205" i="17" s="1"/>
  <c r="Q81" i="17"/>
  <c r="R81" i="17" s="1"/>
  <c r="Q89" i="17"/>
  <c r="R89" i="17" s="1"/>
  <c r="Q97" i="17"/>
  <c r="R97" i="17" s="1"/>
  <c r="Q105" i="17"/>
  <c r="R105" i="17" s="1"/>
  <c r="Q113" i="17"/>
  <c r="R113" i="17" s="1"/>
  <c r="Q129" i="17"/>
  <c r="R129" i="17" s="1"/>
  <c r="Q137" i="17"/>
  <c r="R137" i="17" s="1"/>
  <c r="Q145" i="17"/>
  <c r="R145" i="17" s="1"/>
  <c r="Q246" i="17"/>
  <c r="R246" i="17" s="1"/>
  <c r="Q273" i="17"/>
  <c r="R273" i="17" s="1"/>
  <c r="Q280" i="17"/>
  <c r="R280" i="17" s="1"/>
  <c r="Q148" i="17"/>
  <c r="R148" i="17" s="1"/>
  <c r="Q150" i="17"/>
  <c r="R150" i="17" s="1"/>
  <c r="Q165" i="17"/>
  <c r="R165" i="17" s="1"/>
  <c r="Q179" i="17"/>
  <c r="R179" i="17" s="1"/>
  <c r="Q185" i="17"/>
  <c r="R185" i="17" s="1"/>
  <c r="Q212" i="17"/>
  <c r="R212" i="17" s="1"/>
  <c r="Q326" i="17"/>
  <c r="R326" i="17" s="1"/>
  <c r="Q266" i="17"/>
  <c r="R266" i="17" s="1"/>
  <c r="Q149" i="17"/>
  <c r="R149" i="17" s="1"/>
  <c r="Q172" i="17"/>
  <c r="R172" i="17" s="1"/>
  <c r="Q189" i="17"/>
  <c r="R189" i="17" s="1"/>
  <c r="Q203" i="17"/>
  <c r="R203" i="17" s="1"/>
  <c r="Q209" i="17"/>
  <c r="R209" i="17" s="1"/>
  <c r="Q265" i="17"/>
  <c r="R265" i="17" s="1"/>
  <c r="Q278" i="17"/>
  <c r="R278" i="17" s="1"/>
  <c r="S157" i="17"/>
  <c r="T157" i="17" s="1"/>
  <c r="Q163" i="17"/>
  <c r="R163" i="17" s="1"/>
  <c r="Q169" i="17"/>
  <c r="R169" i="17" s="1"/>
  <c r="Q196" i="17"/>
  <c r="R196" i="17" s="1"/>
  <c r="Q213" i="17"/>
  <c r="R213" i="17" s="1"/>
  <c r="Q225" i="17"/>
  <c r="R225" i="17" s="1"/>
  <c r="Q232" i="17"/>
  <c r="R232" i="17" s="1"/>
  <c r="Q264" i="17"/>
  <c r="R264" i="17" s="1"/>
  <c r="Q173" i="17"/>
  <c r="R173" i="17" s="1"/>
  <c r="Q187" i="17"/>
  <c r="R187" i="17" s="1"/>
  <c r="Q193" i="17"/>
  <c r="R193" i="17" s="1"/>
  <c r="Q249" i="17"/>
  <c r="R249" i="17" s="1"/>
  <c r="Q262" i="17"/>
  <c r="R262" i="17" s="1"/>
  <c r="Q289" i="17"/>
  <c r="R289" i="17" s="1"/>
  <c r="Q154" i="17"/>
  <c r="R154" i="17" s="1"/>
  <c r="Q171" i="17"/>
  <c r="R171" i="17" s="1"/>
  <c r="Q177" i="17"/>
  <c r="R177" i="17" s="1"/>
  <c r="Q204" i="17"/>
  <c r="R204" i="17" s="1"/>
  <c r="Q222" i="17"/>
  <c r="R222" i="17" s="1"/>
  <c r="Q241" i="17"/>
  <c r="R241" i="17" s="1"/>
  <c r="S246" i="17"/>
  <c r="T246" i="17" s="1"/>
  <c r="Q248" i="17"/>
  <c r="R248" i="17" s="1"/>
  <c r="Q282" i="17"/>
  <c r="R282" i="17" s="1"/>
  <c r="Q164" i="17"/>
  <c r="R164" i="17" s="1"/>
  <c r="Q181" i="17"/>
  <c r="R181" i="17" s="1"/>
  <c r="Q195" i="17"/>
  <c r="R195" i="17" s="1"/>
  <c r="Q201" i="17"/>
  <c r="R201" i="17" s="1"/>
  <c r="Q345" i="17"/>
  <c r="R345" i="17" s="1"/>
  <c r="Q361" i="17"/>
  <c r="R361" i="17" s="1"/>
  <c r="Q224" i="17"/>
  <c r="R224" i="17" s="1"/>
  <c r="Q229" i="17"/>
  <c r="R229" i="17" s="1"/>
  <c r="Q231" i="17"/>
  <c r="R231" i="17" s="1"/>
  <c r="Q243" i="17"/>
  <c r="R243" i="17" s="1"/>
  <c r="Q259" i="17"/>
  <c r="R259" i="17" s="1"/>
  <c r="Q275" i="17"/>
  <c r="R275" i="17" s="1"/>
  <c r="Q217" i="17"/>
  <c r="R217" i="17" s="1"/>
  <c r="Q305" i="17"/>
  <c r="R305" i="17" s="1"/>
  <c r="Q324" i="17"/>
  <c r="R324" i="17" s="1"/>
  <c r="Q344" i="17"/>
  <c r="R344" i="17" s="1"/>
  <c r="Q227" i="17"/>
  <c r="R227" i="17" s="1"/>
  <c r="Q234" i="17"/>
  <c r="R234" i="17" s="1"/>
  <c r="Q253" i="17"/>
  <c r="R253" i="17" s="1"/>
  <c r="Q255" i="17"/>
  <c r="R255" i="17" s="1"/>
  <c r="Q269" i="17"/>
  <c r="R269" i="17" s="1"/>
  <c r="Q271" i="17"/>
  <c r="R271" i="17" s="1"/>
  <c r="Q285" i="17"/>
  <c r="R285" i="17" s="1"/>
  <c r="Q287" i="17"/>
  <c r="R287" i="17" s="1"/>
  <c r="S147" i="17"/>
  <c r="T147" i="17" s="1"/>
  <c r="S155" i="17"/>
  <c r="T155" i="17" s="1"/>
  <c r="S163" i="17"/>
  <c r="T163" i="17" s="1"/>
  <c r="S171" i="17"/>
  <c r="T171" i="17" s="1"/>
  <c r="S179" i="17"/>
  <c r="T179" i="17" s="1"/>
  <c r="S187" i="17"/>
  <c r="T187" i="17" s="1"/>
  <c r="S195" i="17"/>
  <c r="T195" i="17" s="1"/>
  <c r="S203" i="17"/>
  <c r="T203" i="17" s="1"/>
  <c r="S211" i="17"/>
  <c r="T211" i="17" s="1"/>
  <c r="Q357" i="17"/>
  <c r="R357" i="17" s="1"/>
  <c r="S150" i="17"/>
  <c r="T150" i="17" s="1"/>
  <c r="S166" i="17"/>
  <c r="T166" i="17" s="1"/>
  <c r="S174" i="17"/>
  <c r="T174" i="17" s="1"/>
  <c r="S182" i="17"/>
  <c r="T182" i="17" s="1"/>
  <c r="S198" i="17"/>
  <c r="T198" i="17" s="1"/>
  <c r="S206" i="17"/>
  <c r="T206" i="17" s="1"/>
  <c r="S214" i="17"/>
  <c r="T214" i="17" s="1"/>
  <c r="Q237" i="17"/>
  <c r="R237" i="17" s="1"/>
  <c r="Q239" i="17"/>
  <c r="R239" i="17" s="1"/>
  <c r="Q321" i="17"/>
  <c r="R321" i="17" s="1"/>
  <c r="Q342" i="17"/>
  <c r="R342" i="17" s="1"/>
  <c r="Q251" i="17"/>
  <c r="R251" i="17" s="1"/>
  <c r="Q267" i="17"/>
  <c r="R267" i="17" s="1"/>
  <c r="Q283" i="17"/>
  <c r="R283" i="17" s="1"/>
  <c r="Q333" i="17"/>
  <c r="R333" i="17" s="1"/>
  <c r="Q337" i="17"/>
  <c r="R337" i="17" s="1"/>
  <c r="Q221" i="17"/>
  <c r="R221" i="17" s="1"/>
  <c r="Q223" i="17"/>
  <c r="R223" i="17" s="1"/>
  <c r="Q235" i="17"/>
  <c r="R235" i="17" s="1"/>
  <c r="Q242" i="17"/>
  <c r="R242" i="17" s="1"/>
  <c r="Q256" i="17"/>
  <c r="R256" i="17" s="1"/>
  <c r="Q258" i="17"/>
  <c r="R258" i="17" s="1"/>
  <c r="Q272" i="17"/>
  <c r="R272" i="17" s="1"/>
  <c r="Q274" i="17"/>
  <c r="R274" i="17" s="1"/>
  <c r="Q290" i="17"/>
  <c r="R290" i="17" s="1"/>
  <c r="Q320" i="17"/>
  <c r="R320" i="17" s="1"/>
  <c r="Q348" i="17"/>
  <c r="R348" i="17" s="1"/>
  <c r="Q350" i="17"/>
  <c r="R350" i="17" s="1"/>
  <c r="Q230" i="17"/>
  <c r="R230" i="17" s="1"/>
  <c r="Q233" i="17"/>
  <c r="R233" i="17" s="1"/>
  <c r="Q240" i="17"/>
  <c r="R240" i="17" s="1"/>
  <c r="Q245" i="17"/>
  <c r="R245" i="17" s="1"/>
  <c r="Q247" i="17"/>
  <c r="R247" i="17" s="1"/>
  <c r="Q261" i="17"/>
  <c r="R261" i="17" s="1"/>
  <c r="Q263" i="17"/>
  <c r="R263" i="17" s="1"/>
  <c r="Q277" i="17"/>
  <c r="R277" i="17" s="1"/>
  <c r="Q279" i="17"/>
  <c r="R279" i="17" s="1"/>
  <c r="Q313" i="17"/>
  <c r="R313" i="17" s="1"/>
  <c r="Q329" i="17"/>
  <c r="R329" i="17" s="1"/>
  <c r="Q336" i="17"/>
  <c r="R336" i="17" s="1"/>
  <c r="Q219" i="17"/>
  <c r="R219" i="17" s="1"/>
  <c r="Q226" i="17"/>
  <c r="R226" i="17" s="1"/>
  <c r="Q254" i="17"/>
  <c r="R254" i="17" s="1"/>
  <c r="Q270" i="17"/>
  <c r="R270" i="17" s="1"/>
  <c r="Q286" i="17"/>
  <c r="R286" i="17" s="1"/>
  <c r="Q296" i="17"/>
  <c r="R296" i="17" s="1"/>
  <c r="Q300" i="17"/>
  <c r="R300" i="17" s="1"/>
  <c r="Q220" i="17"/>
  <c r="R220" i="17" s="1"/>
  <c r="Q228" i="17"/>
  <c r="R228" i="17" s="1"/>
  <c r="Q236" i="17"/>
  <c r="R236" i="17" s="1"/>
  <c r="Q244" i="17"/>
  <c r="R244" i="17" s="1"/>
  <c r="Q252" i="17"/>
  <c r="R252" i="17" s="1"/>
  <c r="Q260" i="17"/>
  <c r="R260" i="17" s="1"/>
  <c r="Q268" i="17"/>
  <c r="R268" i="17" s="1"/>
  <c r="Q276" i="17"/>
  <c r="R276" i="17" s="1"/>
  <c r="Q284" i="17"/>
  <c r="R284" i="17" s="1"/>
  <c r="Q340" i="17"/>
  <c r="R340" i="17" s="1"/>
  <c r="Q346" i="17"/>
  <c r="R346" i="17" s="1"/>
  <c r="Q353" i="17"/>
  <c r="R353" i="17" s="1"/>
  <c r="S219" i="17"/>
  <c r="T219" i="17" s="1"/>
  <c r="S227" i="17"/>
  <c r="T227" i="17" s="1"/>
  <c r="S235" i="17"/>
  <c r="T235" i="17" s="1"/>
  <c r="S243" i="17"/>
  <c r="T243" i="17" s="1"/>
  <c r="S251" i="17"/>
  <c r="T251" i="17" s="1"/>
  <c r="S259" i="17"/>
  <c r="T259" i="17" s="1"/>
  <c r="S267" i="17"/>
  <c r="T267" i="17" s="1"/>
  <c r="S275" i="17"/>
  <c r="T275" i="17" s="1"/>
  <c r="S283" i="17"/>
  <c r="T283" i="17" s="1"/>
  <c r="Q298" i="17"/>
  <c r="R298" i="17" s="1"/>
  <c r="Q312" i="17"/>
  <c r="R312" i="17" s="1"/>
  <c r="Q316" i="17"/>
  <c r="R316" i="17" s="1"/>
  <c r="Q325" i="17"/>
  <c r="R325" i="17" s="1"/>
  <c r="Q349" i="17"/>
  <c r="R349" i="17" s="1"/>
  <c r="Q360" i="17"/>
  <c r="R360" i="17" s="1"/>
  <c r="Q292" i="17"/>
  <c r="R292" i="17" s="1"/>
  <c r="Q301" i="17"/>
  <c r="R301" i="17" s="1"/>
  <c r="Q338" i="17"/>
  <c r="R338" i="17" s="1"/>
  <c r="Q314" i="17"/>
  <c r="R314" i="17" s="1"/>
  <c r="Q328" i="17"/>
  <c r="R328" i="17" s="1"/>
  <c r="Q332" i="17"/>
  <c r="R332" i="17" s="1"/>
  <c r="Q334" i="17"/>
  <c r="R334" i="17" s="1"/>
  <c r="Q341" i="17"/>
  <c r="R341" i="17" s="1"/>
  <c r="Q356" i="17"/>
  <c r="R356" i="17" s="1"/>
  <c r="Q358" i="17"/>
  <c r="R358" i="17" s="1"/>
  <c r="Q362" i="17"/>
  <c r="R362" i="17" s="1"/>
  <c r="Q297" i="17"/>
  <c r="R297" i="17" s="1"/>
  <c r="Q304" i="17"/>
  <c r="R304" i="17" s="1"/>
  <c r="Q308" i="17"/>
  <c r="R308" i="17" s="1"/>
  <c r="Q317" i="17"/>
  <c r="R317" i="17" s="1"/>
  <c r="Q352" i="17"/>
  <c r="R352" i="17" s="1"/>
  <c r="Q330" i="17"/>
  <c r="R330" i="17" s="1"/>
  <c r="Q354" i="17"/>
  <c r="R354" i="17" s="1"/>
  <c r="Q291" i="17"/>
  <c r="R291" i="17" s="1"/>
  <c r="S291" i="17"/>
  <c r="T291" i="17" s="1"/>
  <c r="Q293" i="17"/>
  <c r="R293" i="17" s="1"/>
  <c r="Q302" i="17"/>
  <c r="R302" i="17" s="1"/>
  <c r="S302" i="17"/>
  <c r="T302" i="17" s="1"/>
  <c r="Q315" i="17"/>
  <c r="R315" i="17" s="1"/>
  <c r="S315" i="17"/>
  <c r="T315" i="17" s="1"/>
  <c r="Q322" i="17"/>
  <c r="R322" i="17" s="1"/>
  <c r="Q355" i="17"/>
  <c r="R355" i="17" s="1"/>
  <c r="S355" i="17"/>
  <c r="T355" i="17" s="1"/>
  <c r="Q347" i="17"/>
  <c r="R347" i="17" s="1"/>
  <c r="S347" i="17"/>
  <c r="T347" i="17" s="1"/>
  <c r="Q299" i="17"/>
  <c r="R299" i="17" s="1"/>
  <c r="S299" i="17"/>
  <c r="T299" i="17" s="1"/>
  <c r="Q339" i="17"/>
  <c r="R339" i="17" s="1"/>
  <c r="S339" i="17"/>
  <c r="T339" i="17" s="1"/>
  <c r="Q310" i="17"/>
  <c r="R310" i="17" s="1"/>
  <c r="S310" i="17"/>
  <c r="T310" i="17" s="1"/>
  <c r="Q323" i="17"/>
  <c r="R323" i="17" s="1"/>
  <c r="S323" i="17"/>
  <c r="T323" i="17" s="1"/>
  <c r="Q331" i="17"/>
  <c r="R331" i="17" s="1"/>
  <c r="S331" i="17"/>
  <c r="T331" i="17" s="1"/>
  <c r="Q294" i="17"/>
  <c r="R294" i="17" s="1"/>
  <c r="S294" i="17"/>
  <c r="T294" i="17" s="1"/>
  <c r="Q307" i="17"/>
  <c r="R307" i="17" s="1"/>
  <c r="S307" i="17"/>
  <c r="T307" i="17" s="1"/>
  <c r="Q309" i="17"/>
  <c r="R309" i="17" s="1"/>
  <c r="Q318" i="17"/>
  <c r="R318" i="17" s="1"/>
  <c r="S318" i="17"/>
  <c r="T318" i="17" s="1"/>
  <c r="Q295" i="17"/>
  <c r="R295" i="17" s="1"/>
  <c r="Q303" i="17"/>
  <c r="R303" i="17" s="1"/>
  <c r="Q311" i="17"/>
  <c r="R311" i="17" s="1"/>
  <c r="Q319" i="17"/>
  <c r="R319" i="17" s="1"/>
  <c r="Q327" i="17"/>
  <c r="R327" i="17" s="1"/>
  <c r="Q335" i="17"/>
  <c r="R335" i="17" s="1"/>
  <c r="Q343" i="17"/>
  <c r="R343" i="17" s="1"/>
  <c r="Q351" i="17"/>
  <c r="R351" i="17" s="1"/>
  <c r="Q359" i="17"/>
  <c r="R359" i="17" s="1"/>
  <c r="S326" i="17"/>
  <c r="T326" i="17" s="1"/>
  <c r="S334" i="17"/>
  <c r="T334" i="17" s="1"/>
  <c r="S342" i="17"/>
  <c r="T342" i="17" s="1"/>
  <c r="S350" i="17"/>
  <c r="T350" i="17" s="1"/>
  <c r="S358" i="17"/>
  <c r="T358" i="17" s="1"/>
  <c r="Q363" i="17"/>
  <c r="R363" i="17" s="1"/>
  <c r="S363" i="17"/>
  <c r="T363" i="17" s="1"/>
  <c r="P364" i="17"/>
  <c r="O364" i="17"/>
  <c r="K364" i="17"/>
  <c r="L364" i="17"/>
  <c r="M364" i="17"/>
  <c r="Q3" i="15"/>
  <c r="R3" i="15" s="1"/>
  <c r="S23" i="15"/>
  <c r="T23" i="15" s="1"/>
  <c r="S28" i="15"/>
  <c r="T28" i="15" s="1"/>
  <c r="S39" i="15"/>
  <c r="T39" i="15" s="1"/>
  <c r="S4" i="15"/>
  <c r="T4" i="15" s="1"/>
  <c r="S10" i="15"/>
  <c r="T10" i="15" s="1"/>
  <c r="S18" i="15"/>
  <c r="T18" i="15" s="1"/>
  <c r="S26" i="15"/>
  <c r="T26" i="15" s="1"/>
  <c r="S34" i="15"/>
  <c r="T34" i="15" s="1"/>
  <c r="S42" i="15"/>
  <c r="T42" i="15" s="1"/>
  <c r="S50" i="15"/>
  <c r="T50" i="15" s="1"/>
  <c r="S62" i="15"/>
  <c r="T62" i="15" s="1"/>
  <c r="S67" i="15"/>
  <c r="T67" i="15" s="1"/>
  <c r="S78" i="15"/>
  <c r="T78" i="15" s="1"/>
  <c r="S83" i="15"/>
  <c r="T83" i="15" s="1"/>
  <c r="S94" i="15"/>
  <c r="T94" i="15" s="1"/>
  <c r="S111" i="15"/>
  <c r="T111" i="15" s="1"/>
  <c r="S122" i="15"/>
  <c r="T122" i="15" s="1"/>
  <c r="S127" i="15"/>
  <c r="T127" i="15" s="1"/>
  <c r="S138" i="15"/>
  <c r="T138" i="15" s="1"/>
  <c r="S143" i="15"/>
  <c r="T143" i="15" s="1"/>
  <c r="S154" i="15"/>
  <c r="T154" i="15" s="1"/>
  <c r="S99" i="15"/>
  <c r="T99" i="15" s="1"/>
  <c r="S162" i="15"/>
  <c r="T162" i="15" s="1"/>
  <c r="S173" i="15"/>
  <c r="T173" i="15" s="1"/>
  <c r="S184" i="15"/>
  <c r="T184" i="15" s="1"/>
  <c r="S189" i="15"/>
  <c r="T189" i="15" s="1"/>
  <c r="S95" i="17" l="1"/>
  <c r="T95" i="17" s="1"/>
  <c r="S208" i="17"/>
  <c r="T208" i="17" s="1"/>
  <c r="S72" i="17"/>
  <c r="T72" i="17" s="1"/>
  <c r="S40" i="17"/>
  <c r="T40" i="17" s="1"/>
  <c r="S71" i="17"/>
  <c r="T71" i="17" s="1"/>
  <c r="S86" i="17"/>
  <c r="T86" i="17" s="1"/>
  <c r="S66" i="17"/>
  <c r="T66" i="17" s="1"/>
  <c r="S46" i="17"/>
  <c r="T46" i="17" s="1"/>
  <c r="S88" i="17"/>
  <c r="T88" i="17" s="1"/>
  <c r="S119" i="17"/>
  <c r="T119" i="17" s="1"/>
  <c r="S15" i="17"/>
  <c r="T15" i="17" s="1"/>
  <c r="S24" i="17"/>
  <c r="T24" i="17" s="1"/>
  <c r="S79" i="17"/>
  <c r="T79" i="17" s="1"/>
  <c r="S192" i="17"/>
  <c r="T192" i="17" s="1"/>
  <c r="S102" i="17"/>
  <c r="T102" i="17" s="1"/>
  <c r="S70" i="17"/>
  <c r="T70" i="17" s="1"/>
  <c r="S62" i="17"/>
  <c r="T62" i="17" s="1"/>
  <c r="S55" i="17"/>
  <c r="T55" i="17" s="1"/>
  <c r="S8" i="17"/>
  <c r="T8" i="17" s="1"/>
  <c r="S175" i="17"/>
  <c r="T175" i="17" s="1"/>
  <c r="S111" i="17"/>
  <c r="T111" i="17" s="1"/>
  <c r="S31" i="17"/>
  <c r="T31" i="17" s="1"/>
  <c r="Q162" i="17"/>
  <c r="R162" i="17" s="1"/>
  <c r="Q47" i="17"/>
  <c r="R47" i="17" s="1"/>
  <c r="Q198" i="17"/>
  <c r="R198" i="17" s="1"/>
  <c r="Q170" i="17"/>
  <c r="R170" i="17" s="1"/>
  <c r="Q174" i="17"/>
  <c r="R174" i="17" s="1"/>
  <c r="Q178" i="17"/>
  <c r="R178" i="17" s="1"/>
  <c r="Q56" i="17"/>
  <c r="R56" i="17" s="1"/>
  <c r="Q16" i="17"/>
  <c r="R16" i="17" s="1"/>
  <c r="Q98" i="17"/>
  <c r="R98" i="17" s="1"/>
  <c r="Q152" i="17"/>
  <c r="R152" i="17" s="1"/>
  <c r="Q31" i="17"/>
  <c r="R31" i="17" s="1"/>
  <c r="Q110" i="17"/>
  <c r="R110" i="17" s="1"/>
  <c r="Q192" i="17"/>
  <c r="R192" i="17" s="1"/>
  <c r="Q42" i="17"/>
  <c r="R42" i="17" s="1"/>
  <c r="Q88" i="17"/>
  <c r="R88" i="17" s="1"/>
  <c r="Q215" i="17"/>
  <c r="R215" i="17" s="1"/>
  <c r="Q136" i="17"/>
  <c r="R136" i="17" s="1"/>
  <c r="Q218" i="17"/>
  <c r="R218" i="17" s="1"/>
  <c r="Q176" i="17"/>
  <c r="R176" i="17" s="1"/>
  <c r="Q138" i="17"/>
  <c r="R138" i="17" s="1"/>
  <c r="Q122" i="17"/>
  <c r="R122" i="17" s="1"/>
  <c r="Q58" i="17"/>
  <c r="R58" i="17" s="1"/>
  <c r="Q135" i="17"/>
  <c r="R135" i="17" s="1"/>
  <c r="Q7" i="17"/>
  <c r="R7" i="17" s="1"/>
  <c r="Q160" i="17"/>
  <c r="R160" i="17" s="1"/>
  <c r="Q34" i="17"/>
  <c r="R34" i="17" s="1"/>
  <c r="Q30" i="17"/>
  <c r="R30" i="17" s="1"/>
  <c r="Q167" i="17"/>
  <c r="R167" i="17" s="1"/>
  <c r="Q210" i="17"/>
  <c r="R210" i="17" s="1"/>
  <c r="Q87" i="17"/>
  <c r="R87" i="17" s="1"/>
  <c r="Q186" i="17"/>
  <c r="R186" i="17" s="1"/>
  <c r="Q50" i="17"/>
  <c r="R50" i="17" s="1"/>
  <c r="Q127" i="17"/>
  <c r="R127" i="17" s="1"/>
  <c r="Q214" i="17"/>
  <c r="R214" i="17" s="1"/>
  <c r="Q86" i="17"/>
  <c r="R86" i="17" s="1"/>
  <c r="Q126" i="17"/>
  <c r="R126" i="17" s="1"/>
  <c r="Q94" i="17"/>
  <c r="R94" i="17" s="1"/>
  <c r="Q134" i="17"/>
  <c r="R134" i="17" s="1"/>
  <c r="Q206" i="17"/>
  <c r="R206" i="17" s="1"/>
  <c r="Q190" i="17"/>
  <c r="R190" i="17" s="1"/>
  <c r="Q111" i="17"/>
  <c r="R111" i="17" s="1"/>
  <c r="Q114" i="17"/>
  <c r="R114" i="17" s="1"/>
  <c r="Q119" i="17"/>
  <c r="R119" i="17" s="1"/>
  <c r="Q183" i="17"/>
  <c r="R183" i="17" s="1"/>
  <c r="Q184" i="17"/>
  <c r="R184" i="17" s="1"/>
  <c r="Q166" i="17"/>
  <c r="R166" i="17" s="1"/>
  <c r="Q38" i="17"/>
  <c r="R38" i="17" s="1"/>
  <c r="Q70" i="17"/>
  <c r="R70" i="17" s="1"/>
  <c r="Q96" i="17"/>
  <c r="R96" i="17" s="1"/>
  <c r="Q168" i="17"/>
  <c r="R168" i="17" s="1"/>
  <c r="Q24" i="17"/>
  <c r="R24" i="17" s="1"/>
  <c r="Q159" i="17"/>
  <c r="R159" i="17" s="1"/>
  <c r="Q103" i="17"/>
  <c r="R103" i="17" s="1"/>
  <c r="Q79" i="17"/>
  <c r="R79" i="17" s="1"/>
  <c r="Q118" i="17"/>
  <c r="R118" i="17" s="1"/>
  <c r="Q78" i="17"/>
  <c r="R78" i="17" s="1"/>
  <c r="Q14" i="17"/>
  <c r="R14" i="17" s="1"/>
  <c r="Q102" i="17"/>
  <c r="R102" i="17" s="1"/>
  <c r="Q104" i="17"/>
  <c r="R104" i="17" s="1"/>
  <c r="Q54" i="17"/>
  <c r="R54" i="17" s="1"/>
  <c r="Q202" i="17"/>
  <c r="R202" i="17" s="1"/>
  <c r="Q15" i="17"/>
  <c r="R15" i="17" s="1"/>
  <c r="Q82" i="17"/>
  <c r="R82" i="17" s="1"/>
  <c r="Q216" i="17"/>
  <c r="R216" i="17" s="1"/>
  <c r="Q182" i="17"/>
  <c r="R182" i="17" s="1"/>
  <c r="Q142" i="17"/>
  <c r="R142" i="17" s="1"/>
  <c r="Q22" i="17"/>
  <c r="R22" i="17" s="1"/>
  <c r="Q6" i="17"/>
  <c r="R6" i="17" s="1"/>
  <c r="Q199" i="17"/>
  <c r="R199" i="17" s="1"/>
  <c r="Q194" i="17"/>
  <c r="R194" i="17" s="1"/>
  <c r="Q112" i="17"/>
  <c r="R112" i="17" s="1"/>
  <c r="Q23" i="17"/>
  <c r="R23" i="17" s="1"/>
  <c r="Q39" i="17"/>
  <c r="R39" i="17" s="1"/>
  <c r="Q26" i="17"/>
  <c r="R26" i="17" s="1"/>
  <c r="Q80" i="17"/>
  <c r="R80" i="17" s="1"/>
  <c r="Q158" i="17"/>
  <c r="R158" i="17" s="1"/>
  <c r="Q106" i="17"/>
  <c r="R106" i="17" s="1"/>
  <c r="S6" i="17"/>
  <c r="T6" i="17" s="1"/>
  <c r="Q71" i="17"/>
  <c r="R71" i="17" s="1"/>
  <c r="Q10" i="17"/>
  <c r="R10" i="17" s="1"/>
  <c r="Q64" i="17"/>
  <c r="R64" i="17" s="1"/>
  <c r="Q90" i="17"/>
  <c r="R90" i="17" s="1"/>
  <c r="Q191" i="17"/>
  <c r="R191" i="17" s="1"/>
  <c r="Q72" i="17"/>
  <c r="R72" i="17" s="1"/>
  <c r="Q46" i="17"/>
  <c r="R46" i="17" s="1"/>
  <c r="Q175" i="17"/>
  <c r="R175" i="17" s="1"/>
  <c r="Q207" i="17"/>
  <c r="R207" i="17" s="1"/>
  <c r="Q63" i="17"/>
  <c r="R63" i="17" s="1"/>
  <c r="Q8" i="17"/>
  <c r="R8" i="17" s="1"/>
  <c r="Q48" i="17"/>
  <c r="R48" i="17" s="1"/>
  <c r="Q146" i="17"/>
  <c r="R146" i="17" s="1"/>
  <c r="Q74" i="17"/>
  <c r="R74" i="17" s="1"/>
  <c r="Q128" i="17"/>
  <c r="R128" i="17" s="1"/>
  <c r="Q66" i="17"/>
  <c r="R66" i="17" s="1"/>
  <c r="Q62" i="17"/>
  <c r="R62" i="17" s="1"/>
  <c r="Q95" i="17"/>
  <c r="R95" i="17" s="1"/>
  <c r="Q130" i="17"/>
  <c r="R130" i="17" s="1"/>
  <c r="Q208" i="17"/>
  <c r="R208" i="17" s="1"/>
  <c r="Q144" i="17"/>
  <c r="R144" i="17" s="1"/>
  <c r="Q40" i="17"/>
  <c r="R40" i="17" s="1"/>
  <c r="Q32" i="17"/>
  <c r="R32" i="17" s="1"/>
  <c r="Q143" i="17"/>
  <c r="R143" i="17" s="1"/>
  <c r="Q18" i="17"/>
  <c r="R18" i="17" s="1"/>
  <c r="Q288" i="17"/>
  <c r="R288" i="17" s="1"/>
  <c r="Q200" i="17"/>
  <c r="R200" i="17" s="1"/>
  <c r="Q55" i="17"/>
  <c r="R55" i="17" s="1"/>
  <c r="Q120" i="17"/>
  <c r="R120" i="17" s="1"/>
  <c r="S364" i="17"/>
  <c r="T364" i="17" s="1"/>
  <c r="Q364" i="17"/>
  <c r="R364" i="17" s="1"/>
</calcChain>
</file>

<file path=xl/sharedStrings.xml><?xml version="1.0" encoding="utf-8"?>
<sst xmlns="http://schemas.openxmlformats.org/spreadsheetml/2006/main" count="2825" uniqueCount="744">
  <si>
    <t>MENOR VALOR</t>
  </si>
  <si>
    <t>MAYOR VALOR</t>
  </si>
  <si>
    <t>MEDIANA</t>
  </si>
  <si>
    <t>MEDIA GEOMETRICA</t>
  </si>
  <si>
    <t>MEDIA ARMONICA</t>
  </si>
  <si>
    <t>PROMEDIO</t>
  </si>
  <si>
    <t>DESVIACIÒN ESTANDAR</t>
  </si>
  <si>
    <t>PORCENTAJE DE DISPERCIÒN</t>
  </si>
  <si>
    <t>METRICA</t>
  </si>
  <si>
    <t>UNIDAD MEDIDA</t>
  </si>
  <si>
    <t xml:space="preserve">PRECIO DE REFERENCIA UNITARIO CON IVA </t>
  </si>
  <si>
    <t xml:space="preserve">PRECIO DE REFERENCIA UNITARIO ANTES DE  IVA </t>
  </si>
  <si>
    <t>IVA</t>
  </si>
  <si>
    <t>UNIDAD</t>
  </si>
  <si>
    <t>TOTAL</t>
  </si>
  <si>
    <t xml:space="preserve">MEDINA </t>
  </si>
  <si>
    <t xml:space="preserve">ITEM </t>
  </si>
  <si>
    <t>VEHICULO</t>
  </si>
  <si>
    <t>TIPO DE SISTEMA</t>
  </si>
  <si>
    <t>DESCRIPCIÓN DEL BIEN Y/O SERVICIO</t>
  </si>
  <si>
    <t>CANTIDAD</t>
  </si>
  <si>
    <t xml:space="preserve">HUNTER TR-12 TACTICO LIGERO  CHASIS FORD SUPER DUTY F-550   </t>
  </si>
  <si>
    <t>ELEMENTOS VARIOS</t>
  </si>
  <si>
    <t>AJUSTE DE LA TRANSMISION EN GENERAL (Desmonte y Monte)</t>
  </si>
  <si>
    <t>SERVICIO</t>
  </si>
  <si>
    <t>AJUSTE GENERAL SUSPENSION (Desmonte y Monte)</t>
  </si>
  <si>
    <t>ALINEACIÓN DIRECCION</t>
  </si>
  <si>
    <t>ALINEACION LUCES</t>
  </si>
  <si>
    <t>ALINEACION Y BALANCEO  (Desmonte y Monte</t>
  </si>
  <si>
    <t>ANALISIS GASES</t>
  </si>
  <si>
    <t>ARREGLAR RADIADOR (Desmonte y Monte)</t>
  </si>
  <si>
    <t>ARREGLO BOMBA FRENO (Desmonte y Monte)</t>
  </si>
  <si>
    <t>ARREGLO BOMBA HIDRAULICA (Desmonte y Monte)</t>
  </si>
  <si>
    <t>ARREGLO BOOSTER (Desmonte y Monte)</t>
  </si>
  <si>
    <t>ARREGLO CAJA DIRECCION (Desmonte y Monte)</t>
  </si>
  <si>
    <t>ARREGLO CAPÓ (Desmonte y Monte)</t>
  </si>
  <si>
    <t>ARREGLO CHAPAS (Desmonte y Monte)</t>
  </si>
  <si>
    <t>ARREGLO COMPRESOR (Desmonte y Monte)</t>
  </si>
  <si>
    <t>ARREGLO CONTROL CAMBIOS (Desmonte y Monte)</t>
  </si>
  <si>
    <t>ARREGLO ESPEJOS ELECTRICOS</t>
  </si>
  <si>
    <t>ARREGLO ESTRUCTURA CHASIS (Desmonte y Monte)</t>
  </si>
  <si>
    <t>ARREGLO GENERAL CARPA (Desmonte y Monte)</t>
  </si>
  <si>
    <t>ARREGLO GUARDAFANGO ( DELANTERO ) (Desmonte y Monte)</t>
  </si>
  <si>
    <t>ARREGLO POLEA ANTI VIBRACIÓN (Desmonte y Monte)</t>
  </si>
  <si>
    <t>ARREGLO PUERTA (Desmonte y Monte)</t>
  </si>
  <si>
    <t>ARREGLO SISTEMA ABS (Desmonte y Monte)</t>
  </si>
  <si>
    <t>ARREGLO SISTEMA COMMON RAIL (Desmonte y Monte)</t>
  </si>
  <si>
    <t>BAJADA DE MUELLE TRASERO (Desmonte y Monte)</t>
  </si>
  <si>
    <t>CALIBRACION BOMBA INYECCIÓN (Desmonte y Monte)</t>
  </si>
  <si>
    <t>CALIBRADA VÁLVULAS (Desmonte y Monte)</t>
  </si>
  <si>
    <t>CALIBRADO DE INYECTORES Y EL SISTEMA DE INYECClÓN EN GENERAL (Desmonte y Monte)</t>
  </si>
  <si>
    <t>CALIBRAR  VÁLVULAS  CULATA (Desmonte y Monte)</t>
  </si>
  <si>
    <t>CAMBIO BARRA DE CAMBIO</t>
  </si>
  <si>
    <t xml:space="preserve">CAMBIO MANIJAS PUERTAS </t>
  </si>
  <si>
    <t>CAMBIO VIDRIO BLINDADO NIVEL 6 TRASERO</t>
  </si>
  <si>
    <t>CAMBIO VIDRIO BLINDADO NIVEL 6 LATERAL</t>
  </si>
  <si>
    <t>CAMBIO VIDRIO BLINDADO NIVEL 6 LATERAL PUERTAS</t>
  </si>
  <si>
    <t>CAMBIO VIDRIO BLINDADO NIVEL 6 PANORAMICO DELANTERO</t>
  </si>
  <si>
    <t>CAMBIO VIDRIO PANORAMICO DELANTERO</t>
  </si>
  <si>
    <t>CAMBIO VIDRIO PUERTA</t>
  </si>
  <si>
    <t>CORRECCIÓN FUGAS DE MOTOR (Desmonte y Monte)</t>
  </si>
  <si>
    <t>DESAIRADO Y LIMPIEZA SISTEMA DE INYECCIÓN (Desmonte y Monte)</t>
  </si>
  <si>
    <t>DIAGNOSTICO MOTOR (SCANNER)</t>
  </si>
  <si>
    <t>ENGRASE GENERAL</t>
  </si>
  <si>
    <t>ESCANEO COMPUTADOR</t>
  </si>
  <si>
    <t>INSTALACION LLANTAS PROTECTORES NEUMATICO</t>
  </si>
  <si>
    <t>LAVADO DE INYECCTORES (Desmonte y Monte)</t>
  </si>
  <si>
    <t>LAVADO GENERAL</t>
  </si>
  <si>
    <t>LIMPIEZA DE TANQUE  DE COMBUSTIBLE  (Desmonte y Monte)</t>
  </si>
  <si>
    <t>MANTENIMIENTO     Y     LIMPIEZA     SISTEMA     DE    AIRE ACONDICIONADO (Desmonte y Monte)</t>
  </si>
  <si>
    <t>MANTENIMIENTO  SONDEAR  Y  SOLDAR  RADIADOR (Desmonte y Monte)</t>
  </si>
  <si>
    <t>MANTENIMIENTO BOMBAS DE EMBRAGUE (Desmonte y Monte)</t>
  </si>
  <si>
    <t>MANTENIMIENTO DEL TURBO (Desmonte y Monte)</t>
  </si>
  <si>
    <t>MANTENIMIENTO MOTOR LIMPIA BRISAS (Desmonte y Monte)</t>
  </si>
  <si>
    <t>MANTENIMIENTO REPARACIÓN BOMBA DE INYECCIÓN (Desmonte y Monte)</t>
  </si>
  <si>
    <t>MANTENIMIENTO SOLDADA DE EXOSTO (Desmonte y Monte)</t>
  </si>
  <si>
    <t>MANTENIMIENTO TAPICERÍA COJINERIA (Monte y Desmonte)</t>
  </si>
  <si>
    <t>MANTENIMIENTO Y AJUSTE DIFERENCIAL (Desmonte y Monte)</t>
  </si>
  <si>
    <t>PROGRAMACIÓN ALARMA  Y  CONTROLES</t>
  </si>
  <si>
    <t>RECARGA DE AIRE ACONDICIONADO</t>
  </si>
  <si>
    <t>RECTIFICACION CHANELA DIRECCION (Desmonte y Monte)</t>
  </si>
  <si>
    <t>RECTIFICADA DEL VOLANTE (Desmonte y Monte)</t>
  </si>
  <si>
    <t>RECTIFICAR CAMPANA (Desmonte y Monte)</t>
  </si>
  <si>
    <t>RECTIFICAR DISCOS FRENOS (Desmonte y Monte)</t>
  </si>
  <si>
    <t>REMACHADA DE BANDAS</t>
  </si>
  <si>
    <t>REMACHADA DE BANDAS (Desmonte y Monte)</t>
  </si>
  <si>
    <t>REPARACION BOMBA DE AGUA (Desmonte y Monte)</t>
  </si>
  <si>
    <t>REPARACION BOMBA HIDRAULICA (Desmonte y Monte)</t>
  </si>
  <si>
    <t>REPARACIÓN DE BOMPER (Desmonte y Monte)</t>
  </si>
  <si>
    <t>REPARACIÓN DEL TURBO (Desmonte y Monte)</t>
  </si>
  <si>
    <t>REPARACIÓN GENERAL DE LA CAJA VELOCIDADES (Desmonte y Monte)</t>
  </si>
  <si>
    <t>REPARACION MORDAZA FRENO (Desmonte y Monte)</t>
  </si>
  <si>
    <t>REPARACIÓN MOTOR LIMPIA BRISAS (Desmonte y Monte)</t>
  </si>
  <si>
    <t>REPARACION SISTEMA A.A (Desmonte y Monte)</t>
  </si>
  <si>
    <t>REPARACION SISTEMA ADMISION (Desmonte y Monte)</t>
  </si>
  <si>
    <t>REPARACION SISTEMA DE ESCAPE (Desmonte y Monte)</t>
  </si>
  <si>
    <t>REPARACION SISTEMA ENCENDIDO (Desmonte y Monte)</t>
  </si>
  <si>
    <t>REPARACIÓN Y AJUSTE DE TRANSMISION (Desmonte y Monte)</t>
  </si>
  <si>
    <t>REPARACIÓN Y ARREGLO  SOPORTES  CABINA (Desmonte y Monte)</t>
  </si>
  <si>
    <t>REPARACION Y TAPIZAR ASIENTOS (Desmonte y Monte)</t>
  </si>
  <si>
    <t>REVISIÓN CAJA DE VELOCIDADES (Desmonte y Monte)</t>
  </si>
  <si>
    <t>REVISIÓN CAJA DIRECCIÓN HIDRÁULICA (Desmonte y Monte)</t>
  </si>
  <si>
    <t>REVISION COMPUTADOR (Desmonte y Monte)</t>
  </si>
  <si>
    <t>REVISIÓN DEL ARRANQUE  (Desmonte y Monte)</t>
  </si>
  <si>
    <t>REVISIÓN ELÉCTRICA TABLERO</t>
  </si>
  <si>
    <t>REVISION GENERAL ELECTRICA</t>
  </si>
  <si>
    <t>REVISIÓN LUCES EN GENERAL</t>
  </si>
  <si>
    <t>REVISIÓN MANTENIMIENTO BOMBA DE COMBUSTIBLE (Desmonte y Monte)</t>
  </si>
  <si>
    <t>REVISIÓN MANTENIMIENTO DEL ALTERNADOR (Desmonte y Monte)</t>
  </si>
  <si>
    <t>REVISIÓN MANTENIMIENTO RODAMIENTOS EN GENERAL (Desmonte y Monte)</t>
  </si>
  <si>
    <t>REVISION SISTEMA BLOQUEO CENTRAL (Desmonte y Monte)</t>
  </si>
  <si>
    <t>REVISION SISTEMA ELECTRICO VIDRIOS</t>
  </si>
  <si>
    <t>REVISIÓN SISTEMA ELEVA VIDRIOS PUERTAS</t>
  </si>
  <si>
    <t>REVISIÓN SISTEMA REFRIGERACIÓN MOTOR  (Desmonte y Monte)</t>
  </si>
  <si>
    <t>REVISIÓN, MANTENIMIENTO AIRE ACONDICIONADO (Desmonte y Monte)</t>
  </si>
  <si>
    <t>REVISIÓN, MANTENIMIENTO COMPRESOR (Desmonte y Monte)</t>
  </si>
  <si>
    <t xml:space="preserve">REVISIÓN, MANTENIMIENTO FRENOS EN GENERAL (Desmonte y Monte) </t>
  </si>
  <si>
    <t>SISTEMA AIRE ACONDICIONADO</t>
  </si>
  <si>
    <t>REVISION, MANTENIMIENTO GENERAL FRENO DE MANO (Desmonte y Monte)</t>
  </si>
  <si>
    <t>SERVICIO DE PRENSA PARA CAMBIO  BUJES TIJERAS</t>
  </si>
  <si>
    <t>SERVICIO DE SCANNER Y BORRADO DE FALLAS</t>
  </si>
  <si>
    <t>SINCRONIZACION GENERAL DEL MOTOR (Monte y Desmonte)</t>
  </si>
  <si>
    <t>SONDEAR RADIADOR (Desmonte y Monte)</t>
  </si>
  <si>
    <t xml:space="preserve">SISTEMA ALIMENTACION </t>
  </si>
  <si>
    <t>CAMBIO COMPRESOR</t>
  </si>
  <si>
    <t>SISTEMA DE ALIMENTACION</t>
  </si>
  <si>
    <t>CAMBIO MANGUERAS DE AIRE ACONDICIONADO</t>
  </si>
  <si>
    <t>CAMBIO PANEL DE CONTROL DE AIRE ACONDICIONADO</t>
  </si>
  <si>
    <t>CAMBIO RADIADOR DE AIRE ACONDICIONADO</t>
  </si>
  <si>
    <t>CAMBIO TUBERIA DE AIRE ACONDICIONADO</t>
  </si>
  <si>
    <t>SISTEMA DE FRENOS</t>
  </si>
  <si>
    <t>CAMBIO KIT DE FILTROS (ACEITE COMBUSTIBLE AIRE)</t>
  </si>
  <si>
    <t>CAMBIO BOMBA SUMERGIBLE</t>
  </si>
  <si>
    <t>CAMBIO INYECTORES</t>
  </si>
  <si>
    <t xml:space="preserve">CAMBIO MANGUERAS COMBUSTIBLE </t>
  </si>
  <si>
    <t>CAMBIO REGULADOR DE COMBUSTIBLE</t>
  </si>
  <si>
    <t xml:space="preserve">CAMBIO  DISCO DE FRENO (JUEGO) </t>
  </si>
  <si>
    <t>CAMBIO BANDAS FRENO DE SEGURIDAD</t>
  </si>
  <si>
    <t xml:space="preserve">CAMBIO BOMBA DE FRENO </t>
  </si>
  <si>
    <t>CAMBIO BOOSTER</t>
  </si>
  <si>
    <t>CAMBIO CILINDROS DE FRENO TRASEROS</t>
  </si>
  <si>
    <t xml:space="preserve">CAMBIO GUAYA FRENO DE SEGURIDAD </t>
  </si>
  <si>
    <t>SISTEMA DE REFRIGERACION</t>
  </si>
  <si>
    <t>CAMBIO MANGUERAS DE FRENO</t>
  </si>
  <si>
    <t>CAMBIO MORDAZA DELANTERAS</t>
  </si>
  <si>
    <t>CAMBIO MORDAZAS TRASERAS</t>
  </si>
  <si>
    <t>CAMBIO PASTILLAS  (JUEGO)</t>
  </si>
  <si>
    <t>CAMBIO TUBERIA DE FRENOS</t>
  </si>
  <si>
    <t>CAMBIO BOMBA DE AGUA</t>
  </si>
  <si>
    <t>CAMBIO CORREA DE VENTILADOR</t>
  </si>
  <si>
    <t>CAMBIO FAN CLUCTH</t>
  </si>
  <si>
    <t xml:space="preserve">CAMBIO MANGUERA INFERIOR DEL RADIADOR </t>
  </si>
  <si>
    <t xml:space="preserve">CAMBIO MANGUERA SUPERIOR DEL RADIADOR </t>
  </si>
  <si>
    <t>SISTEMA DE SUSPENSION</t>
  </si>
  <si>
    <t>CAMBIO DE ACEITE</t>
  </si>
  <si>
    <t>CAMBIO RADIADOR</t>
  </si>
  <si>
    <t>CAMBIO SENSOR DE TEMPERATURA</t>
  </si>
  <si>
    <t>CAMBIO TANQUE AUXILIAR</t>
  </si>
  <si>
    <t xml:space="preserve">CAMBIO TERMOSTATO </t>
  </si>
  <si>
    <t>CAMBIO VENTILADOR</t>
  </si>
  <si>
    <t>CAMBIO AMORTIGUADOR DELANTERO (JUEGO)</t>
  </si>
  <si>
    <t>CAMBIO AMORTIGUADOR TRASERO (JUEGO)</t>
  </si>
  <si>
    <t>CAMBIO BARRA DE TORSION</t>
  </si>
  <si>
    <t>CAMBIO BARRA ESTABILIZADORA</t>
  </si>
  <si>
    <t>CAMBIO BIELA CAJA DIRECCIÓN</t>
  </si>
  <si>
    <t>CAMBIO BOMBA HIDRAULICA DIRECCION</t>
  </si>
  <si>
    <t>CAMBIO BRAZO AUXILIAR DIRECCION</t>
  </si>
  <si>
    <t>CAMBIO BRAZO TENSOR DELANTERO</t>
  </si>
  <si>
    <t>CAMBIO BUJES TIJERA</t>
  </si>
  <si>
    <t>CAMBIO MANGUERA DE LA BOMBA HIDRAULICA</t>
  </si>
  <si>
    <t>CAMBIO MUÑECOS BARRA ESTABILIZADORA</t>
  </si>
  <si>
    <t>CAMBIO RESORTE ESPIRAL</t>
  </si>
  <si>
    <t>SISTEMA DEL MOTOR</t>
  </si>
  <si>
    <t>CAMBIO ROTULA INFERIOR DELANTERO</t>
  </si>
  <si>
    <t>CAMBIO ROTULA SUPERIOR DELANTERO</t>
  </si>
  <si>
    <t>CAMBIO TERMINALES DE LA DIRECCION</t>
  </si>
  <si>
    <t xml:space="preserve">CAMBIO TIJERA INFERIOR </t>
  </si>
  <si>
    <t>SISTEMA ELECTRICO</t>
  </si>
  <si>
    <t xml:space="preserve">CAMBIO TIJERA SUPERIOR </t>
  </si>
  <si>
    <t>CAMBIO TOPE MUELLE</t>
  </si>
  <si>
    <t>CAMBIO BOMBA DE ACEITE</t>
  </si>
  <si>
    <t>CAMBIO EMPAQUETADURA DE MOTOR</t>
  </si>
  <si>
    <t>CAMBIO PERA DE ACEITE DEL MOTOR</t>
  </si>
  <si>
    <t>CAMBIO SOPORTE DEL MOTOR</t>
  </si>
  <si>
    <t xml:space="preserve">CAMBIO ALTERNADOR </t>
  </si>
  <si>
    <t>CAMBIO BENDIX DEL ARRANQUE</t>
  </si>
  <si>
    <t xml:space="preserve">CAMBIO BOMBILLO DOBLE CONTACTO </t>
  </si>
  <si>
    <t>CAMBIO BOMBILLOS ALOGENOS</t>
  </si>
  <si>
    <t>CAMBIO BOMBILLOS DE LOS COCUYOS</t>
  </si>
  <si>
    <t xml:space="preserve">CAMBIO CONTROL DE LUCES </t>
  </si>
  <si>
    <t>CAMBIO CORREA DEL ALTERNADOR</t>
  </si>
  <si>
    <t>CAMBIO ELEVADORES</t>
  </si>
  <si>
    <t>CAMBIO ESCOBILLAS DEL ARRANQUE (JUEGO)</t>
  </si>
  <si>
    <t>CAMBIO FLASHER DIRECCIONALES</t>
  </si>
  <si>
    <t>CAMBIO INDUCIDO DE MOTOR DE ARRANQUE</t>
  </si>
  <si>
    <t>CAMBIO MOTOR CALEFACCION</t>
  </si>
  <si>
    <t>CAMBIO MOTOR DE ARRANQUE</t>
  </si>
  <si>
    <t>CAMBIO MOTOR LIMPIABRISAS</t>
  </si>
  <si>
    <t>SISTEMA TOMA FUERZA</t>
  </si>
  <si>
    <t>CAMBIO SENSOR CIGUEÑAL</t>
  </si>
  <si>
    <t>CAMBIO SENSOR DE ARBOL DE LEVAS</t>
  </si>
  <si>
    <t>CAMBIO SENSOR DE MAP</t>
  </si>
  <si>
    <t>CAMBIO SENSOR DE VELOCIDADES</t>
  </si>
  <si>
    <t>CAMBIO STOP TRASEROS (JUEGO)</t>
  </si>
  <si>
    <t>CAMBIO UNIDADES DELANTERAS</t>
  </si>
  <si>
    <t>CAMBIO BOSINES</t>
  </si>
  <si>
    <t xml:space="preserve">CAMBIO CADENILLA CAJA AUXILIAR CAMBIOS </t>
  </si>
  <si>
    <t xml:space="preserve">CAMBIO CAJA AUXILIAR </t>
  </si>
  <si>
    <t>CAMBIO CAJA DE CAMBIOS</t>
  </si>
  <si>
    <t xml:space="preserve">CAMBIO CARDAN DELANTERO </t>
  </si>
  <si>
    <t>CAMBIO CARDAN TRASERO</t>
  </si>
  <si>
    <t>CAMBIO CONVERTIDOR DE CORRIENTE</t>
  </si>
  <si>
    <t>CAMBIO CRUCETAS DEL CARDAN</t>
  </si>
  <si>
    <t>CAMBIO EJE TRASERO</t>
  </si>
  <si>
    <t xml:space="preserve">CAMBIO EJES DELANTEROS </t>
  </si>
  <si>
    <t>CAMBIO ESPIGO CARDAN CON YOKI DELANTERO COMPLETO</t>
  </si>
  <si>
    <t>CAMBIO GUARDAPOLVOS EJES</t>
  </si>
  <si>
    <t>CAMBIO JUEGO DE ESCUALIZACION PARA TRANSMISIÓN</t>
  </si>
  <si>
    <t xml:space="preserve">CAMBIO JUEGO DE RETENEDORES CAJA </t>
  </si>
  <si>
    <t>CAMBIO PERNOS DE LAS RUEDAS DELANTERAS COMPLETOS</t>
  </si>
  <si>
    <t>CAMBIO PERNOS RUEDAS TRASERAS COMPLETOS</t>
  </si>
  <si>
    <t>CAMBIO PUNTA EJES</t>
  </si>
  <si>
    <t>CAMBIO RETENEDOR DEL SPEED</t>
  </si>
  <si>
    <t>CAMBIO RETENEDORES RUEDA DELANTERAS</t>
  </si>
  <si>
    <t>CAMBIO RETENEDORES RUEDA TRASERA</t>
  </si>
  <si>
    <t>CAMBIO RODAMIENTOS DELANTEROS EXTERNOS</t>
  </si>
  <si>
    <t>CAMBIO RODAMIENTOS DELANTEROS INTERNOS</t>
  </si>
  <si>
    <t>CAMBIO RODAMIENTOS TRASEROS INTERNOS</t>
  </si>
  <si>
    <t xml:space="preserve">PRECIO UNITARIO IVA INCLUIDO MULTISERVICIOS Y MANTENIMIENTOS DEL CESAR SAS </t>
  </si>
  <si>
    <t>ESPEJOS RETROVISORES</t>
  </si>
  <si>
    <t xml:space="preserve">GUARDAPOLVO </t>
  </si>
  <si>
    <t xml:space="preserve">MANIJAS PUERTAS </t>
  </si>
  <si>
    <t>TAPA DE TANQUE COMBUSTIBLE</t>
  </si>
  <si>
    <t>VIDRIO BLINDADO NIVEL 6 TRASERO</t>
  </si>
  <si>
    <t>VIDRIO BLINDADO NIVEL 6 LATERAL</t>
  </si>
  <si>
    <t>VIDRIO BLINDADO NIVEL 6 LATERAL PUERTAS</t>
  </si>
  <si>
    <t>VIDRIO BLINDADO NIVEL 6 PANORAMICO DELANTERO</t>
  </si>
  <si>
    <t>COMPRESOR</t>
  </si>
  <si>
    <t>MANGUERAS DE AIRE ACONDICIONADO</t>
  </si>
  <si>
    <t>PANEL DE CONTROL DE AIRE ACONDICIONADO</t>
  </si>
  <si>
    <t>RADIADOR DE AIRE ACONDICIONADO</t>
  </si>
  <si>
    <t>TUBERIA DE AIRE ACONDICIONADO</t>
  </si>
  <si>
    <t>BOMBA SUMERGIBLE</t>
  </si>
  <si>
    <t>FILTRO DE ACEITE</t>
  </si>
  <si>
    <t>FILTRO DE AIRE</t>
  </si>
  <si>
    <t>FILTRO DE COMBUSTIBLE</t>
  </si>
  <si>
    <t>FILTRO DE COMBUSTIBLE PRIMARIO</t>
  </si>
  <si>
    <t>INYECTORES</t>
  </si>
  <si>
    <t xml:space="preserve">MANGUERAS COMBUSTIBLE </t>
  </si>
  <si>
    <t>REGULADOR DE COMBUSTIBLE</t>
  </si>
  <si>
    <t xml:space="preserve"> DISCO DE FRENO (JUEGO) </t>
  </si>
  <si>
    <t>BANDAS FRENO DE SEGURIDAD</t>
  </si>
  <si>
    <t xml:space="preserve">BOMBA DE FRENO </t>
  </si>
  <si>
    <t>BOOSTER</t>
  </si>
  <si>
    <t>CILINDROS DE FRENO DELANTEROS</t>
  </si>
  <si>
    <t>CILINDROS DE FRENO TRASEROS</t>
  </si>
  <si>
    <t xml:space="preserve">GUAYA FRENO DE SEGURIDAD </t>
  </si>
  <si>
    <t>MANGUERAS DE FRENO</t>
  </si>
  <si>
    <t>MORDAZA DELANTERAS</t>
  </si>
  <si>
    <t>MORDAZAS TRASERAS</t>
  </si>
  <si>
    <t>PASTILLAS  (JUEGO)</t>
  </si>
  <si>
    <t>TUBERIA DE FRENOS</t>
  </si>
  <si>
    <t>BOMBA DE AGUA</t>
  </si>
  <si>
    <t>CORREA DE VENTILADOR</t>
  </si>
  <si>
    <t>FAN CLUCTH</t>
  </si>
  <si>
    <t xml:space="preserve">MANGUERA INFERIOR DEL RADIADOR </t>
  </si>
  <si>
    <t xml:space="preserve">MANGUERA SUPERIOR DEL RADIADOR </t>
  </si>
  <si>
    <t>RADIADOR</t>
  </si>
  <si>
    <t>SENSOR DE TEMPERATURA</t>
  </si>
  <si>
    <t>TANQUE AUXILIAR</t>
  </si>
  <si>
    <t xml:space="preserve">TERMOSTATO </t>
  </si>
  <si>
    <t>VENTILADOR</t>
  </si>
  <si>
    <t>BOMBA DE ACEITE</t>
  </si>
  <si>
    <t>EMPAQUETADURA DE MOTOR</t>
  </si>
  <si>
    <t>PERA DE ACEITE DEL MOTOR</t>
  </si>
  <si>
    <t>SOPORTE DEL MOTOR</t>
  </si>
  <si>
    <t>ALTERNADOR</t>
  </si>
  <si>
    <t xml:space="preserve">BOMBILLO DOBLE CONTACTO </t>
  </si>
  <si>
    <t>BOMBILLOS HALOGENOS</t>
  </si>
  <si>
    <t>BOMBILLOS DE LOS COCUYOS</t>
  </si>
  <si>
    <t>COCUYOS DIRECCIONAL COMPLETOS</t>
  </si>
  <si>
    <t xml:space="preserve">CONTROL DE LUCES </t>
  </si>
  <si>
    <t>CORREA DEL ALTERNADOR</t>
  </si>
  <si>
    <t>ELEVADORES</t>
  </si>
  <si>
    <t>FLASHER DIRECCIONALES</t>
  </si>
  <si>
    <t>JUEGO DE BALINERAS DEL ALTERNADOR</t>
  </si>
  <si>
    <t>MOTOR CALEFACCION</t>
  </si>
  <si>
    <t>MOTOR DE ARRANQUE</t>
  </si>
  <si>
    <t xml:space="preserve">MOTOR DE ARRANQUE </t>
  </si>
  <si>
    <t>MOTOR LIMPIABRISAS</t>
  </si>
  <si>
    <t>SENSOR CIGUEÑAL</t>
  </si>
  <si>
    <t>SENSOR DE ARBOL DE LEVAS</t>
  </si>
  <si>
    <t>SENSOR DE MAP</t>
  </si>
  <si>
    <t>SENSOR DE VELOCIDADES</t>
  </si>
  <si>
    <t>STOP TRASEROS (JUEGO)</t>
  </si>
  <si>
    <t xml:space="preserve">TERMINAL BORNES DE BATERIA </t>
  </si>
  <si>
    <t>UNIDADES DELANTERAS</t>
  </si>
  <si>
    <t>TAPA RADIADOR</t>
  </si>
  <si>
    <t>AMORTIGUADOR DELANTERO (JUEGO)</t>
  </si>
  <si>
    <t>AMORTIGUADOR TRASERO (JUEGO)</t>
  </si>
  <si>
    <t>BOMBA HIDRAULICA DIRECCION</t>
  </si>
  <si>
    <t>BRAZO AUXILIAR DIRECCION</t>
  </si>
  <si>
    <t>BRAZO TENSOR DELANTERO</t>
  </si>
  <si>
    <t xml:space="preserve">BUJES BARRA ESTABLIZADORA </t>
  </si>
  <si>
    <t>BUJES TIJERA</t>
  </si>
  <si>
    <t>MANGUERA DE LA BOMBA HIDRAULICA</t>
  </si>
  <si>
    <t>MUÑECOS BARRA ESTABILIZADORA</t>
  </si>
  <si>
    <t>RESORTE ASPIRAL</t>
  </si>
  <si>
    <t>ROTULA INFERIOR DELANTERO</t>
  </si>
  <si>
    <t>ROTULA SUPERIOR DELANTERO</t>
  </si>
  <si>
    <t>TERMINALES DE LA DIRECCION</t>
  </si>
  <si>
    <t xml:space="preserve">TIJERA INFERIOR </t>
  </si>
  <si>
    <t xml:space="preserve">TIJERA SUPERIOR </t>
  </si>
  <si>
    <t>TOPE MUELLE</t>
  </si>
  <si>
    <t>BOSINES</t>
  </si>
  <si>
    <t>CONVERTIDOR DE CORRIENTE</t>
  </si>
  <si>
    <t>CRUCETAS DEL CARDAN</t>
  </si>
  <si>
    <t>DISCOS DE CUARTA</t>
  </si>
  <si>
    <t>DISCOS DE PRIMERA</t>
  </si>
  <si>
    <t>DISCOS DE QUINTA</t>
  </si>
  <si>
    <t>DISCOS DE REVERSA</t>
  </si>
  <si>
    <t>DISCOS DE SEGUNDA</t>
  </si>
  <si>
    <t>DISCOS DE TERCERA</t>
  </si>
  <si>
    <t>EJE TRASERO</t>
  </si>
  <si>
    <t xml:space="preserve">EJES DELANTEROS </t>
  </si>
  <si>
    <t>GUARDAPOLVOS EJES</t>
  </si>
  <si>
    <t xml:space="preserve">JUEGO DE RETENEDORES CAJA </t>
  </si>
  <si>
    <t>PERNOS DE LAS RUEDAS DELANTERAS COMPLETOS</t>
  </si>
  <si>
    <t>PERNOS RUEDAS TRASERAS COMPLETOS</t>
  </si>
  <si>
    <t>RETENEDOR DEL SPEED</t>
  </si>
  <si>
    <t>RETENEDORES RUEDA DELANTERAS</t>
  </si>
  <si>
    <t>RETENEDORES RUEDA TRASERA</t>
  </si>
  <si>
    <t>RODAMIENTOS DELANTEROS EXTERNOS</t>
  </si>
  <si>
    <t>RODAMIENTOS DELANTEROS INTERNOS</t>
  </si>
  <si>
    <t>RODAMIENTOS TRASEROS INTERNOS</t>
  </si>
  <si>
    <t>CONJUNTO SILENCIADOR</t>
  </si>
  <si>
    <t>MÚLTIPLE DE ESCAPE</t>
  </si>
  <si>
    <t>FILTRO AIRE</t>
  </si>
  <si>
    <t>FILTRO COMBUSTIBLE</t>
  </si>
  <si>
    <t>PARTES Y ACCESORIO PARA SISTEMA DE FRENOS DE AUTOMOTORES</t>
  </si>
  <si>
    <t xml:space="preserve"> KIT DE EMBRAGUE (BALINERA, DISCO, PRENSA)</t>
  </si>
  <si>
    <t>BOBINA ESTATOR MOTOR DE ARRANQUE</t>
  </si>
  <si>
    <t>BOMBILLOS DE GAS (neon y similares)</t>
  </si>
  <si>
    <t>BUJES DE ARRANQUE</t>
  </si>
  <si>
    <t>BUJES PARA ALTERNADOR</t>
  </si>
  <si>
    <t>BUJIAS</t>
  </si>
  <si>
    <t xml:space="preserve">CABLE DE ALTA </t>
  </si>
  <si>
    <t>CONECTORES Y TERMINALES PARA SISTEMA ELECTRICO DE AUTOMOTORES</t>
  </si>
  <si>
    <t>HUNTER TR-12 TACTICO LIGERO  CHASIS FORD SUPER DUTY F-551</t>
  </si>
  <si>
    <t>ESCOBILLAS DE MOTOR DE ARRANQUE</t>
  </si>
  <si>
    <t>HUNTER TR-12 TACTICO LIGERO  CHASIS FORD SUPER DUTY F-552</t>
  </si>
  <si>
    <t xml:space="preserve">GUAYA DE ACELERADOR </t>
  </si>
  <si>
    <t>HUNTER TR-12 TACTICO LIGERO  CHASIS FORD SUPER DUTY F-553</t>
  </si>
  <si>
    <t xml:space="preserve">GUAYA SELECTORA DE CAMBIOS </t>
  </si>
  <si>
    <t>HUNTER TR-12 TACTICO LIGERO  CHASIS FORD SUPER DUTY F-554</t>
  </si>
  <si>
    <t>PORTA ESCOBILLAS MOTOR DE ARRANQUE</t>
  </si>
  <si>
    <t>HUNTER TR-12 TACTICO LIGERO  CHASIS FORD SUPER DUTY F-555</t>
  </si>
  <si>
    <t>UNIDADES SELLADAS</t>
  </si>
  <si>
    <t>HUNTER TR-12 TACTICO LIGERO  CHASIS FORD SUPER DUTY F-556</t>
  </si>
  <si>
    <t>BANDAS DE FRENO (JUEGO)</t>
  </si>
  <si>
    <t>HUNTER TR-12 TACTICO LIGERO  CHASIS FORD SUPER DUTY F-557</t>
  </si>
  <si>
    <t>PASTILLAS DE FRENO (JUEGO)</t>
  </si>
  <si>
    <t>HUNTER TR-12 TACTICO LIGERO  CHASIS FORD SUPER DUTY F-558</t>
  </si>
  <si>
    <t>RODAMIENTOS</t>
  </si>
  <si>
    <t>HUNTER TR-12 TACTICO LIGERO  CHASIS FORD SUPER DUTY F-559</t>
  </si>
  <si>
    <t>AMORTIGUADOR PARA AUTOMOTORES</t>
  </si>
  <si>
    <t>HUNTER TR-12 TACTICO LIGERO  CHASIS FORD SUPER DUTY F-560</t>
  </si>
  <si>
    <t xml:space="preserve"> RODAMIENTOS RUEDAS</t>
  </si>
  <si>
    <t>HUNTER TR-12 TACTICO LIGERO  CHASIS FORD SUPER DUTY F-561</t>
  </si>
  <si>
    <t>ESPIRALES</t>
  </si>
  <si>
    <t>HUNTER TR-12 TACTICO LIGERO  CHASIS FORD SUPER DUTY F-562</t>
  </si>
  <si>
    <t>BLOQUE</t>
  </si>
  <si>
    <t>HUNTER TR-12 TACTICO LIGERO  CHASIS FORD SUPER DUTY F-563</t>
  </si>
  <si>
    <t>ÁRBOL DE LEVAS</t>
  </si>
  <si>
    <t>HUNTER TR-12 TACTICO LIGERO  CHASIS FORD SUPER DUTY F-564</t>
  </si>
  <si>
    <t>BIELAS</t>
  </si>
  <si>
    <t>HUNTER TR-12 TACTICO LIGERO  CHASIS FORD SUPER DUTY F-565</t>
  </si>
  <si>
    <t>COJINETES PRINCIPALES Y DE BIELA</t>
  </si>
  <si>
    <t>HUNTER TR-12 TACTICO LIGERO  CHASIS FORD SUPER DUTY F-566</t>
  </si>
  <si>
    <t xml:space="preserve">CULATA </t>
  </si>
  <si>
    <t>HUNTER TR-12 TACTICO LIGERO  CHASIS FORD SUPER DUTY F-567</t>
  </si>
  <si>
    <t>TAPAS DELANTERA Y TRASERA</t>
  </si>
  <si>
    <t>HUNTER TR-12 TACTICO LIGERO  CHASIS FORD SUPER DUTY F-568</t>
  </si>
  <si>
    <t>TAPONES DE CONGELACIÓN</t>
  </si>
  <si>
    <t>HUNTER TR-12 TACTICO LIGERO  CHASIS FORD SUPER DUTY F-569</t>
  </si>
  <si>
    <t>CÁRTER DE ACEITE</t>
  </si>
  <si>
    <t>HUNTER TR-12 TACTICO LIGERO  CHASIS FORD SUPER DUTY F-570</t>
  </si>
  <si>
    <t>CONJUNTO DE BOMBA DE ACEITE</t>
  </si>
  <si>
    <t>HUNTER TR-12 TACTICO LIGERO  CHASIS FORD SUPER DUTY F-571</t>
  </si>
  <si>
    <t>ENFRIADOR DE ACEITE</t>
  </si>
  <si>
    <t>HUNTER TR-12 TACTICO LIGERO  CHASIS FORD SUPER DUTY F-572</t>
  </si>
  <si>
    <t>FILTRO Y BASE DEL FILTRO DE ACEITE </t>
  </si>
  <si>
    <t>HUNTER TR-12 TACTICO LIGERO  CHASIS FORD SUPER DUTY F-573</t>
  </si>
  <si>
    <t>SENSORES</t>
  </si>
  <si>
    <t>HUNTER TR-12 TACTICO LIGERO  CHASIS FORD SUPER DUTY F-574</t>
  </si>
  <si>
    <t>JUNTAS Y SELLOS</t>
  </si>
  <si>
    <t>HUNTER TR-12 TACTICO LIGERO  CHASIS FORD SUPER DUTY F-575</t>
  </si>
  <si>
    <t>CULATA</t>
  </si>
  <si>
    <t>HUNTER TR-12 TACTICO LIGERO  CHASIS FORD SUPER DUTY F-576</t>
  </si>
  <si>
    <t>VÁLVULAS</t>
  </si>
  <si>
    <t>HUNTER TR-12 TACTICO LIGERO  CHASIS FORD SUPER DUTY F-577</t>
  </si>
  <si>
    <t>SELLOS DE VÁSTAGO DE VÁLVULA</t>
  </si>
  <si>
    <t>HUNTER TR-12 TACTICO LIGERO  CHASIS FORD SUPER DUTY F-578</t>
  </si>
  <si>
    <t>GUÍAS DE VÁLVULA</t>
  </si>
  <si>
    <t>HUNTER TR-12 TACTICO LIGERO  CHASIS FORD SUPER DUTY F-579</t>
  </si>
  <si>
    <t>RESORTES DE VÁLVULA</t>
  </si>
  <si>
    <t>HUNTER TR-12 TACTICO LIGERO  CHASIS FORD SUPER DUTY F-580</t>
  </si>
  <si>
    <t>BALANCINES</t>
  </si>
  <si>
    <t>HUNTER TR-12 TACTICO LIGERO  CHASIS FORD SUPER DUTY F-581</t>
  </si>
  <si>
    <t>VARILLAS DE EMPUJE</t>
  </si>
  <si>
    <t>HUNTER TR-12 TACTICO LIGERO  CHASIS FORD SUPER DUTY F-582</t>
  </si>
  <si>
    <t>BUJÍAS DE INCANDESCENCIA</t>
  </si>
  <si>
    <t>HUNTER TR-12 TACTICO LIGERO  CHASIS FORD SUPER DUTY F-583</t>
  </si>
  <si>
    <t>JUNTA DE CULATA</t>
  </si>
  <si>
    <t>HUNTER TR-12 TACTICO LIGERO  CHASIS FORD SUPER DUTY F-584</t>
  </si>
  <si>
    <t>PERNOS DE CULATA</t>
  </si>
  <si>
    <t>HUNTER TR-12 TACTICO LIGERO  CHASIS FORD SUPER DUTY F-585</t>
  </si>
  <si>
    <t>MÚLTIPLE DE ADMISIÓN</t>
  </si>
  <si>
    <t>HUNTER TR-12 TACTICO LIGERO  CHASIS FORD SUPER DUTY F-586</t>
  </si>
  <si>
    <t>TURBINA</t>
  </si>
  <si>
    <t>HUNTER TR-12 TACTICO LIGERO  CHASIS FORD SUPER DUTY F-587</t>
  </si>
  <si>
    <t>RUEDA DE TURBINA</t>
  </si>
  <si>
    <t>HUNTER TR-12 TACTICO LIGERO  CHASIS FORD SUPER DUTY F-588</t>
  </si>
  <si>
    <t>CARCASA DE LA TURBINA</t>
  </si>
  <si>
    <t>HUNTER TR-12 TACTICO LIGERO  CHASIS FORD SUPER DUTY F-589</t>
  </si>
  <si>
    <t>RUEDA DEL COMPRESOR</t>
  </si>
  <si>
    <t>HUNTER TR-12 TACTICO LIGERO  CHASIS FORD SUPER DUTY F-590</t>
  </si>
  <si>
    <t>CARCASA DEL COMPRESOR</t>
  </si>
  <si>
    <t>HUNTER TR-12 TACTICO LIGERO  CHASIS FORD SUPER DUTY F-591</t>
  </si>
  <si>
    <t>INTERCOOLER</t>
  </si>
  <si>
    <t>HUNTER TR-12 TACTICO LIGERO  CHASIS FORD SUPER DUTY F-592</t>
  </si>
  <si>
    <t>VÁLVULA DE DESCARGA (WASTEGATE)</t>
  </si>
  <si>
    <t>HUNTER TR-12 TACTICO LIGERO  CHASIS FORD SUPER DUTY F-593</t>
  </si>
  <si>
    <t>VÁLVULA DE ALIVIO (BLOW-OFF VALVE)</t>
  </si>
  <si>
    <t>HUNTER TR-12 TACTICO LIGERO  CHASIS FORD SUPER DUTY F-594</t>
  </si>
  <si>
    <t xml:space="preserve">MANGUERAS DE ACEITE </t>
  </si>
  <si>
    <t>HUNTER TR-12 TACTICO LIGERO  CHASIS FORD SUPER DUTY F-595</t>
  </si>
  <si>
    <t>MANGUERAS REFRIGERANTE</t>
  </si>
  <si>
    <t>HUNTER TR-12 TACTICO LIGERO  CHASIS FORD SUPER DUTY F-596</t>
  </si>
  <si>
    <t>ACTUADOR DEL TURBOCOMPRESOR</t>
  </si>
  <si>
    <t>HUNTER TR-12 TACTICO LIGERO  CHASIS FORD SUPER DUTY F-597</t>
  </si>
  <si>
    <t>CIGÜEÑAL</t>
  </si>
  <si>
    <t>HUNTER TR-12 TACTICO LIGERO  CHASIS FORD SUPER DUTY F-598</t>
  </si>
  <si>
    <t>MUÑONES DEL CIGÜEÑAL</t>
  </si>
  <si>
    <t>HUNTER TR-12 TACTICO LIGERO  CHASIS FORD SUPER DUTY F-599</t>
  </si>
  <si>
    <t>CONTRAPESOS</t>
  </si>
  <si>
    <t>HUNTER TR-12 TACTICO LIGERO  CHASIS FORD SUPER DUTY F-600</t>
  </si>
  <si>
    <t>COJINETES O METALES DE CENTRO (PRINCIPALES)</t>
  </si>
  <si>
    <t>HUNTER TR-12 TACTICO LIGERO  CHASIS FORD SUPER DUTY F-601</t>
  </si>
  <si>
    <t>RETENES DE ACEITE (DELANTERO Y TRASERO)</t>
  </si>
  <si>
    <t>HUNTER TR-12 TACTICO LIGERO  CHASIS FORD SUPER DUTY F-602</t>
  </si>
  <si>
    <t>JUEGO DE ANILLOS</t>
  </si>
  <si>
    <t>HUNTER TR-12 TACTICO LIGERO  CHASIS FORD SUPER DUTY F-603</t>
  </si>
  <si>
    <t>BULÓN O PASADOR</t>
  </si>
  <si>
    <t>HUNTER TR-12 TACTICO LIGERO  CHASIS FORD SUPER DUTY F-604</t>
  </si>
  <si>
    <t>SEGUROS O CANDADOS</t>
  </si>
  <si>
    <t>HUNTER TR-12 TACTICO LIGERO  CHASIS FORD SUPER DUTY F-605</t>
  </si>
  <si>
    <t>BIELA: COJINETES DE BIELA</t>
  </si>
  <si>
    <t>HUNTER TR-12 TACTICO LIGERO  CHASIS FORD SUPER DUTY F-606</t>
  </si>
  <si>
    <t>BOMBAS DE COMBUSTIBLE</t>
  </si>
  <si>
    <t>HUNTER TR-12 TACTICO LIGERO  CHASIS FORD SUPER DUTY F-607</t>
  </si>
  <si>
    <t>BOMBA DE ELEVACIÓN O DE BAJA PRESIÓN</t>
  </si>
  <si>
    <t>HUNTER TR-12 TACTICO LIGERO  CHASIS FORD SUPER DUTY F-608</t>
  </si>
  <si>
    <t>BOMBA DE ALTA PRESIÓN (CP4)</t>
  </si>
  <si>
    <t>HUNTER TR-12 TACTICO LIGERO  CHASIS FORD SUPER DUTY F-609</t>
  </si>
  <si>
    <t>KIT DE CONVERSIÓN DE CP4 A DCR</t>
  </si>
  <si>
    <t>HUNTER TR-12 TACTICO LIGERO  CHASIS FORD SUPER DUTY F-610</t>
  </si>
  <si>
    <t>RIELES E INYECTORES</t>
  </si>
  <si>
    <t>HUNTER TR-12 TACTICO LIGERO  CHASIS FORD SUPER DUTY F-611</t>
  </si>
  <si>
    <t>RIELES DE COMBUSTIBLE: INYECTORES PIEZOELÉCTRICOS</t>
  </si>
  <si>
    <t>HUNTER TR-12 TACTICO LIGERO  CHASIS FORD SUPER DUTY F-612</t>
  </si>
  <si>
    <t>LÍNEAS DE INYECCIÓN</t>
  </si>
  <si>
    <t>HUNTER TR-12 TACTICO LIGERO  CHASIS FORD SUPER DUTY F-613</t>
  </si>
  <si>
    <t>KIT DE RETORNO DE INYECTORES</t>
  </si>
  <si>
    <t>HUNTER TR-12 TACTICO LIGERO  CHASIS FORD SUPER DUTY F-614</t>
  </si>
  <si>
    <t>FILTROS Y PREVENCIÓN DE CONTAMINACIÓN</t>
  </si>
  <si>
    <t>HUNTER TR-12 TACTICO LIGERO  CHASIS FORD SUPER DUTY F-615</t>
  </si>
  <si>
    <t>KIT DE FILTROS DE COMBUSTIBLE</t>
  </si>
  <si>
    <t>HUNTER TR-12 TACTICO LIGERO  CHASIS FORD SUPER DUTY F-616</t>
  </si>
  <si>
    <t>KITS DE PREVENCIÓN DE DESASTRES</t>
  </si>
  <si>
    <t>HUNTER TR-12 TACTICO LIGERO  CHASIS FORD SUPER DUTY F-617</t>
  </si>
  <si>
    <t>SENSORES Y CONTROLADORES</t>
  </si>
  <si>
    <t>HUNTER TR-12 TACTICO LIGERO  CHASIS FORD SUPER DUTY F-618</t>
  </si>
  <si>
    <t>VÁLVULA DE CONTROL DE VOLUMEN</t>
  </si>
  <si>
    <t>HUNTER TR-12 TACTICO LIGERO  CHASIS FORD SUPER DUTY F-619</t>
  </si>
  <si>
    <t>SENSORES DE PRESIÓN</t>
  </si>
  <si>
    <t>HUNTER TR-12 TACTICO LIGERO  CHASIS FORD SUPER DUTY F-620</t>
  </si>
  <si>
    <t>SISTEMA PRIMARIO</t>
  </si>
  <si>
    <t>HUNTER TR-12 TACTICO LIGERO  CHASIS FORD SUPER DUTY F-621</t>
  </si>
  <si>
    <t>SISTEMA SECUNDARIO</t>
  </si>
  <si>
    <t>HUNTER TR-12 TACTICO LIGERO  CHASIS FORD SUPER DUTY F-622</t>
  </si>
  <si>
    <t>COMPONENTES DEL SISTEMA DE REFRIGERACIÓN PRIMARIO</t>
  </si>
  <si>
    <t>HUNTER TR-12 TACTICO LIGERO  CHASIS FORD SUPER DUTY F-623</t>
  </si>
  <si>
    <t>RADIADOR PRINCIPAL</t>
  </si>
  <si>
    <t>HUNTER TR-12 TACTICO LIGERO  CHASIS FORD SUPER DUTY F-624</t>
  </si>
  <si>
    <t>TERMOSTATO (CONJUNTO DE TERMOSTATO DOBLE)</t>
  </si>
  <si>
    <t>HUNTER TR-12 TACTICO LIGERO  CHASIS FORD SUPER DUTY F-625</t>
  </si>
  <si>
    <t xml:space="preserve"> MANGUERAS:  DEPÓSITO DE EXPANSIÓN</t>
  </si>
  <si>
    <t>HUNTER TR-12 TACTICO LIGERO  CHASIS FORD SUPER DUTY F-626</t>
  </si>
  <si>
    <t xml:space="preserve"> FILTROS DE REFRIGERANTE</t>
  </si>
  <si>
    <t>HUNTER TR-12 TACTICO LIGERO  CHASIS FORD SUPER DUTY F-627</t>
  </si>
  <si>
    <t>CONJUNTO DE VENTILADOR</t>
  </si>
  <si>
    <t>HUNTER TR-12 TACTICO LIGERO  CHASIS FORD SUPER DUTY F-628</t>
  </si>
  <si>
    <t>COMPONENTES DEL SISTEMA DE REFRIGERACIÓN SECUNDARIO</t>
  </si>
  <si>
    <t>HUNTER TR-12 TACTICO LIGERO  CHASIS FORD SUPER DUTY F-629</t>
  </si>
  <si>
    <t>RADIADOR SECUNDARIO</t>
  </si>
  <si>
    <t>HUNTER TR-12 TACTICO LIGERO  CHASIS FORD SUPER DUTY F-630</t>
  </si>
  <si>
    <t>TANQUE DE REFRIGERANTE SECUNDARIO</t>
  </si>
  <si>
    <t>HUNTER TR-12 TACTICO LIGERO  CHASIS FORD SUPER DUTY F-631</t>
  </si>
  <si>
    <t>BOMBA DE AGUA SECUNDARIA</t>
  </si>
  <si>
    <t>HUNTER TR-12 TACTICO LIGERO  CHASIS FORD SUPER DUTY F-632</t>
  </si>
  <si>
    <t>INTERCOOLER (ENFRIADOR DE AIRE DE CARGA)</t>
  </si>
  <si>
    <t>HUNTER TR-12 TACTICO LIGERO  CHASIS FORD SUPER DUTY F-633</t>
  </si>
  <si>
    <t>ENFRIADOR DE EGR</t>
  </si>
  <si>
    <t>HUNTER TR-12 TACTICO LIGERO  CHASIS FORD SUPER DUTY F-634</t>
  </si>
  <si>
    <t>ENFRIADOR DE COMBUSTIBLE</t>
  </si>
  <si>
    <t>HUNTER TR-12 TACTICO LIGERO  CHASIS FORD SUPER DUTY F-635</t>
  </si>
  <si>
    <t>ENFRIADOR DE LA TRANSMISIÓN</t>
  </si>
  <si>
    <t>HUNTER TR-12 TACTICO LIGERO  CHASIS FORD SUPER DUTY F-636</t>
  </si>
  <si>
    <t xml:space="preserve"> LÍNEAS Y MANGUERAS</t>
  </si>
  <si>
    <t>HUNTER TR-12 TACTICO LIGERO  CHASIS FORD SUPER DUTY F-637</t>
  </si>
  <si>
    <t>MÚLTIPLES DE ESCAPE</t>
  </si>
  <si>
    <t>HUNTER TR-12 TACTICO LIGERO  CHASIS FORD SUPER DUTY F-638</t>
  </si>
  <si>
    <t>TUBOS DE ENTRADA DEL TURBOCOMPRESOR</t>
  </si>
  <si>
    <t>HUNTER TR-12 TACTICO LIGERO  CHASIS FORD SUPER DUTY F-639</t>
  </si>
  <si>
    <t>TUBO DESCENDENTE DE ESCAPE</t>
  </si>
  <si>
    <t>HUNTER TR-12 TACTICO LIGERO  CHASIS FORD SUPER DUTY F-640</t>
  </si>
  <si>
    <t>SENSORES DE PRESIÓN Y TEMPERATURA</t>
  </si>
  <si>
    <t>HUNTER TR-12 TACTICO LIGERO  CHASIS FORD SUPER DUTY F-641</t>
  </si>
  <si>
    <t>SISTEMA DE REDUCCIÓN CATALÍTICA SELECTIVA (SCR)</t>
  </si>
  <si>
    <t>HUNTER TR-12 TACTICO LIGERO  CHASIS FORD SUPER DUTY F-642</t>
  </si>
  <si>
    <t>SISTEMA DE RECIRCULACIÓN DE GASES DE ESCAPE (EGR)</t>
  </si>
  <si>
    <t>HUNTER TR-12 TACTICO LIGERO  CHASIS FORD SUPER DUTY F-643</t>
  </si>
  <si>
    <t>TUBERÍAS DE ESCAPE</t>
  </si>
  <si>
    <t>HUNTER TR-12 TACTICO LIGERO  CHASIS FORD SUPER DUTY F-644</t>
  </si>
  <si>
    <t xml:space="preserve">SILENCIADOR </t>
  </si>
  <si>
    <t>HUNTER TR-12 TACTICO LIGERO  CHASIS FORD SUPER DUTY F-645</t>
  </si>
  <si>
    <t>PUNTA DE ESCAPE</t>
  </si>
  <si>
    <t>HUNTER TR-12 TACTICO LIGERO  CHASIS FORD SUPER DUTY F-646</t>
  </si>
  <si>
    <t>SENSORES Y ACTUADORES ADICIONALES</t>
  </si>
  <si>
    <t>HUNTER TR-12 TACTICO LIGERO  CHASIS FORD SUPER DUTY F-647</t>
  </si>
  <si>
    <t>SENSOR DE PRESIÓN DE ESCAPE</t>
  </si>
  <si>
    <t>HUNTER TR-12 TACTICO LIGERO  CHASIS FORD SUPER DUTY F-648</t>
  </si>
  <si>
    <t>SENSOR DE TEMPERATURA DE LOS GASES DE ESCAPE (EGT)</t>
  </si>
  <si>
    <t>HUNTER TR-12 TACTICO LIGERO  CHASIS FORD SUPER DUTY F-649</t>
  </si>
  <si>
    <t>INYECTOR DE HIDROCARBUROS</t>
  </si>
  <si>
    <t>HUNTER TR-12 TACTICO LIGERO  CHASIS FORD SUPER DUTY F-650</t>
  </si>
  <si>
    <t>CATALIZADOR DE OXIDACIÓN DIÉSEL (DOC)</t>
  </si>
  <si>
    <t>HUNTER TR-12 TACTICO LIGERO  CHASIS FORD SUPER DUTY F-651</t>
  </si>
  <si>
    <t>FILTRO DE PARTÍCULAS DIÉSEL (DPF)</t>
  </si>
  <si>
    <t>HUNTER TR-12 TACTICO LIGERO  CHASIS FORD SUPER DUTY F-652</t>
  </si>
  <si>
    <t>FILTRO DE AIRE DE ALTO FLUJO: TUBO DE ADMISIÓN DE GRAN DIÁMETRO</t>
  </si>
  <si>
    <t>HUNTER TR-12 TACTICO LIGERO  CHASIS FORD SUPER DUTY F-653</t>
  </si>
  <si>
    <t>PLÁSTICO ROTOMOLDEADO</t>
  </si>
  <si>
    <t>HUNTER TR-12 TACTICO LIGERO  CHASIS FORD SUPER DUTY F-654</t>
  </si>
  <si>
    <t>ALUMINIO DOBLADO CON MANDRIL</t>
  </si>
  <si>
    <t>HUNTER TR-12 TACTICO LIGERO  CHASIS FORD SUPER DUTY F-655</t>
  </si>
  <si>
    <t>CAJA DE AIRE SELLADA</t>
  </si>
  <si>
    <t>HUNTER TR-12 TACTICO LIGERO  CHASIS FORD SUPER DUTY F-656</t>
  </si>
  <si>
    <t>COMPONENTES DE INSTALACIÓN</t>
  </si>
  <si>
    <t>HUNTER TR-12 TACTICO LIGERO  CHASIS FORD SUPER DUTY F-657</t>
  </si>
  <si>
    <t>ACOPLADORES DE SILICONA</t>
  </si>
  <si>
    <t>HUNTER TR-12 TACTICO LIGERO  CHASIS FORD SUPER DUTY F-658</t>
  </si>
  <si>
    <t>ABRAZADERAS DE MANGUERA</t>
  </si>
  <si>
    <t>HUNTER TR-12 TACTICO LIGERO  CHASIS FORD SUPER DUTY F-659</t>
  </si>
  <si>
    <t>SOPORTES DE MONTAJE</t>
  </si>
  <si>
    <t>HUNTER TR-12 TACTICO LIGERO  CHASIS FORD SUPER DUTY F-660</t>
  </si>
  <si>
    <t>HARDWARE DIVERSO</t>
  </si>
  <si>
    <t>HUNTER TR-12 TACTICO LIGERO  CHASIS FORD SUPER DUTY F-661</t>
  </si>
  <si>
    <t>KITS DE LIMPIEZA Y ACEITE</t>
  </si>
  <si>
    <t>HUNTER TR-12 TACTICO LIGERO  CHASIS FORD SUPER DUTY F-662</t>
  </si>
  <si>
    <t>ENVOLTURA DE FILTRO</t>
  </si>
  <si>
    <t>HUNTER TR-12 TACTICO LIGERO  CHASIS FORD SUPER DUTY F-663</t>
  </si>
  <si>
    <t>DEPÓSITO DE REFRIGERANTE</t>
  </si>
  <si>
    <t>HUNTER TR-12 TACTICO LIGERO  CHASIS FORD SUPER DUTY F-664</t>
  </si>
  <si>
    <t>SOPORTES DEL MOTOR</t>
  </si>
  <si>
    <t>HUNTER TR-12 TACTICO LIGERO  CHASIS FORD SUPER DUTY F-665</t>
  </si>
  <si>
    <t>CILINDRO MAESTRO DE FRENO</t>
  </si>
  <si>
    <t>HUNTER TR-12 TACTICO LIGERO  CHASIS FORD SUPER DUTY F-666</t>
  </si>
  <si>
    <t xml:space="preserve"> BOOSTER (SERVOFRENO O AMPLIFICADOR DE FRENO)</t>
  </si>
  <si>
    <t>HUNTER TR-12 TACTICO LIGERO  CHASIS FORD SUPER DUTY F-667</t>
  </si>
  <si>
    <t xml:space="preserve"> LÍNEAS Y MANGUERAS DE FRENO</t>
  </si>
  <si>
    <t>HUNTER TR-12 TACTICO LIGERO  CHASIS FORD SUPER DUTY F-668</t>
  </si>
  <si>
    <t>LÍQUIDO DE FRENOS: </t>
  </si>
  <si>
    <t>HUNTER TR-12 TACTICO LIGERO  CHASIS FORD SUPER DUTY F-669</t>
  </si>
  <si>
    <t xml:space="preserve"> FRENOS DE DISCO</t>
  </si>
  <si>
    <t>HUNTER TR-12 TACTICO LIGERO  CHASIS FORD SUPER DUTY F-670</t>
  </si>
  <si>
    <t>MORDAZAS (PINZAS DE FRENO) TRASERAS</t>
  </si>
  <si>
    <t>HUNTER TR-12 TACTICO LIGERO  CHASIS FORD SUPER DUTY F-671</t>
  </si>
  <si>
    <t>MORDAZAS (PINZAS DE FRENO) DELANTERAS</t>
  </si>
  <si>
    <t>HUNTER TR-12 TACTICO LIGERO  CHASIS FORD SUPER DUTY F-672</t>
  </si>
  <si>
    <t>PASTILLAS DE FRENO</t>
  </si>
  <si>
    <t>HUNTER TR-12 TACTICO LIGERO  CHASIS FORD SUPER DUTY F-673</t>
  </si>
  <si>
    <t>DISCOS DE FRENO (ROTORES)</t>
  </si>
  <si>
    <t>HUNTER TR-12 TACTICO LIGERO  CHASIS FORD SUPER DUTY F-674</t>
  </si>
  <si>
    <t xml:space="preserve"> FRENO DE ESTACIONAMIENTO (FRENO DE MANO)</t>
  </si>
  <si>
    <t>HUNTER TR-12 TACTICO LIGERO  CHASIS FORD SUPER DUTY F-675</t>
  </si>
  <si>
    <t>CONJUNTO DE FRENO DE ESTACIONAMIENTO</t>
  </si>
  <si>
    <t>HUNTER TR-12 TACTICO LIGERO  CHASIS FORD SUPER DUTY F-676</t>
  </si>
  <si>
    <t>REPUESTOS ADICIONALES</t>
  </si>
  <si>
    <t>HUNTER TR-12 TACTICO LIGERO  CHASIS FORD SUPER DUTY F-677</t>
  </si>
  <si>
    <t>SENSORES DE ABS</t>
  </si>
  <si>
    <t>HUNTER TR-12 TACTICO LIGERO  CHASIS FORD SUPER DUTY F-678</t>
  </si>
  <si>
    <t>KIT DE HERRAJES</t>
  </si>
  <si>
    <t>HUNTER TR-12 TACTICO LIGERO  CHASIS FORD SUPER DUTY F-679</t>
  </si>
  <si>
    <t>KIT DE REPARACIÓN DE CILINDRO MAESTRO</t>
  </si>
  <si>
    <t>HUNTER TR-12 TACTICO LIGERO  CHASIS FORD SUPER DUTY F-680</t>
  </si>
  <si>
    <t xml:space="preserve"> KIT DE RECONSTRUCCIÓN DE MORDAZA </t>
  </si>
  <si>
    <t>HUNTER TR-12 TACTICO LIGERO  CHASIS FORD SUPER DUTY F-681</t>
  </si>
  <si>
    <t>SELLOS Y BUJES</t>
  </si>
  <si>
    <t>HUNTER TR-12 TACTICO LIGERO  CHASIS FORD SUPER DUTY F-682</t>
  </si>
  <si>
    <t>MUELLES HELICOIDALES (RESORTES)</t>
  </si>
  <si>
    <t>HUNTER TR-12 TACTICO LIGERO  CHASIS FORD SUPER DUTY F-683</t>
  </si>
  <si>
    <t>AMORTIGUADORES</t>
  </si>
  <si>
    <t>HUNTER TR-12 TACTICO LIGERO  CHASIS FORD SUPER DUTY F-684</t>
  </si>
  <si>
    <t>BARRA DE ORUGA (TRACK BAR)</t>
  </si>
  <si>
    <t>HUNTER TR-12 TACTICO LIGERO  CHASIS FORD SUPER DUTY F-685</t>
  </si>
  <si>
    <t xml:space="preserve"> BRAZOS DE CONTROL</t>
  </si>
  <si>
    <t>HUNTER TR-12 TACTICO LIGERO  CHASIS FORD SUPER DUTY F-686</t>
  </si>
  <si>
    <t xml:space="preserve"> RÓTULAS</t>
  </si>
  <si>
    <t>HUNTER TR-12 TACTICO LIGERO  CHASIS FORD SUPER DUTY F-687</t>
  </si>
  <si>
    <t xml:space="preserve"> BUJES</t>
  </si>
  <si>
    <t>HUNTER TR-12 TACTICO LIGERO  CHASIS FORD SUPER DUTY F-688</t>
  </si>
  <si>
    <t xml:space="preserve"> BARRA ESTABILIZADORA</t>
  </si>
  <si>
    <t>HUNTER TR-12 TACTICO LIGERO  CHASIS FORD SUPER DUTY F-689</t>
  </si>
  <si>
    <t xml:space="preserve"> CONJUNTO DE CUBOS DE RUEDA</t>
  </si>
  <si>
    <t>HUNTER TR-12 TACTICO LIGERO  CHASIS FORD SUPER DUTY F-690</t>
  </si>
  <si>
    <t>SUSPENSIÓN TRASERA</t>
  </si>
  <si>
    <t>HUNTER TR-12 TACTICO LIGERO  CHASIS FORD SUPER DUTY F-691</t>
  </si>
  <si>
    <t>MUELLES DE HOJA (BALLESTAS)</t>
  </si>
  <si>
    <t>HUNTER TR-12 TACTICO LIGERO  CHASIS FORD SUPER DUTY F-692</t>
  </si>
  <si>
    <t>AMORTIGUADORES TRASEROS (JUEGO 2 UNIDADES)</t>
  </si>
  <si>
    <t>HUNTER TR-12 TACTICO LIGERO  CHASIS FORD SUPER DUTY F-693</t>
  </si>
  <si>
    <t>GEMELOS Y PERNOS DE LAS BALLESTAS</t>
  </si>
  <si>
    <t>HUNTER TR-12 TACTICO LIGERO  CHASIS FORD SUPER DUTY F-694</t>
  </si>
  <si>
    <t xml:space="preserve"> BARRAS ESTABILIZADORAS TRASERAS</t>
  </si>
  <si>
    <t>HUNTER TR-12 TACTICO LIGERO  CHASIS FORD SUPER DUTY F-695</t>
  </si>
  <si>
    <t>MEJORAS DE SUSPENSIÓN DE GOMA (BUMPSTOPS)</t>
  </si>
  <si>
    <t>HUNTER TR-12 TACTICO LIGERO  CHASIS FORD SUPER DUTY F-696</t>
  </si>
  <si>
    <t>KITS DE SUSPENSIÓN DE BOLSAS DE AIRE</t>
  </si>
  <si>
    <t>HUNTER TR-12 TACTICO LIGERO  CHASIS FORD SUPER DUTY F-697</t>
  </si>
  <si>
    <t xml:space="preserve"> KITS DE ELEVACIÓN </t>
  </si>
  <si>
    <t>HUNTER TR-12 TACTICO LIGERO  CHASIS FORD SUPER DUTY F-698</t>
  </si>
  <si>
    <t xml:space="preserve">MÓDULO DE CONTROL DEL TREN MOTRIZ (PCM) </t>
  </si>
  <si>
    <t>HUNTER TR-12 TACTICO LIGERO  CHASIS FORD SUPER DUTY F-699</t>
  </si>
  <si>
    <t xml:space="preserve">MÓDULO DE CONTROL DEL SISTEMA DE FRENOS ANTIBLOQUEO (ABS) </t>
  </si>
  <si>
    <t>HUNTER TR-12 TACTICO LIGERO  CHASIS FORD SUPER DUTY F-700</t>
  </si>
  <si>
    <t>MÓDULO DE CONTROL DE LA CARROCERÍA (BCM)</t>
  </si>
  <si>
    <t>HUNTER TR-12 TACTICO LIGERO  CHASIS FORD SUPER DUTY F-701</t>
  </si>
  <si>
    <t>MÓDULOS DE COMPUTADORA (ECUS)</t>
  </si>
  <si>
    <t>HUNTER TR-12 TACTICO LIGERO  CHASIS FORD SUPER DUTY F-702</t>
  </si>
  <si>
    <t>SENSORES Y ACTUADORES</t>
  </si>
  <si>
    <t>SENSORES DEL MOTOR</t>
  </si>
  <si>
    <t>ACTUADOR DEL TURBO (VGT)</t>
  </si>
  <si>
    <t>INTERRUPTORES DE CONTROL</t>
  </si>
  <si>
    <t>ALTERNADORES DE TRABAJO PESADO</t>
  </si>
  <si>
    <t>CABLEADO Y ARNESES</t>
  </si>
  <si>
    <t>FUSIBLES Y RELÉS </t>
  </si>
  <si>
    <t>PUERTO DE DIAGNÓSTICO (OBD-II</t>
  </si>
  <si>
    <t>BUS DE DATOS DE RED (CAN)</t>
  </si>
  <si>
    <t>CARCASA DE LA PTO</t>
  </si>
  <si>
    <t>JUEGO DE ENGRANAJES</t>
  </si>
  <si>
    <t>EJE DE SALIDA</t>
  </si>
  <si>
    <t>EMBRAGUE (EN MODELOS DE EMBRAGUE HÚMEDO)</t>
  </si>
  <si>
    <t>COMPONENTES DE ACTIVACIÓN</t>
  </si>
  <si>
    <t>VÁLVULA SOLENOIDE</t>
  </si>
  <si>
    <t>INTERRUPTOR DE CONTROL</t>
  </si>
  <si>
    <t>ARNÉS DE CABLES</t>
  </si>
  <si>
    <t>COMPONENTES DE MONTAJE</t>
  </si>
  <si>
    <t>JUNTAS</t>
  </si>
  <si>
    <t xml:space="preserve">PERNOS DE MONTAJE: </t>
  </si>
  <si>
    <t>JUNTA DE BANDA EN V (V-BAND CLAMP)</t>
  </si>
  <si>
    <t>CARCASA</t>
  </si>
  <si>
    <t>ENGRANAJE CONDUCTOR</t>
  </si>
  <si>
    <t>ENGRANAJE CONDUCIDO (EXTERIOR)</t>
  </si>
  <si>
    <t xml:space="preserve">EJE DE TRANSMISIÓN: </t>
  </si>
  <si>
    <t>PLACAS DE DESGASTE</t>
  </si>
  <si>
    <t>COJINETES</t>
  </si>
  <si>
    <t>BOMBA HIDRÁULICA DE PISTONES (AXIALES)</t>
  </si>
  <si>
    <t>CONJUNTO ROTATIVO</t>
  </si>
  <si>
    <t>BARRIL O TAMBOR</t>
  </si>
  <si>
    <t>PISTONES</t>
  </si>
  <si>
    <t>PLATO RETENEDOR</t>
  </si>
  <si>
    <t>PLATO BASCULANTE</t>
  </si>
  <si>
    <t>RODAMIENTOS: SOPORTAN EL EJE PRINCIPAL Y EL CONJUNTO ROTATIVO.</t>
  </si>
  <si>
    <t>COMPENSADOR DE PRESIÓN</t>
  </si>
  <si>
    <t>PLACA DE VÁLVULAS</t>
  </si>
  <si>
    <t>EJE DE TRANSMISIÓN</t>
  </si>
  <si>
    <t>SELLOS Y JUNTAS</t>
  </si>
  <si>
    <t>KITS DE SELLOS Y JUNTAS: CONTIENEN TODOS LOS SELLOS, JUNTAS Y ARANDELAS NECESARIOS PARA RECONSTRUIR LA BOMBA.</t>
  </si>
  <si>
    <t>KITS DE REPARACIÓN: INCLUYEN RODAMIENTOS, SELLOS Y OTROS COMPONENTES DE DESGASTE PARA UNA REPARACIÓN COMPLETA.</t>
  </si>
  <si>
    <t>GUARDABARROS</t>
  </si>
  <si>
    <t>PANELES DE BALANCÍN</t>
  </si>
  <si>
    <t>TECHO Y PISOS DE LA CABINA</t>
  </si>
  <si>
    <t>ESQUINAS DE LA CABINA</t>
  </si>
  <si>
    <t xml:space="preserve">SOPORTES DE CABINA: TAMBIÉN LLAMADOS "TACONES", </t>
  </si>
  <si>
    <t>CRISTALES Y ESPEJOS:</t>
  </si>
  <si>
    <t xml:space="preserve">PARABRISAS, CRISTALES DE PUERTAS Y VENTANILLAS TRASERAS: </t>
  </si>
  <si>
    <t>ESPEJOS LATERALES: ESPEJOS RETROVISORES DE ALTO REMOLQUE</t>
  </si>
  <si>
    <t xml:space="preserve">MANIJAS DE PUERTA: </t>
  </si>
  <si>
    <t>PARACHOQUES: LOS PARACHOQUES DELANTERO Y TRASERO.</t>
  </si>
  <si>
    <t>FAROS DELANTEROS</t>
  </si>
  <si>
    <t>LUCES TRASERAS</t>
  </si>
  <si>
    <t>LUCES DE MARCADOR LATERAL.</t>
  </si>
  <si>
    <t>REJILLA: EL CONJUNTO DE LA PARRILLA FRONTAL DEL VEHÍCULO.</t>
  </si>
  <si>
    <t>ASIENTOS:</t>
  </si>
  <si>
    <t>ASIENTOS DELANTEROS Y TRASEROS</t>
  </si>
  <si>
    <t>PARTES DE LOS ASIENTOS</t>
  </si>
  <si>
    <t>PANELES DE LAS PUERTAS</t>
  </si>
  <si>
    <t>PANELES DEL TABLERO DE INSTRUMENTOS</t>
  </si>
  <si>
    <t>CONSOLA CENTRAL: PROPORCIONA ALMACENAMIENTO Y SOPORTA LOS CONTROLES DE LA PALANCA DE CAMBIOS Y OTROS INTERRUPTORES.</t>
  </si>
  <si>
    <t>UNIDAD SYNC® 4: EL SISTEMA DE INFOENTRETENIMIENTO CON PANTALLA TÁCTIL, COMANDOS DE VOZ Y CONECTIVIDAD CON EL TELÉFONO.</t>
  </si>
  <si>
    <t>INTERRUPTORES Y CONTROLES: INTERRUPTORES DE VENTANAS, CONTROLES DE AIRE ACONDICIONADO, CONTROLES DEL VOLANTE Y OTROS INTERRUPTORES DE LA CONSOLA.</t>
  </si>
  <si>
    <t>TAPETES Y ALFOMBRILLAS: PROTEGEN EL PISO DE LA CABINA.</t>
  </si>
  <si>
    <t>AISLAMIENTO ACÚSTICO: MATERIALES QUE REDUCEN EL RUIDO EXTERIOR. </t>
  </si>
  <si>
    <t>LUCES DE TECHO</t>
  </si>
  <si>
    <t>LUCES DE MAPA E ILUMINACIÓN DEL TABLERO.</t>
  </si>
  <si>
    <t>FILTRO DE AIRE DE CABINA: FILTRA EL AIRE QUE ENTRA A LA CABINA.</t>
  </si>
  <si>
    <t>EVAPORADOR DEL AIRE ACONDICIONADO: COMPONENTE DEL SISTEMA DE AIRE ACONDICIONADO.</t>
  </si>
  <si>
    <t>CABLEADO</t>
  </si>
  <si>
    <t>SENSORES DEL SISTEMA DE ENTRETENIMIENTO Y CONTROLES: SENSORES QUE INFORMAN AL MÓDULO DE CONTROL SOBRE EL ESTADO DE LOS INTERRUPTORES.</t>
  </si>
  <si>
    <t>CABLEADO Y ARNESES: LA RED DE CABLES QUE ALIMENTA TODOS LOS SISTEMAS ELÉCTRICOS DE LA CABINA.</t>
  </si>
  <si>
    <t>BOMBA DE DIRECCIÓN ASISTIDA</t>
  </si>
  <si>
    <t>CAJA DE DIRECCIÓN ASISTIDA</t>
  </si>
  <si>
    <t>DEPÓSITO DE DIRECCIÓN ASISTIDA</t>
  </si>
  <si>
    <t>LÍNEAS Y MANGUERAS</t>
  </si>
  <si>
    <t>FLUIDO DE DIRECCIÓN ASISTIDA</t>
  </si>
  <si>
    <t>COMPONENTES MECÁNICOS DE LA DIRECCIÓN</t>
  </si>
  <si>
    <t>VOLANTE DE LA DIRECCIÓN</t>
  </si>
  <si>
    <t>COLUMNA DE DIRECCIÓN</t>
  </si>
  <si>
    <t>BRAZO PITMAN</t>
  </si>
  <si>
    <t>BARRA DE ARRASTRE</t>
  </si>
  <si>
    <t>BARRAS DE ACOPLAMIENTO (TIE RODS)</t>
  </si>
  <si>
    <t>RÓTULAS</t>
  </si>
  <si>
    <t>AMORTIGUADOR DE DIRECCIÓN (STEERING DAMPER)</t>
  </si>
  <si>
    <t>CAJA DE CAMBIOS DE DIRECCIÓN</t>
  </si>
  <si>
    <t>ARTICULACIONES</t>
  </si>
  <si>
    <t>REPUESTOS COMUNES</t>
  </si>
  <si>
    <t>KITS DE REPARACIÓN DE CAJA DE DIRECCIÓN</t>
  </si>
  <si>
    <t>TERMINALES DE DIRECCIÓN</t>
  </si>
  <si>
    <t>KITS DE RÓTULAS</t>
  </si>
  <si>
    <t>JUEGO DE VARILLAS DE DIRECCIÓN</t>
  </si>
  <si>
    <t xml:space="preserve">PRECIO UNITARIO IVA TECNIPROYECTOS MIL SAS </t>
  </si>
  <si>
    <t>PRECIO UNITARIO IVAUNIVERSAL GROUP AS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</si>
</sst>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[$$-240A]\ #,##0.00"/>
    <numFmt numFmtId="167" formatCode="_-* #,##0.00\ _€_-;\-* #,##0.00\ _€_-;_-* &quot;-&quot;??\ _€_-;_-@_-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-* #,##0.00\ &quot;Pts&quot;_-;\-* #,##0.00\ &quot;Pts&quot;_-;_-* &quot;-&quot;??\ &quot;Pts&quot;_-;_-@_-"/>
    <numFmt numFmtId="171" formatCode="_-&quot;$&quot;\ * #,##0.00_-;\-&quot;$&quot;\ * #,##0.00_-;_-&quot;$&quot;\ * &quot;-&quot;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Tahoma"/>
      <family val="2"/>
      <charset val="1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0"/>
      <name val="Verdana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Font="0" applyBorder="0" applyAlignment="0" applyProtection="0"/>
    <xf numFmtId="44" fontId="3" fillId="0" borderId="0" applyFon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10" borderId="6" applyNumberFormat="0" applyAlignment="0" applyProtection="0"/>
    <xf numFmtId="0" fontId="12" fillId="11" borderId="7" applyNumberFormat="0" applyAlignment="0" applyProtection="0"/>
    <xf numFmtId="0" fontId="13" fillId="11" borderId="6" applyNumberFormat="0" applyAlignment="0" applyProtection="0"/>
    <xf numFmtId="0" fontId="14" fillId="0" borderId="8" applyNumberFormat="0" applyFill="0" applyAlignment="0" applyProtection="0"/>
    <xf numFmtId="0" fontId="15" fillId="12" borderId="9" applyNumberFormat="0" applyAlignment="0" applyProtection="0"/>
    <xf numFmtId="0" fontId="16" fillId="0" borderId="0" applyNumberFormat="0" applyFill="0" applyBorder="0" applyAlignment="0" applyProtection="0"/>
    <xf numFmtId="0" fontId="1" fillId="13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/>
    <xf numFmtId="169" fontId="20" fillId="0" borderId="0"/>
    <xf numFmtId="0" fontId="20" fillId="0" borderId="0"/>
    <xf numFmtId="170" fontId="20" fillId="0" borderId="0" applyFont="0" applyFill="0" applyBorder="0" applyAlignment="0" applyProtection="0"/>
    <xf numFmtId="0" fontId="21" fillId="9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37" borderId="0" applyNumberFormat="0" applyBorder="0" applyAlignment="0" applyProtection="0"/>
    <xf numFmtId="0" fontId="20" fillId="0" borderId="0"/>
    <xf numFmtId="0" fontId="20" fillId="0" borderId="0"/>
    <xf numFmtId="0" fontId="1" fillId="0" borderId="0"/>
    <xf numFmtId="0" fontId="6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1" fillId="0" borderId="0" applyFont="0" applyFill="0" applyBorder="0" applyAlignment="0" applyProtection="0"/>
    <xf numFmtId="49" fontId="22" fillId="0" borderId="0">
      <alignment horizontal="left" vertical="center"/>
    </xf>
    <xf numFmtId="0" fontId="20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6" fontId="5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  <protection locked="0"/>
    </xf>
    <xf numFmtId="2" fontId="5" fillId="0" borderId="1" xfId="67" applyNumberFormat="1" applyFont="1" applyFill="1" applyBorder="1" applyAlignment="1">
      <alignment vertical="center"/>
    </xf>
    <xf numFmtId="9" fontId="5" fillId="0" borderId="1" xfId="1" applyFont="1" applyFill="1" applyBorder="1" applyAlignment="1">
      <alignment vertical="center"/>
    </xf>
    <xf numFmtId="165" fontId="5" fillId="0" borderId="1" xfId="67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4" fillId="0" borderId="12" xfId="0" applyFont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2" fontId="5" fillId="0" borderId="0" xfId="67" applyNumberFormat="1" applyFont="1" applyAlignment="1">
      <alignment vertical="center"/>
    </xf>
    <xf numFmtId="43" fontId="5" fillId="0" borderId="0" xfId="71" applyFont="1" applyAlignment="1">
      <alignment vertical="center"/>
    </xf>
    <xf numFmtId="43" fontId="5" fillId="5" borderId="1" xfId="71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44" fontId="5" fillId="0" borderId="0" xfId="0" applyNumberFormat="1" applyFont="1" applyAlignment="1">
      <alignment horizontal="right" vertical="center"/>
    </xf>
    <xf numFmtId="0" fontId="27" fillId="38" borderId="13" xfId="73" applyFont="1" applyFill="1" applyBorder="1" applyAlignment="1">
      <alignment horizontal="center" vertical="center" wrapText="1"/>
    </xf>
    <xf numFmtId="0" fontId="27" fillId="38" borderId="14" xfId="73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horizontal="center" vertical="center" wrapText="1"/>
    </xf>
    <xf numFmtId="0" fontId="28" fillId="39" borderId="17" xfId="0" applyFont="1" applyFill="1" applyBorder="1" applyAlignment="1">
      <alignment vertical="center" wrapText="1"/>
    </xf>
    <xf numFmtId="0" fontId="28" fillId="0" borderId="1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5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39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165" fontId="28" fillId="39" borderId="1" xfId="67" applyFont="1" applyFill="1" applyBorder="1" applyAlignment="1">
      <alignment vertical="center" wrapText="1"/>
    </xf>
    <xf numFmtId="171" fontId="4" fillId="4" borderId="2" xfId="0" applyNumberFormat="1" applyFont="1" applyFill="1" applyBorder="1" applyAlignment="1">
      <alignment horizontal="center" vertical="center" wrapText="1"/>
    </xf>
    <xf numFmtId="171" fontId="26" fillId="3" borderId="1" xfId="72" applyNumberFormat="1" applyFont="1" applyFill="1" applyBorder="1" applyAlignment="1">
      <alignment horizontal="right" vertical="center"/>
    </xf>
    <xf numFmtId="171" fontId="26" fillId="40" borderId="1" xfId="72" applyNumberFormat="1" applyFont="1" applyFill="1" applyBorder="1" applyAlignment="1">
      <alignment horizontal="right" vertical="center"/>
    </xf>
    <xf numFmtId="171" fontId="5" fillId="0" borderId="0" xfId="0" applyNumberFormat="1" applyFont="1" applyAlignment="1">
      <alignment horizontal="right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2" fontId="4" fillId="6" borderId="1" xfId="67" applyNumberFormat="1" applyFont="1" applyFill="1" applyBorder="1" applyAlignment="1">
      <alignment horizontal="center" vertical="center" wrapText="1"/>
    </xf>
    <xf numFmtId="0" fontId="29" fillId="0" borderId="1" xfId="73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2" fontId="0" fillId="0" borderId="0" xfId="0" applyNumberFormat="1"/>
    <xf numFmtId="165" fontId="30" fillId="0" borderId="12" xfId="0" applyNumberFormat="1" applyFont="1" applyBorder="1" applyAlignment="1">
      <alignment horizontal="center" vertical="center" wrapText="1"/>
    </xf>
    <xf numFmtId="165" fontId="30" fillId="0" borderId="20" xfId="0" applyNumberFormat="1" applyFont="1" applyBorder="1" applyAlignment="1">
      <alignment horizontal="center" vertical="center" wrapText="1"/>
    </xf>
    <xf numFmtId="164" fontId="26" fillId="3" borderId="12" xfId="72" applyNumberFormat="1" applyFont="1" applyFill="1" applyBorder="1" applyAlignment="1">
      <alignment horizontal="right" vertical="center"/>
    </xf>
    <xf numFmtId="164" fontId="26" fillId="3" borderId="21" xfId="72" applyNumberFormat="1" applyFont="1" applyFill="1" applyBorder="1" applyAlignment="1">
      <alignment horizontal="right" vertical="center"/>
    </xf>
    <xf numFmtId="166" fontId="5" fillId="0" borderId="21" xfId="0" applyNumberFormat="1" applyFont="1" applyBorder="1" applyAlignment="1">
      <alignment vertical="center"/>
    </xf>
    <xf numFmtId="171" fontId="26" fillId="40" borderId="12" xfId="72" applyNumberFormat="1" applyFont="1" applyFill="1" applyBorder="1" applyAlignment="1">
      <alignment horizontal="right" vertical="center"/>
    </xf>
    <xf numFmtId="2" fontId="0" fillId="0" borderId="21" xfId="0" applyNumberFormat="1" applyBorder="1"/>
    <xf numFmtId="165" fontId="30" fillId="0" borderId="21" xfId="0" applyNumberFormat="1" applyFont="1" applyBorder="1" applyAlignment="1">
      <alignment horizontal="center" vertical="center" wrapText="1"/>
    </xf>
    <xf numFmtId="165" fontId="30" fillId="0" borderId="3" xfId="0" applyNumberFormat="1" applyFont="1" applyBorder="1" applyAlignment="1">
      <alignment horizontal="center" vertical="center" wrapText="1"/>
    </xf>
    <xf numFmtId="43" fontId="25" fillId="0" borderId="1" xfId="71" applyFont="1" applyBorder="1" applyAlignment="1">
      <alignment horizontal="center" vertical="center"/>
    </xf>
    <xf numFmtId="43" fontId="28" fillId="40" borderId="1" xfId="71" applyFont="1" applyFill="1" applyBorder="1" applyAlignment="1">
      <alignment horizontal="center" vertical="center" wrapText="1"/>
    </xf>
    <xf numFmtId="43" fontId="25" fillId="0" borderId="2" xfId="71" applyFont="1" applyBorder="1" applyAlignment="1">
      <alignment horizontal="center" vertical="center"/>
    </xf>
    <xf numFmtId="164" fontId="26" fillId="3" borderId="19" xfId="72" applyNumberFormat="1" applyFont="1" applyFill="1" applyBorder="1" applyAlignment="1">
      <alignment horizontal="right" vertical="center"/>
    </xf>
    <xf numFmtId="43" fontId="5" fillId="5" borderId="2" xfId="71" applyFont="1" applyFill="1" applyBorder="1" applyAlignment="1">
      <alignment vertical="center"/>
    </xf>
    <xf numFmtId="166" fontId="5" fillId="0" borderId="2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171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43" fontId="25" fillId="0" borderId="0" xfId="71" applyFont="1" applyBorder="1" applyAlignment="1">
      <alignment horizontal="center" vertical="center"/>
    </xf>
    <xf numFmtId="164" fontId="26" fillId="3" borderId="0" xfId="72" applyNumberFormat="1" applyFont="1" applyFill="1" applyBorder="1" applyAlignment="1">
      <alignment horizontal="right" vertical="center"/>
    </xf>
    <xf numFmtId="2" fontId="5" fillId="0" borderId="0" xfId="67" applyNumberFormat="1" applyFont="1" applyBorder="1" applyAlignment="1">
      <alignment vertical="center"/>
    </xf>
    <xf numFmtId="166" fontId="5" fillId="0" borderId="0" xfId="0" applyNumberFormat="1" applyFont="1" applyBorder="1" applyAlignment="1">
      <alignment vertical="center"/>
    </xf>
    <xf numFmtId="43" fontId="29" fillId="40" borderId="0" xfId="71" applyFont="1" applyFill="1" applyBorder="1" applyAlignment="1">
      <alignment horizontal="center" vertical="center" wrapText="1"/>
    </xf>
    <xf numFmtId="165" fontId="29" fillId="0" borderId="0" xfId="67" applyFont="1" applyBorder="1" applyAlignment="1">
      <alignment horizontal="center" vertical="center" wrapText="1"/>
    </xf>
    <xf numFmtId="44" fontId="5" fillId="0" borderId="0" xfId="0" applyNumberFormat="1" applyFont="1" applyBorder="1" applyAlignment="1">
      <alignment horizontal="right" vertical="center"/>
    </xf>
    <xf numFmtId="43" fontId="26" fillId="40" borderId="12" xfId="72" applyNumberFormat="1" applyFont="1" applyFill="1" applyBorder="1" applyAlignment="1">
      <alignment horizontal="right" vertical="center"/>
    </xf>
    <xf numFmtId="43" fontId="25" fillId="40" borderId="1" xfId="71" applyNumberFormat="1" applyFont="1" applyFill="1" applyBorder="1" applyAlignment="1">
      <alignment horizontal="center" vertical="center"/>
    </xf>
    <xf numFmtId="166" fontId="5" fillId="5" borderId="1" xfId="71" applyNumberFormat="1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 wrapText="1"/>
    </xf>
  </cellXfs>
  <cellStyles count="74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47" xr:uid="{00000000-0005-0000-0000-00000C000000}"/>
    <cellStyle name="60% - Énfasis2 2" xfId="48" xr:uid="{00000000-0005-0000-0000-00000D000000}"/>
    <cellStyle name="60% - Énfasis3 2" xfId="49" xr:uid="{00000000-0005-0000-0000-00000E000000}"/>
    <cellStyle name="60% - Énfasis4 2" xfId="50" xr:uid="{00000000-0005-0000-0000-00000F000000}"/>
    <cellStyle name="60% - Énfasis5 2" xfId="51" xr:uid="{00000000-0005-0000-0000-000010000000}"/>
    <cellStyle name="60% - Énfasis6 2" xfId="52" xr:uid="{00000000-0005-0000-0000-000011000000}"/>
    <cellStyle name="BodyStyle" xfId="60" xr:uid="{00000000-0005-0000-0000-000012000000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Euro" xfId="57" xr:uid="{00000000-0005-0000-0000-00001F000000}"/>
    <cellStyle name="Incorrecto" xfId="8" builtinId="27" customBuiltin="1"/>
    <cellStyle name="IsSelectedStyle" xfId="2" xr:uid="{00000000-0005-0000-0000-000000000000}"/>
    <cellStyle name="Millares" xfId="71" builtinId="3"/>
    <cellStyle name="Millares 2" xfId="36" xr:uid="{00000000-0005-0000-0000-000021000000}"/>
    <cellStyle name="Millares 2 2" xfId="40" xr:uid="{00000000-0005-0000-0000-000022000000}"/>
    <cellStyle name="Moneda" xfId="67" builtinId="4"/>
    <cellStyle name="Moneda [0]" xfId="72" builtinId="7"/>
    <cellStyle name="Moneda 2" xfId="3" xr:uid="{00000000-0005-0000-0000-000003000000}"/>
    <cellStyle name="Moneda 2 2" xfId="41" xr:uid="{00000000-0005-0000-0000-000024000000}"/>
    <cellStyle name="Moneda 2 2 2 2 2" xfId="45" xr:uid="{00000000-0005-0000-0000-000025000000}"/>
    <cellStyle name="Moneda 2 3" xfId="64" xr:uid="{00000000-0005-0000-0000-000026000000}"/>
    <cellStyle name="Moneda 2 4" xfId="59" xr:uid="{00000000-0005-0000-0000-000023000000}"/>
    <cellStyle name="Moneda 2 5" xfId="68" xr:uid="{00000000-0005-0000-0000-000023000000}"/>
    <cellStyle name="Moneda 3" xfId="69" xr:uid="{00000000-0005-0000-0000-000051000000}"/>
    <cellStyle name="Neutral 2" xfId="46" xr:uid="{00000000-0005-0000-0000-000027000000}"/>
    <cellStyle name="Normal" xfId="0" builtinId="0"/>
    <cellStyle name="Normal 2" xfId="54" xr:uid="{00000000-0005-0000-0000-000029000000}"/>
    <cellStyle name="Normal 2 10 2 2" xfId="37" xr:uid="{00000000-0005-0000-0000-00002A000000}"/>
    <cellStyle name="Normal 2 10 3" xfId="38" xr:uid="{00000000-0005-0000-0000-00002B000000}"/>
    <cellStyle name="Normal 2 2" xfId="63" xr:uid="{00000000-0005-0000-0000-00002C000000}"/>
    <cellStyle name="Normal 2 3" xfId="39" xr:uid="{00000000-0005-0000-0000-00002D000000}"/>
    <cellStyle name="Normal 2 3 2" xfId="65" xr:uid="{00000000-0005-0000-0000-00002E000000}"/>
    <cellStyle name="Normal 2 4" xfId="66" xr:uid="{00000000-0005-0000-0000-00002F000000}"/>
    <cellStyle name="Normal 2 5" xfId="62" xr:uid="{00000000-0005-0000-0000-000030000000}"/>
    <cellStyle name="Normal 3" xfId="42" xr:uid="{00000000-0005-0000-0000-000031000000}"/>
    <cellStyle name="Normal 3 2" xfId="44" xr:uid="{00000000-0005-0000-0000-000032000000}"/>
    <cellStyle name="Normal 3 2 2" xfId="43" xr:uid="{00000000-0005-0000-0000-000033000000}"/>
    <cellStyle name="Normal 3 3" xfId="55" xr:uid="{00000000-0005-0000-0000-000034000000}"/>
    <cellStyle name="Normal 4" xfId="53" xr:uid="{00000000-0005-0000-0000-000035000000}"/>
    <cellStyle name="Normal 5" xfId="61" xr:uid="{00000000-0005-0000-0000-000036000000}"/>
    <cellStyle name="Normal 5 2" xfId="73" xr:uid="{E444B22B-D6B7-CE49-95CE-97511D182C22}"/>
    <cellStyle name="Normal 6" xfId="70" xr:uid="{00000000-0005-0000-0000-000054000000}"/>
    <cellStyle name="Notas" xfId="15" builtinId="10" customBuiltin="1"/>
    <cellStyle name="Porcentaje" xfId="1" builtinId="5"/>
    <cellStyle name="Porcentaje 2" xfId="58" xr:uid="{00000000-0005-0000-0000-000038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 2" xfId="4" builtinId="17" customBuiltin="1"/>
    <cellStyle name="Título 3" xfId="5" builtinId="18" customBuiltin="1"/>
    <cellStyle name="Título 4" xfId="56" xr:uid="{00000000-0005-0000-0000-00003E000000}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F379-6A18-1749-92C2-7CC975D9F54A}">
  <dimension ref="A1:V375"/>
  <sheetViews>
    <sheetView tabSelected="1" topLeftCell="A361" zoomScaleNormal="100" workbookViewId="0">
      <selection activeCell="S363" sqref="S363"/>
    </sheetView>
  </sheetViews>
  <sheetFormatPr baseColWidth="10" defaultColWidth="10.7109375" defaultRowHeight="12.75" x14ac:dyDescent="0.25"/>
  <cols>
    <col min="1" max="1" width="5.85546875" style="2" customWidth="1"/>
    <col min="2" max="2" width="25.7109375" style="13" customWidth="1"/>
    <col min="3" max="3" width="12.140625" style="13" customWidth="1"/>
    <col min="4" max="4" width="14.42578125" style="13" customWidth="1"/>
    <col min="5" max="5" width="8.7109375" style="13" customWidth="1"/>
    <col min="6" max="6" width="10.28515625" style="3" customWidth="1"/>
    <col min="7" max="7" width="15" style="35" hidden="1" customWidth="1"/>
    <col min="8" max="8" width="16.42578125" style="17" hidden="1" customWidth="1"/>
    <col min="9" max="9" width="19.5703125" style="18" hidden="1" customWidth="1"/>
    <col min="10" max="10" width="17.42578125" style="17" hidden="1" customWidth="1"/>
    <col min="11" max="11" width="12.7109375" style="2" hidden="1" customWidth="1"/>
    <col min="12" max="12" width="13.42578125" style="2" hidden="1" customWidth="1"/>
    <col min="13" max="13" width="11.28515625" style="2" hidden="1" customWidth="1"/>
    <col min="14" max="15" width="12.28515625" style="2" hidden="1" customWidth="1"/>
    <col min="16" max="16" width="12.42578125" style="2" hidden="1" customWidth="1"/>
    <col min="17" max="17" width="11.28515625" style="14" hidden="1" customWidth="1"/>
    <col min="18" max="18" width="13.28515625" style="2" hidden="1" customWidth="1"/>
    <col min="19" max="19" width="12.28515625" style="2" customWidth="1"/>
    <col min="20" max="20" width="12.5703125" style="2" customWidth="1"/>
    <col min="21" max="21" width="12.42578125" style="2" customWidth="1"/>
    <col min="22" max="22" width="11.7109375" style="3" customWidth="1"/>
    <col min="23" max="23" width="36.42578125" style="2" bestFit="1" customWidth="1"/>
    <col min="24" max="16384" width="10.7109375" style="2"/>
  </cols>
  <sheetData>
    <row r="1" spans="1:22" ht="13.5" thickBot="1" x14ac:dyDescent="0.3">
      <c r="A1" s="72"/>
      <c r="B1" s="73"/>
      <c r="C1" s="73"/>
      <c r="D1" s="73"/>
      <c r="E1" s="73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ht="63.95" customHeight="1" x14ac:dyDescent="0.25">
      <c r="A2" s="19" t="s">
        <v>16</v>
      </c>
      <c r="B2" s="20" t="s">
        <v>17</v>
      </c>
      <c r="C2" s="20" t="s">
        <v>18</v>
      </c>
      <c r="D2" s="20" t="s">
        <v>19</v>
      </c>
      <c r="E2" s="20" t="s">
        <v>9</v>
      </c>
      <c r="F2" s="20" t="s">
        <v>20</v>
      </c>
      <c r="G2" s="32" t="s">
        <v>228</v>
      </c>
      <c r="H2" s="6" t="s">
        <v>742</v>
      </c>
      <c r="I2" s="6" t="s">
        <v>743</v>
      </c>
      <c r="J2" s="6"/>
      <c r="K2" s="36" t="s">
        <v>0</v>
      </c>
      <c r="L2" s="36" t="s">
        <v>1</v>
      </c>
      <c r="M2" s="36" t="s">
        <v>2</v>
      </c>
      <c r="N2" s="37" t="s">
        <v>3</v>
      </c>
      <c r="O2" s="37" t="s">
        <v>4</v>
      </c>
      <c r="P2" s="37" t="s">
        <v>5</v>
      </c>
      <c r="Q2" s="38" t="s">
        <v>6</v>
      </c>
      <c r="R2" s="37" t="s">
        <v>7</v>
      </c>
      <c r="S2" s="1" t="s">
        <v>11</v>
      </c>
      <c r="T2" s="1" t="s">
        <v>12</v>
      </c>
      <c r="U2" s="1" t="s">
        <v>10</v>
      </c>
      <c r="V2" s="1" t="s">
        <v>8</v>
      </c>
    </row>
    <row r="3" spans="1:22" ht="33" customHeight="1" x14ac:dyDescent="0.25">
      <c r="A3" s="39">
        <v>1</v>
      </c>
      <c r="B3" s="27" t="s">
        <v>21</v>
      </c>
      <c r="C3" s="28" t="s">
        <v>22</v>
      </c>
      <c r="D3" s="40" t="s">
        <v>229</v>
      </c>
      <c r="E3" s="30" t="s">
        <v>13</v>
      </c>
      <c r="F3" s="39">
        <v>1</v>
      </c>
      <c r="G3" s="33">
        <v>2856807.0000000005</v>
      </c>
      <c r="H3" s="42">
        <v>2645192</v>
      </c>
      <c r="I3" s="51">
        <v>2942511</v>
      </c>
      <c r="J3" s="41"/>
      <c r="K3" s="4">
        <f>+ROUND(MIN(G3:H3,I3,J3),2)</f>
        <v>2645192</v>
      </c>
      <c r="L3" s="4">
        <f>+ROUND(MAX(G3,H3:I3,J3),2)</f>
        <v>2942511</v>
      </c>
      <c r="M3" s="4">
        <f>+ROUND(MEDIAN(G3:H3,I3,J3),2)</f>
        <v>2856807</v>
      </c>
      <c r="N3" s="4">
        <f>+ROUND(GEOMEAN(G3:H3,I3,J3),2)</f>
        <v>2812022.12</v>
      </c>
      <c r="O3" s="4">
        <f>+ROUND(HARMEAN(G3:H3,I3,J3),2)</f>
        <v>2809169.37</v>
      </c>
      <c r="P3" s="4">
        <f>+ROUND(AVERAGE(G3:H3,I3,J3),2)</f>
        <v>2814836.67</v>
      </c>
      <c r="Q3" s="8">
        <f>+STDEV(K3:P3)</f>
        <v>96819.013480633992</v>
      </c>
      <c r="R3" s="9">
        <f t="shared" ref="R3:R66" si="0">+Q3/P3</f>
        <v>3.4395961411371689E-2</v>
      </c>
      <c r="S3" s="10">
        <f>U3/1.19</f>
        <v>2400678.1512605045</v>
      </c>
      <c r="T3" s="10">
        <f>S3*19/100</f>
        <v>456128.84873949585</v>
      </c>
      <c r="U3" s="4">
        <f>M3</f>
        <v>2856807</v>
      </c>
      <c r="V3" s="5" t="s">
        <v>15</v>
      </c>
    </row>
    <row r="4" spans="1:22" ht="30.95" customHeight="1" x14ac:dyDescent="0.25">
      <c r="A4" s="39">
        <v>2</v>
      </c>
      <c r="B4" s="27" t="s">
        <v>21</v>
      </c>
      <c r="C4" s="28" t="s">
        <v>22</v>
      </c>
      <c r="D4" s="40" t="s">
        <v>230</v>
      </c>
      <c r="E4" s="30" t="s">
        <v>13</v>
      </c>
      <c r="F4" s="39">
        <v>1</v>
      </c>
      <c r="G4" s="33">
        <v>1089197</v>
      </c>
      <c r="H4" s="43">
        <v>972497</v>
      </c>
      <c r="I4" s="51">
        <v>1154549</v>
      </c>
      <c r="J4" s="41"/>
      <c r="K4" s="4">
        <f t="shared" ref="K4:K67" si="1">+ROUND(MIN(G4:H4,I4,J4),2)</f>
        <v>972497</v>
      </c>
      <c r="L4" s="4">
        <f t="shared" ref="L4:L67" si="2">+ROUND(MAX(G4,H4:I4,J4),2)</f>
        <v>1154549</v>
      </c>
      <c r="M4" s="4">
        <f t="shared" ref="M4:M67" si="3">+ROUND(MEDIAN(G4:H4,I4,J4),2)</f>
        <v>1089197</v>
      </c>
      <c r="N4" s="4">
        <f t="shared" ref="N4:N67" si="4">+ROUND(GEOMEAN(G4:H4,I4,J4),2)</f>
        <v>1069388.95</v>
      </c>
      <c r="O4" s="4">
        <f t="shared" ref="O4:O67" si="5">+ROUND(HARMEAN(G4:H4,I4,J4),2)</f>
        <v>1066656.26</v>
      </c>
      <c r="P4" s="4">
        <f t="shared" ref="P4:P67" si="6">+ROUND(AVERAGE(G4:H4,I4,J4),2)</f>
        <v>1072081</v>
      </c>
      <c r="Q4" s="8">
        <f t="shared" ref="Q4:Q67" si="7">+STDEV(K4:P4)</f>
        <v>58372.246989962761</v>
      </c>
      <c r="R4" s="9">
        <f t="shared" si="0"/>
        <v>5.4447608893323139E-2</v>
      </c>
      <c r="S4" s="10">
        <f t="shared" ref="S4:S8" si="8">U4/1.19</f>
        <v>915291.59663865552</v>
      </c>
      <c r="T4" s="10">
        <f t="shared" ref="T4:T8" si="9">S4*19/100</f>
        <v>173905.40336134456</v>
      </c>
      <c r="U4" s="4">
        <f t="shared" ref="U4:U67" si="10">M4</f>
        <v>1089197</v>
      </c>
      <c r="V4" s="5" t="s">
        <v>15</v>
      </c>
    </row>
    <row r="5" spans="1:22" ht="26.1" customHeight="1" x14ac:dyDescent="0.25">
      <c r="A5" s="39">
        <v>3</v>
      </c>
      <c r="B5" s="27" t="s">
        <v>21</v>
      </c>
      <c r="C5" s="28" t="s">
        <v>22</v>
      </c>
      <c r="D5" s="40" t="s">
        <v>231</v>
      </c>
      <c r="E5" s="30" t="s">
        <v>13</v>
      </c>
      <c r="F5" s="39">
        <v>1</v>
      </c>
      <c r="G5" s="33">
        <v>395015</v>
      </c>
      <c r="H5" s="43">
        <v>352692</v>
      </c>
      <c r="I5" s="51">
        <v>406865</v>
      </c>
      <c r="J5" s="41"/>
      <c r="K5" s="4">
        <f t="shared" si="1"/>
        <v>352692</v>
      </c>
      <c r="L5" s="4">
        <f t="shared" si="2"/>
        <v>406865</v>
      </c>
      <c r="M5" s="4">
        <f t="shared" si="3"/>
        <v>395015</v>
      </c>
      <c r="N5" s="4">
        <f t="shared" si="4"/>
        <v>384137.33</v>
      </c>
      <c r="O5" s="4">
        <f t="shared" si="5"/>
        <v>383401.17</v>
      </c>
      <c r="P5" s="4">
        <f t="shared" si="6"/>
        <v>384857.33</v>
      </c>
      <c r="Q5" s="8">
        <f t="shared" si="7"/>
        <v>18022.063051392775</v>
      </c>
      <c r="R5" s="9">
        <f t="shared" si="0"/>
        <v>4.6827906464436506E-2</v>
      </c>
      <c r="S5" s="10">
        <f t="shared" si="8"/>
        <v>331945.37815126049</v>
      </c>
      <c r="T5" s="10">
        <f t="shared" si="9"/>
        <v>63069.621848739494</v>
      </c>
      <c r="U5" s="4">
        <f t="shared" si="10"/>
        <v>395015</v>
      </c>
      <c r="V5" s="5" t="s">
        <v>15</v>
      </c>
    </row>
    <row r="6" spans="1:22" ht="21.95" customHeight="1" x14ac:dyDescent="0.25">
      <c r="A6" s="39">
        <v>4</v>
      </c>
      <c r="B6" s="27" t="s">
        <v>21</v>
      </c>
      <c r="C6" s="28" t="s">
        <v>22</v>
      </c>
      <c r="D6" s="40" t="s">
        <v>232</v>
      </c>
      <c r="E6" s="30" t="s">
        <v>13</v>
      </c>
      <c r="F6" s="39">
        <v>1</v>
      </c>
      <c r="G6" s="33">
        <v>816923</v>
      </c>
      <c r="H6" s="43">
        <v>749471</v>
      </c>
      <c r="I6" s="51">
        <v>865938</v>
      </c>
      <c r="J6" s="41"/>
      <c r="K6" s="4">
        <f t="shared" si="1"/>
        <v>749471</v>
      </c>
      <c r="L6" s="4">
        <f t="shared" si="2"/>
        <v>865938</v>
      </c>
      <c r="M6" s="4">
        <f t="shared" si="3"/>
        <v>816923</v>
      </c>
      <c r="N6" s="4">
        <f t="shared" si="4"/>
        <v>809358.47</v>
      </c>
      <c r="O6" s="4">
        <f t="shared" si="5"/>
        <v>807929.1</v>
      </c>
      <c r="P6" s="4">
        <f t="shared" si="6"/>
        <v>810777.33</v>
      </c>
      <c r="Q6" s="8">
        <f t="shared" si="7"/>
        <v>37002.772297612515</v>
      </c>
      <c r="R6" s="9">
        <f t="shared" si="0"/>
        <v>4.5638637056628753E-2</v>
      </c>
      <c r="S6" s="10">
        <f t="shared" si="8"/>
        <v>686489.91596638656</v>
      </c>
      <c r="T6" s="10">
        <f t="shared" si="9"/>
        <v>130433.08403361344</v>
      </c>
      <c r="U6" s="4">
        <f t="shared" si="10"/>
        <v>816923</v>
      </c>
      <c r="V6" s="5" t="s">
        <v>15</v>
      </c>
    </row>
    <row r="7" spans="1:22" ht="22.5" x14ac:dyDescent="0.25">
      <c r="A7" s="39">
        <v>5</v>
      </c>
      <c r="B7" s="27" t="s">
        <v>21</v>
      </c>
      <c r="C7" s="28" t="s">
        <v>22</v>
      </c>
      <c r="D7" s="40" t="s">
        <v>233</v>
      </c>
      <c r="E7" s="30" t="s">
        <v>13</v>
      </c>
      <c r="F7" s="39">
        <v>1</v>
      </c>
      <c r="G7" s="33">
        <v>4611558</v>
      </c>
      <c r="H7" s="43">
        <v>4154557</v>
      </c>
      <c r="I7" s="51">
        <v>4888251</v>
      </c>
      <c r="J7" s="41"/>
      <c r="K7" s="4">
        <f t="shared" si="1"/>
        <v>4154557</v>
      </c>
      <c r="L7" s="4">
        <f t="shared" si="2"/>
        <v>4888251</v>
      </c>
      <c r="M7" s="4">
        <f t="shared" si="3"/>
        <v>4611558</v>
      </c>
      <c r="N7" s="4">
        <f t="shared" si="4"/>
        <v>4541248.82</v>
      </c>
      <c r="O7" s="4">
        <f t="shared" si="5"/>
        <v>4530913.4000000004</v>
      </c>
      <c r="P7" s="4">
        <f t="shared" si="6"/>
        <v>4551455.33</v>
      </c>
      <c r="Q7" s="8">
        <f t="shared" si="7"/>
        <v>234495.4177399895</v>
      </c>
      <c r="R7" s="9">
        <f t="shared" si="0"/>
        <v>5.1520975322851187E-2</v>
      </c>
      <c r="S7" s="10">
        <f t="shared" si="8"/>
        <v>3875258.823529412</v>
      </c>
      <c r="T7" s="10">
        <f t="shared" si="9"/>
        <v>736299.17647058831</v>
      </c>
      <c r="U7" s="4">
        <f t="shared" si="10"/>
        <v>4611558</v>
      </c>
      <c r="V7" s="5" t="s">
        <v>15</v>
      </c>
    </row>
    <row r="8" spans="1:22" ht="33.950000000000003" customHeight="1" x14ac:dyDescent="0.25">
      <c r="A8" s="39">
        <v>6</v>
      </c>
      <c r="B8" s="27" t="s">
        <v>21</v>
      </c>
      <c r="C8" s="28" t="s">
        <v>22</v>
      </c>
      <c r="D8" s="40" t="s">
        <v>234</v>
      </c>
      <c r="E8" s="30" t="s">
        <v>13</v>
      </c>
      <c r="F8" s="39">
        <v>1</v>
      </c>
      <c r="G8" s="33">
        <v>2716681</v>
      </c>
      <c r="H8" s="43">
        <v>2515445</v>
      </c>
      <c r="I8" s="51">
        <v>2906849</v>
      </c>
      <c r="J8" s="41"/>
      <c r="K8" s="4">
        <f t="shared" si="1"/>
        <v>2515445</v>
      </c>
      <c r="L8" s="4">
        <f t="shared" si="2"/>
        <v>2906849</v>
      </c>
      <c r="M8" s="4">
        <f t="shared" si="3"/>
        <v>2716681</v>
      </c>
      <c r="N8" s="4">
        <f t="shared" si="4"/>
        <v>2708270.14</v>
      </c>
      <c r="O8" s="4">
        <f t="shared" si="5"/>
        <v>2703542.24</v>
      </c>
      <c r="P8" s="4">
        <f t="shared" si="6"/>
        <v>2712991.67</v>
      </c>
      <c r="Q8" s="8">
        <f t="shared" si="7"/>
        <v>123852.39404474641</v>
      </c>
      <c r="R8" s="9">
        <f t="shared" si="0"/>
        <v>4.565159392647395E-2</v>
      </c>
      <c r="S8" s="10">
        <f t="shared" si="8"/>
        <v>2282925.2100840337</v>
      </c>
      <c r="T8" s="10">
        <f t="shared" si="9"/>
        <v>433755.78991596639</v>
      </c>
      <c r="U8" s="4">
        <f t="shared" si="10"/>
        <v>2716681</v>
      </c>
      <c r="V8" s="5" t="s">
        <v>15</v>
      </c>
    </row>
    <row r="9" spans="1:22" ht="33.75" x14ac:dyDescent="0.25">
      <c r="A9" s="39">
        <v>7</v>
      </c>
      <c r="B9" s="27" t="s">
        <v>21</v>
      </c>
      <c r="C9" s="28" t="s">
        <v>22</v>
      </c>
      <c r="D9" s="40" t="s">
        <v>235</v>
      </c>
      <c r="E9" s="30" t="s">
        <v>13</v>
      </c>
      <c r="F9" s="39">
        <v>1</v>
      </c>
      <c r="G9" s="33">
        <v>3376074</v>
      </c>
      <c r="H9" s="43">
        <v>3125994</v>
      </c>
      <c r="I9" s="51">
        <v>3511117</v>
      </c>
      <c r="J9" s="41"/>
      <c r="K9" s="4">
        <f t="shared" si="1"/>
        <v>3125994</v>
      </c>
      <c r="L9" s="4">
        <f t="shared" si="2"/>
        <v>3511117</v>
      </c>
      <c r="M9" s="4">
        <f t="shared" si="3"/>
        <v>3376074</v>
      </c>
      <c r="N9" s="4">
        <f t="shared" si="4"/>
        <v>3333868.51</v>
      </c>
      <c r="O9" s="4">
        <f t="shared" si="5"/>
        <v>3329966.61</v>
      </c>
      <c r="P9" s="4">
        <f t="shared" si="6"/>
        <v>3337728.33</v>
      </c>
      <c r="Q9" s="8">
        <f t="shared" si="7"/>
        <v>123626.92288268011</v>
      </c>
      <c r="R9" s="9">
        <f t="shared" si="0"/>
        <v>3.703924066302907E-2</v>
      </c>
      <c r="S9" s="10">
        <f>U9/1.19</f>
        <v>2837036.9747899161</v>
      </c>
      <c r="T9" s="10">
        <f>S9*19/100</f>
        <v>539037.02521008404</v>
      </c>
      <c r="U9" s="4">
        <f t="shared" si="10"/>
        <v>3376074</v>
      </c>
      <c r="V9" s="5" t="s">
        <v>15</v>
      </c>
    </row>
    <row r="10" spans="1:22" ht="33.75" x14ac:dyDescent="0.25">
      <c r="A10" s="39">
        <v>8</v>
      </c>
      <c r="B10" s="27" t="s">
        <v>21</v>
      </c>
      <c r="C10" s="28" t="s">
        <v>22</v>
      </c>
      <c r="D10" s="40" t="s">
        <v>236</v>
      </c>
      <c r="E10" s="30" t="s">
        <v>13</v>
      </c>
      <c r="F10" s="39">
        <v>1</v>
      </c>
      <c r="G10" s="33">
        <v>5944142</v>
      </c>
      <c r="H10" s="43">
        <v>5555273</v>
      </c>
      <c r="I10" s="51">
        <v>6300791</v>
      </c>
      <c r="J10" s="41"/>
      <c r="K10" s="4">
        <f t="shared" si="1"/>
        <v>5555273</v>
      </c>
      <c r="L10" s="4">
        <f t="shared" si="2"/>
        <v>6300791</v>
      </c>
      <c r="M10" s="4">
        <f t="shared" si="3"/>
        <v>5944142</v>
      </c>
      <c r="N10" s="4">
        <f t="shared" si="4"/>
        <v>5925566.6200000001</v>
      </c>
      <c r="O10" s="4">
        <f t="shared" si="5"/>
        <v>5917717.1500000004</v>
      </c>
      <c r="P10" s="4">
        <f t="shared" si="6"/>
        <v>5933402</v>
      </c>
      <c r="Q10" s="8">
        <f t="shared" si="7"/>
        <v>235918.10996956468</v>
      </c>
      <c r="R10" s="9">
        <f t="shared" si="0"/>
        <v>3.9761019052739842E-2</v>
      </c>
      <c r="S10" s="10">
        <f t="shared" ref="S10:S14" si="11">U10/1.19</f>
        <v>4995077.3109243698</v>
      </c>
      <c r="T10" s="10">
        <f t="shared" ref="T10:T14" si="12">S10*19/100</f>
        <v>949064.68907563027</v>
      </c>
      <c r="U10" s="4">
        <f t="shared" si="10"/>
        <v>5944142</v>
      </c>
      <c r="V10" s="5" t="s">
        <v>15</v>
      </c>
    </row>
    <row r="11" spans="1:22" ht="22.5" x14ac:dyDescent="0.25">
      <c r="A11" s="39">
        <v>9</v>
      </c>
      <c r="B11" s="27" t="s">
        <v>21</v>
      </c>
      <c r="C11" s="28" t="s">
        <v>22</v>
      </c>
      <c r="D11" s="40" t="s">
        <v>237</v>
      </c>
      <c r="E11" s="30" t="s">
        <v>13</v>
      </c>
      <c r="F11" s="39">
        <v>1</v>
      </c>
      <c r="G11" s="33">
        <v>4513312</v>
      </c>
      <c r="H11" s="43">
        <v>4103011</v>
      </c>
      <c r="I11" s="51">
        <v>4648711</v>
      </c>
      <c r="J11" s="41"/>
      <c r="K11" s="4">
        <f t="shared" si="1"/>
        <v>4103011</v>
      </c>
      <c r="L11" s="4">
        <f t="shared" si="2"/>
        <v>4648711</v>
      </c>
      <c r="M11" s="4">
        <f t="shared" si="3"/>
        <v>4513312</v>
      </c>
      <c r="N11" s="4">
        <f t="shared" si="4"/>
        <v>4415469.22</v>
      </c>
      <c r="O11" s="4">
        <f t="shared" si="5"/>
        <v>4409147.5999999996</v>
      </c>
      <c r="P11" s="4">
        <f t="shared" si="6"/>
        <v>4421678</v>
      </c>
      <c r="Q11" s="8">
        <f t="shared" si="7"/>
        <v>179792.36005055183</v>
      </c>
      <c r="R11" s="9">
        <f t="shared" si="0"/>
        <v>4.0661567859656862E-2</v>
      </c>
      <c r="S11" s="10">
        <f t="shared" si="11"/>
        <v>3792699.1596638658</v>
      </c>
      <c r="T11" s="10">
        <f t="shared" si="12"/>
        <v>720612.84033613442</v>
      </c>
      <c r="U11" s="4">
        <f t="shared" si="10"/>
        <v>4513312</v>
      </c>
      <c r="V11" s="5" t="s">
        <v>15</v>
      </c>
    </row>
    <row r="12" spans="1:22" ht="22.5" x14ac:dyDescent="0.25">
      <c r="A12" s="39">
        <v>10</v>
      </c>
      <c r="B12" s="27" t="s">
        <v>21</v>
      </c>
      <c r="C12" s="28" t="s">
        <v>22</v>
      </c>
      <c r="D12" s="40" t="s">
        <v>238</v>
      </c>
      <c r="E12" s="30" t="s">
        <v>13</v>
      </c>
      <c r="F12" s="39">
        <v>1</v>
      </c>
      <c r="G12" s="33">
        <v>2347330</v>
      </c>
      <c r="H12" s="43">
        <v>2133936</v>
      </c>
      <c r="I12" s="51">
        <v>2464697</v>
      </c>
      <c r="J12" s="41"/>
      <c r="K12" s="4">
        <f t="shared" si="1"/>
        <v>2133936</v>
      </c>
      <c r="L12" s="4">
        <f t="shared" si="2"/>
        <v>2464697</v>
      </c>
      <c r="M12" s="4">
        <f t="shared" si="3"/>
        <v>2347330</v>
      </c>
      <c r="N12" s="4">
        <f t="shared" si="4"/>
        <v>2311211.5099999998</v>
      </c>
      <c r="O12" s="4">
        <f t="shared" si="5"/>
        <v>2307048.21</v>
      </c>
      <c r="P12" s="4">
        <f t="shared" si="6"/>
        <v>2315321</v>
      </c>
      <c r="Q12" s="8">
        <f t="shared" si="7"/>
        <v>106111.31623734684</v>
      </c>
      <c r="R12" s="9">
        <f t="shared" si="0"/>
        <v>4.5830066862152956E-2</v>
      </c>
      <c r="S12" s="10">
        <f t="shared" si="11"/>
        <v>1972546.218487395</v>
      </c>
      <c r="T12" s="10">
        <f t="shared" si="12"/>
        <v>374783.78151260503</v>
      </c>
      <c r="U12" s="4">
        <f t="shared" si="10"/>
        <v>2347330</v>
      </c>
      <c r="V12" s="5" t="s">
        <v>15</v>
      </c>
    </row>
    <row r="13" spans="1:22" ht="22.5" x14ac:dyDescent="0.25">
      <c r="A13" s="39">
        <v>11</v>
      </c>
      <c r="B13" s="27" t="s">
        <v>21</v>
      </c>
      <c r="C13" s="28" t="s">
        <v>22</v>
      </c>
      <c r="D13" s="40" t="s">
        <v>239</v>
      </c>
      <c r="E13" s="30" t="s">
        <v>13</v>
      </c>
      <c r="F13" s="39">
        <v>1</v>
      </c>
      <c r="G13" s="33">
        <v>4829864</v>
      </c>
      <c r="H13" s="43">
        <v>4351229</v>
      </c>
      <c r="I13" s="51">
        <v>5071357.0000000009</v>
      </c>
      <c r="J13" s="41"/>
      <c r="K13" s="4">
        <f t="shared" si="1"/>
        <v>4351229</v>
      </c>
      <c r="L13" s="4">
        <f t="shared" si="2"/>
        <v>5071357</v>
      </c>
      <c r="M13" s="4">
        <f t="shared" si="3"/>
        <v>4829864</v>
      </c>
      <c r="N13" s="4">
        <f t="shared" si="4"/>
        <v>4741222.5599999996</v>
      </c>
      <c r="O13" s="4">
        <f t="shared" si="5"/>
        <v>4731479.28</v>
      </c>
      <c r="P13" s="4">
        <f t="shared" si="6"/>
        <v>4750816.67</v>
      </c>
      <c r="Q13" s="8">
        <f t="shared" si="7"/>
        <v>231944.54758536181</v>
      </c>
      <c r="R13" s="9">
        <f t="shared" si="0"/>
        <v>4.8822037072072874E-2</v>
      </c>
      <c r="S13" s="10">
        <f t="shared" si="11"/>
        <v>4058709.2436974794</v>
      </c>
      <c r="T13" s="10">
        <f t="shared" si="12"/>
        <v>771154.7563025211</v>
      </c>
      <c r="U13" s="4">
        <f t="shared" si="10"/>
        <v>4829864</v>
      </c>
      <c r="V13" s="5" t="s">
        <v>15</v>
      </c>
    </row>
    <row r="14" spans="1:22" ht="22.5" x14ac:dyDescent="0.25">
      <c r="A14" s="39">
        <v>12</v>
      </c>
      <c r="B14" s="27" t="s">
        <v>21</v>
      </c>
      <c r="C14" s="28" t="s">
        <v>22</v>
      </c>
      <c r="D14" s="40" t="s">
        <v>240</v>
      </c>
      <c r="E14" s="30" t="s">
        <v>13</v>
      </c>
      <c r="F14" s="39">
        <v>1</v>
      </c>
      <c r="G14" s="33">
        <v>1735516</v>
      </c>
      <c r="H14" s="43">
        <v>1621978</v>
      </c>
      <c r="I14" s="51">
        <v>1857002</v>
      </c>
      <c r="J14" s="41"/>
      <c r="K14" s="4">
        <f t="shared" si="1"/>
        <v>1621978</v>
      </c>
      <c r="L14" s="4">
        <f t="shared" si="2"/>
        <v>1857002</v>
      </c>
      <c r="M14" s="4">
        <f t="shared" si="3"/>
        <v>1735516</v>
      </c>
      <c r="N14" s="4">
        <f t="shared" si="4"/>
        <v>1735516.12</v>
      </c>
      <c r="O14" s="4">
        <f t="shared" si="5"/>
        <v>1732870.94</v>
      </c>
      <c r="P14" s="4">
        <f t="shared" si="6"/>
        <v>1738165.33</v>
      </c>
      <c r="Q14" s="8">
        <f t="shared" si="7"/>
        <v>74368.273944491797</v>
      </c>
      <c r="R14" s="9">
        <f t="shared" si="0"/>
        <v>4.2785500700610449E-2</v>
      </c>
      <c r="S14" s="10">
        <f t="shared" si="11"/>
        <v>1458416.8067226892</v>
      </c>
      <c r="T14" s="10">
        <f t="shared" si="12"/>
        <v>277099.19327731093</v>
      </c>
      <c r="U14" s="4">
        <f t="shared" si="10"/>
        <v>1735516</v>
      </c>
      <c r="V14" s="5" t="s">
        <v>15</v>
      </c>
    </row>
    <row r="15" spans="1:22" ht="22.5" x14ac:dyDescent="0.25">
      <c r="A15" s="39">
        <v>13</v>
      </c>
      <c r="B15" s="27" t="s">
        <v>21</v>
      </c>
      <c r="C15" s="28" t="s">
        <v>22</v>
      </c>
      <c r="D15" s="40" t="s">
        <v>241</v>
      </c>
      <c r="E15" s="30" t="s">
        <v>13</v>
      </c>
      <c r="F15" s="39">
        <v>1</v>
      </c>
      <c r="G15" s="33">
        <v>4649806</v>
      </c>
      <c r="H15" s="43">
        <v>4386609</v>
      </c>
      <c r="I15" s="51">
        <v>4882296</v>
      </c>
      <c r="J15" s="41"/>
      <c r="K15" s="4">
        <f t="shared" si="1"/>
        <v>4386609</v>
      </c>
      <c r="L15" s="4">
        <f t="shared" si="2"/>
        <v>4882296</v>
      </c>
      <c r="M15" s="4">
        <f t="shared" si="3"/>
        <v>4649806</v>
      </c>
      <c r="N15" s="4">
        <f t="shared" si="4"/>
        <v>4635137.5</v>
      </c>
      <c r="O15" s="4">
        <f t="shared" si="5"/>
        <v>4630694.9400000004</v>
      </c>
      <c r="P15" s="4">
        <f t="shared" si="6"/>
        <v>4639570.33</v>
      </c>
      <c r="Q15" s="8">
        <f t="shared" si="7"/>
        <v>156894.1418578529</v>
      </c>
      <c r="R15" s="9">
        <f t="shared" si="0"/>
        <v>3.3816524095638158E-2</v>
      </c>
      <c r="S15" s="10">
        <f>U15/1.19</f>
        <v>3907400</v>
      </c>
      <c r="T15" s="10">
        <f>S15*19/100</f>
        <v>742406</v>
      </c>
      <c r="U15" s="4">
        <f t="shared" si="10"/>
        <v>4649806</v>
      </c>
      <c r="V15" s="5" t="s">
        <v>15</v>
      </c>
    </row>
    <row r="16" spans="1:22" ht="22.5" x14ac:dyDescent="0.25">
      <c r="A16" s="39">
        <v>14</v>
      </c>
      <c r="B16" s="27" t="s">
        <v>21</v>
      </c>
      <c r="C16" s="28" t="s">
        <v>22</v>
      </c>
      <c r="D16" s="40" t="s">
        <v>242</v>
      </c>
      <c r="E16" s="30" t="s">
        <v>13</v>
      </c>
      <c r="F16" s="39">
        <v>1</v>
      </c>
      <c r="G16" s="33">
        <v>2338761</v>
      </c>
      <c r="H16" s="43">
        <v>2145652</v>
      </c>
      <c r="I16" s="51">
        <v>2502474</v>
      </c>
      <c r="J16" s="41"/>
      <c r="K16" s="4">
        <f t="shared" si="1"/>
        <v>2145652</v>
      </c>
      <c r="L16" s="4">
        <f t="shared" si="2"/>
        <v>2502474</v>
      </c>
      <c r="M16" s="4">
        <f t="shared" si="3"/>
        <v>2338761</v>
      </c>
      <c r="N16" s="4">
        <f t="shared" si="4"/>
        <v>2324368.0699999998</v>
      </c>
      <c r="O16" s="4">
        <f t="shared" si="5"/>
        <v>2319754.7200000002</v>
      </c>
      <c r="P16" s="4">
        <f t="shared" si="6"/>
        <v>2328962.33</v>
      </c>
      <c r="Q16" s="8">
        <f t="shared" si="7"/>
        <v>113030.19896908065</v>
      </c>
      <c r="R16" s="9">
        <f t="shared" si="0"/>
        <v>4.8532429019184975E-2</v>
      </c>
      <c r="S16" s="10">
        <f t="shared" ref="S16:S21" si="13">U16/1.19</f>
        <v>1965345.3781512605</v>
      </c>
      <c r="T16" s="10">
        <f t="shared" ref="T16:T21" si="14">S16*19/100</f>
        <v>373415.62184873951</v>
      </c>
      <c r="U16" s="4">
        <f t="shared" si="10"/>
        <v>2338761</v>
      </c>
      <c r="V16" s="5" t="s">
        <v>15</v>
      </c>
    </row>
    <row r="17" spans="1:22" ht="22.5" x14ac:dyDescent="0.25">
      <c r="A17" s="39">
        <v>15</v>
      </c>
      <c r="B17" s="27" t="s">
        <v>21</v>
      </c>
      <c r="C17" s="28" t="s">
        <v>22</v>
      </c>
      <c r="D17" s="40" t="s">
        <v>243</v>
      </c>
      <c r="E17" s="30" t="s">
        <v>13</v>
      </c>
      <c r="F17" s="39">
        <v>1</v>
      </c>
      <c r="G17" s="33">
        <v>768869.00000000012</v>
      </c>
      <c r="H17" s="43">
        <v>705384</v>
      </c>
      <c r="I17" s="51">
        <v>807312</v>
      </c>
      <c r="J17" s="41"/>
      <c r="K17" s="4">
        <f t="shared" si="1"/>
        <v>705384</v>
      </c>
      <c r="L17" s="4">
        <f t="shared" si="2"/>
        <v>807312</v>
      </c>
      <c r="M17" s="4">
        <f t="shared" si="3"/>
        <v>768869</v>
      </c>
      <c r="N17" s="4">
        <f t="shared" si="4"/>
        <v>759346.14</v>
      </c>
      <c r="O17" s="4">
        <f t="shared" si="5"/>
        <v>758158.22</v>
      </c>
      <c r="P17" s="4">
        <f t="shared" si="6"/>
        <v>760521.67</v>
      </c>
      <c r="Q17" s="8">
        <f t="shared" si="7"/>
        <v>32570.096441306658</v>
      </c>
      <c r="R17" s="9">
        <f t="shared" si="0"/>
        <v>4.2825993954000885E-2</v>
      </c>
      <c r="S17" s="10">
        <f t="shared" si="13"/>
        <v>646108.40336134459</v>
      </c>
      <c r="T17" s="10">
        <f t="shared" si="14"/>
        <v>122760.59663865548</v>
      </c>
      <c r="U17" s="4">
        <f t="shared" si="10"/>
        <v>768869</v>
      </c>
      <c r="V17" s="5" t="s">
        <v>15</v>
      </c>
    </row>
    <row r="18" spans="1:22" ht="22.5" x14ac:dyDescent="0.25">
      <c r="A18" s="39">
        <v>16</v>
      </c>
      <c r="B18" s="27" t="s">
        <v>21</v>
      </c>
      <c r="C18" s="28" t="s">
        <v>22</v>
      </c>
      <c r="D18" s="40" t="s">
        <v>244</v>
      </c>
      <c r="E18" s="30" t="s">
        <v>13</v>
      </c>
      <c r="F18" s="39">
        <v>1</v>
      </c>
      <c r="G18" s="33">
        <v>766554</v>
      </c>
      <c r="H18" s="43">
        <v>716406</v>
      </c>
      <c r="I18" s="51">
        <v>820213.00000000012</v>
      </c>
      <c r="J18" s="41"/>
      <c r="K18" s="4">
        <f t="shared" si="1"/>
        <v>716406</v>
      </c>
      <c r="L18" s="4">
        <f t="shared" si="2"/>
        <v>820213</v>
      </c>
      <c r="M18" s="4">
        <f t="shared" si="3"/>
        <v>766554</v>
      </c>
      <c r="N18" s="4">
        <f t="shared" si="4"/>
        <v>766554.21</v>
      </c>
      <c r="O18" s="4">
        <f t="shared" si="5"/>
        <v>765385.87</v>
      </c>
      <c r="P18" s="4">
        <f t="shared" si="6"/>
        <v>767724.33</v>
      </c>
      <c r="Q18" s="8">
        <f t="shared" si="7"/>
        <v>32847.487098442958</v>
      </c>
      <c r="R18" s="9">
        <f t="shared" si="0"/>
        <v>4.2785523155743882E-2</v>
      </c>
      <c r="S18" s="10">
        <f t="shared" si="13"/>
        <v>644163.02521008404</v>
      </c>
      <c r="T18" s="10">
        <f t="shared" si="14"/>
        <v>122390.97478991596</v>
      </c>
      <c r="U18" s="4">
        <f t="shared" si="10"/>
        <v>766554</v>
      </c>
      <c r="V18" s="5" t="s">
        <v>15</v>
      </c>
    </row>
    <row r="19" spans="1:22" ht="22.5" x14ac:dyDescent="0.25">
      <c r="A19" s="39">
        <v>17</v>
      </c>
      <c r="B19" s="27" t="s">
        <v>21</v>
      </c>
      <c r="C19" s="28" t="s">
        <v>22</v>
      </c>
      <c r="D19" s="40" t="s">
        <v>245</v>
      </c>
      <c r="E19" s="30" t="s">
        <v>13</v>
      </c>
      <c r="F19" s="39">
        <v>1</v>
      </c>
      <c r="G19" s="33">
        <v>1003189</v>
      </c>
      <c r="H19" s="43">
        <v>903774</v>
      </c>
      <c r="I19" s="51">
        <v>1063380</v>
      </c>
      <c r="J19" s="41"/>
      <c r="K19" s="4">
        <f t="shared" si="1"/>
        <v>903774</v>
      </c>
      <c r="L19" s="4">
        <f t="shared" si="2"/>
        <v>1063380</v>
      </c>
      <c r="M19" s="4">
        <f t="shared" si="3"/>
        <v>1003189</v>
      </c>
      <c r="N19" s="4">
        <f t="shared" si="4"/>
        <v>987894.04</v>
      </c>
      <c r="O19" s="4">
        <f t="shared" si="5"/>
        <v>985645.7</v>
      </c>
      <c r="P19" s="4">
        <f t="shared" si="6"/>
        <v>990114.33</v>
      </c>
      <c r="Q19" s="8">
        <f t="shared" si="7"/>
        <v>51011.56614519826</v>
      </c>
      <c r="R19" s="9">
        <f t="shared" si="0"/>
        <v>5.1520884608546431E-2</v>
      </c>
      <c r="S19" s="10">
        <f t="shared" si="13"/>
        <v>843015.96638655465</v>
      </c>
      <c r="T19" s="10">
        <f t="shared" si="14"/>
        <v>160173.03361344538</v>
      </c>
      <c r="U19" s="4">
        <f t="shared" si="10"/>
        <v>1003189</v>
      </c>
      <c r="V19" s="5" t="s">
        <v>15</v>
      </c>
    </row>
    <row r="20" spans="1:22" ht="33.75" x14ac:dyDescent="0.25">
      <c r="A20" s="39">
        <v>18</v>
      </c>
      <c r="B20" s="27" t="s">
        <v>21</v>
      </c>
      <c r="C20" s="28" t="s">
        <v>22</v>
      </c>
      <c r="D20" s="40" t="s">
        <v>246</v>
      </c>
      <c r="E20" s="30" t="s">
        <v>13</v>
      </c>
      <c r="F20" s="39">
        <v>1</v>
      </c>
      <c r="G20" s="33">
        <v>985114</v>
      </c>
      <c r="H20" s="43">
        <v>903774</v>
      </c>
      <c r="I20" s="51">
        <v>1024519</v>
      </c>
      <c r="J20" s="41"/>
      <c r="K20" s="4">
        <f t="shared" si="1"/>
        <v>903774</v>
      </c>
      <c r="L20" s="4">
        <f t="shared" si="2"/>
        <v>1024519</v>
      </c>
      <c r="M20" s="4">
        <f t="shared" si="3"/>
        <v>985114</v>
      </c>
      <c r="N20" s="4">
        <f t="shared" si="4"/>
        <v>969814.75</v>
      </c>
      <c r="O20" s="4">
        <f t="shared" si="5"/>
        <v>968476.09</v>
      </c>
      <c r="P20" s="4">
        <f t="shared" si="6"/>
        <v>971135.67</v>
      </c>
      <c r="Q20" s="8">
        <f t="shared" si="7"/>
        <v>38958.813300149392</v>
      </c>
      <c r="R20" s="9">
        <f t="shared" si="0"/>
        <v>4.0116756601216587E-2</v>
      </c>
      <c r="S20" s="10">
        <f t="shared" si="13"/>
        <v>827826.89075630251</v>
      </c>
      <c r="T20" s="10">
        <f t="shared" si="14"/>
        <v>157287.10924369749</v>
      </c>
      <c r="U20" s="4">
        <f t="shared" si="10"/>
        <v>985114</v>
      </c>
      <c r="V20" s="5" t="s">
        <v>15</v>
      </c>
    </row>
    <row r="21" spans="1:22" ht="22.5" x14ac:dyDescent="0.25">
      <c r="A21" s="39">
        <v>19</v>
      </c>
      <c r="B21" s="27" t="s">
        <v>21</v>
      </c>
      <c r="C21" s="28" t="s">
        <v>22</v>
      </c>
      <c r="D21" s="40" t="s">
        <v>247</v>
      </c>
      <c r="E21" s="30" t="s">
        <v>13</v>
      </c>
      <c r="F21" s="39">
        <v>1</v>
      </c>
      <c r="G21" s="33">
        <v>7510361</v>
      </c>
      <c r="H21" s="43">
        <v>6954038</v>
      </c>
      <c r="I21" s="51">
        <v>8036086</v>
      </c>
      <c r="J21" s="41"/>
      <c r="K21" s="4">
        <f t="shared" si="1"/>
        <v>6954038</v>
      </c>
      <c r="L21" s="4">
        <f t="shared" si="2"/>
        <v>8036086</v>
      </c>
      <c r="M21" s="4">
        <f t="shared" si="3"/>
        <v>7510361</v>
      </c>
      <c r="N21" s="4">
        <f t="shared" si="4"/>
        <v>7487108.8899999997</v>
      </c>
      <c r="O21" s="4">
        <f t="shared" si="5"/>
        <v>7474038.5099999998</v>
      </c>
      <c r="P21" s="4">
        <f t="shared" si="6"/>
        <v>7500161.6699999999</v>
      </c>
      <c r="Q21" s="8">
        <f t="shared" si="7"/>
        <v>342393.62692580803</v>
      </c>
      <c r="R21" s="9">
        <f t="shared" si="0"/>
        <v>4.5651499526383948E-2</v>
      </c>
      <c r="S21" s="10">
        <f t="shared" si="13"/>
        <v>6311227.7310924372</v>
      </c>
      <c r="T21" s="10">
        <f t="shared" si="14"/>
        <v>1199133.2689075631</v>
      </c>
      <c r="U21" s="4">
        <f t="shared" si="10"/>
        <v>7510361</v>
      </c>
      <c r="V21" s="5" t="s">
        <v>15</v>
      </c>
    </row>
    <row r="22" spans="1:22" ht="22.5" x14ac:dyDescent="0.25">
      <c r="A22" s="39">
        <v>20</v>
      </c>
      <c r="B22" s="27" t="s">
        <v>21</v>
      </c>
      <c r="C22" s="28" t="s">
        <v>22</v>
      </c>
      <c r="D22" s="40" t="s">
        <v>248</v>
      </c>
      <c r="E22" s="30" t="s">
        <v>13</v>
      </c>
      <c r="F22" s="39">
        <v>1</v>
      </c>
      <c r="G22" s="33">
        <v>452328</v>
      </c>
      <c r="H22" s="43">
        <v>418822</v>
      </c>
      <c r="I22" s="51">
        <v>474944</v>
      </c>
      <c r="J22" s="41"/>
      <c r="K22" s="4">
        <f t="shared" si="1"/>
        <v>418822</v>
      </c>
      <c r="L22" s="4">
        <f t="shared" si="2"/>
        <v>474944</v>
      </c>
      <c r="M22" s="4">
        <f t="shared" si="3"/>
        <v>452328</v>
      </c>
      <c r="N22" s="4">
        <f t="shared" si="4"/>
        <v>448100.18</v>
      </c>
      <c r="O22" s="4">
        <f t="shared" si="5"/>
        <v>447497.66</v>
      </c>
      <c r="P22" s="4">
        <f t="shared" si="6"/>
        <v>448698</v>
      </c>
      <c r="Q22" s="8">
        <f t="shared" si="7"/>
        <v>17865.408477298992</v>
      </c>
      <c r="R22" s="9">
        <f t="shared" si="0"/>
        <v>3.9816109002712277E-2</v>
      </c>
      <c r="S22" s="10">
        <f>U22/1.19</f>
        <v>380107.56302521011</v>
      </c>
      <c r="T22" s="10">
        <f>S22*19/100</f>
        <v>72220.436974789918</v>
      </c>
      <c r="U22" s="4">
        <f t="shared" si="10"/>
        <v>452328</v>
      </c>
      <c r="V22" s="5" t="s">
        <v>15</v>
      </c>
    </row>
    <row r="23" spans="1:22" ht="22.5" x14ac:dyDescent="0.25">
      <c r="A23" s="39">
        <v>21</v>
      </c>
      <c r="B23" s="27" t="s">
        <v>21</v>
      </c>
      <c r="C23" s="28" t="s">
        <v>22</v>
      </c>
      <c r="D23" s="40" t="s">
        <v>249</v>
      </c>
      <c r="E23" s="30" t="s">
        <v>13</v>
      </c>
      <c r="F23" s="39">
        <v>1</v>
      </c>
      <c r="G23" s="33">
        <v>3165783</v>
      </c>
      <c r="H23" s="43">
        <v>2958676</v>
      </c>
      <c r="I23" s="51">
        <v>3355730</v>
      </c>
      <c r="J23" s="41"/>
      <c r="K23" s="4">
        <f t="shared" si="1"/>
        <v>2958676</v>
      </c>
      <c r="L23" s="4">
        <f t="shared" si="2"/>
        <v>3355730</v>
      </c>
      <c r="M23" s="4">
        <f t="shared" si="3"/>
        <v>3165783</v>
      </c>
      <c r="N23" s="4">
        <f t="shared" si="4"/>
        <v>3155889.98</v>
      </c>
      <c r="O23" s="4">
        <f t="shared" si="5"/>
        <v>3151709.45</v>
      </c>
      <c r="P23" s="4">
        <f t="shared" si="6"/>
        <v>3160063</v>
      </c>
      <c r="Q23" s="8">
        <f t="shared" si="7"/>
        <v>125647.173035339</v>
      </c>
      <c r="R23" s="9">
        <f t="shared" si="0"/>
        <v>3.9760970915876992E-2</v>
      </c>
      <c r="S23" s="10">
        <f t="shared" ref="S23:S27" si="15">U23/1.19</f>
        <v>2660321.848739496</v>
      </c>
      <c r="T23" s="10">
        <f t="shared" ref="T23:T27" si="16">S23*19/100</f>
        <v>505461.15126050421</v>
      </c>
      <c r="U23" s="4">
        <f t="shared" si="10"/>
        <v>3165783</v>
      </c>
      <c r="V23" s="5" t="s">
        <v>15</v>
      </c>
    </row>
    <row r="24" spans="1:22" ht="22.5" x14ac:dyDescent="0.25">
      <c r="A24" s="39">
        <v>22</v>
      </c>
      <c r="B24" s="27" t="s">
        <v>21</v>
      </c>
      <c r="C24" s="28" t="s">
        <v>22</v>
      </c>
      <c r="D24" s="40" t="s">
        <v>250</v>
      </c>
      <c r="E24" s="30" t="s">
        <v>13</v>
      </c>
      <c r="F24" s="39">
        <v>1</v>
      </c>
      <c r="G24" s="33">
        <v>2618740</v>
      </c>
      <c r="H24" s="43">
        <v>2424759</v>
      </c>
      <c r="I24" s="51">
        <v>2775864</v>
      </c>
      <c r="J24" s="41"/>
      <c r="K24" s="4">
        <f t="shared" si="1"/>
        <v>2424759</v>
      </c>
      <c r="L24" s="4">
        <f t="shared" si="2"/>
        <v>2775864</v>
      </c>
      <c r="M24" s="4">
        <f t="shared" si="3"/>
        <v>2618740</v>
      </c>
      <c r="N24" s="4">
        <f t="shared" si="4"/>
        <v>2602473.9</v>
      </c>
      <c r="O24" s="4">
        <f t="shared" si="5"/>
        <v>2598474.9500000002</v>
      </c>
      <c r="P24" s="4">
        <f t="shared" si="6"/>
        <v>2606454.33</v>
      </c>
      <c r="Q24" s="8">
        <f t="shared" si="7"/>
        <v>111282.92032427619</v>
      </c>
      <c r="R24" s="9">
        <f t="shared" si="0"/>
        <v>4.2695135319818237E-2</v>
      </c>
      <c r="S24" s="10">
        <f t="shared" si="15"/>
        <v>2200621.848739496</v>
      </c>
      <c r="T24" s="10">
        <f t="shared" si="16"/>
        <v>418118.15126050421</v>
      </c>
      <c r="U24" s="4">
        <f t="shared" si="10"/>
        <v>2618740</v>
      </c>
      <c r="V24" s="5" t="s">
        <v>15</v>
      </c>
    </row>
    <row r="25" spans="1:22" ht="22.5" x14ac:dyDescent="0.25">
      <c r="A25" s="39">
        <v>23</v>
      </c>
      <c r="B25" s="27" t="s">
        <v>21</v>
      </c>
      <c r="C25" s="28" t="s">
        <v>22</v>
      </c>
      <c r="D25" s="40" t="s">
        <v>251</v>
      </c>
      <c r="E25" s="30" t="s">
        <v>13</v>
      </c>
      <c r="F25" s="39">
        <v>1</v>
      </c>
      <c r="G25" s="33">
        <v>2715730.0000000005</v>
      </c>
      <c r="H25" s="43">
        <v>2424759</v>
      </c>
      <c r="I25" s="51">
        <v>2905831</v>
      </c>
      <c r="J25" s="41"/>
      <c r="K25" s="4">
        <f t="shared" si="1"/>
        <v>2424759</v>
      </c>
      <c r="L25" s="4">
        <f t="shared" si="2"/>
        <v>2905831</v>
      </c>
      <c r="M25" s="4">
        <f t="shared" si="3"/>
        <v>2715730</v>
      </c>
      <c r="N25" s="4">
        <f t="shared" si="4"/>
        <v>2674700.59</v>
      </c>
      <c r="O25" s="4">
        <f t="shared" si="5"/>
        <v>2667205.15</v>
      </c>
      <c r="P25" s="4">
        <f t="shared" si="6"/>
        <v>2682106.67</v>
      </c>
      <c r="Q25" s="8">
        <f t="shared" si="7"/>
        <v>153365.50751975371</v>
      </c>
      <c r="R25" s="9">
        <f t="shared" si="0"/>
        <v>5.7180987331780397E-2</v>
      </c>
      <c r="S25" s="10">
        <f t="shared" si="15"/>
        <v>2282126.0504201683</v>
      </c>
      <c r="T25" s="10">
        <f t="shared" si="16"/>
        <v>433603.94957983197</v>
      </c>
      <c r="U25" s="4">
        <f t="shared" si="10"/>
        <v>2715730</v>
      </c>
      <c r="V25" s="5" t="s">
        <v>15</v>
      </c>
    </row>
    <row r="26" spans="1:22" ht="22.5" x14ac:dyDescent="0.25">
      <c r="A26" s="39">
        <v>24</v>
      </c>
      <c r="B26" s="27" t="s">
        <v>21</v>
      </c>
      <c r="C26" s="28" t="s">
        <v>22</v>
      </c>
      <c r="D26" s="40" t="s">
        <v>252</v>
      </c>
      <c r="E26" s="30" t="s">
        <v>13</v>
      </c>
      <c r="F26" s="39">
        <v>1</v>
      </c>
      <c r="G26" s="33">
        <v>5572412</v>
      </c>
      <c r="H26" s="43">
        <v>5159641</v>
      </c>
      <c r="I26" s="51">
        <v>5739584</v>
      </c>
      <c r="J26" s="41"/>
      <c r="K26" s="4">
        <f t="shared" si="1"/>
        <v>5159641</v>
      </c>
      <c r="L26" s="4">
        <f t="shared" si="2"/>
        <v>5739584</v>
      </c>
      <c r="M26" s="4">
        <f t="shared" si="3"/>
        <v>5572412</v>
      </c>
      <c r="N26" s="4">
        <f t="shared" si="4"/>
        <v>5485055.6699999999</v>
      </c>
      <c r="O26" s="4">
        <f t="shared" si="5"/>
        <v>5479491.1699999999</v>
      </c>
      <c r="P26" s="4">
        <f t="shared" si="6"/>
        <v>5490545.6699999999</v>
      </c>
      <c r="Q26" s="8">
        <f t="shared" si="7"/>
        <v>188852.75129567302</v>
      </c>
      <c r="R26" s="9">
        <f t="shared" si="0"/>
        <v>3.4395989514767668E-2</v>
      </c>
      <c r="S26" s="10">
        <f t="shared" si="15"/>
        <v>4682699.1596638653</v>
      </c>
      <c r="T26" s="10">
        <f t="shared" si="16"/>
        <v>889712.84033613442</v>
      </c>
      <c r="U26" s="4">
        <f t="shared" si="10"/>
        <v>5572412</v>
      </c>
      <c r="V26" s="5" t="s">
        <v>15</v>
      </c>
    </row>
    <row r="27" spans="1:22" ht="22.5" x14ac:dyDescent="0.25">
      <c r="A27" s="39">
        <v>25</v>
      </c>
      <c r="B27" s="27" t="s">
        <v>21</v>
      </c>
      <c r="C27" s="28" t="s">
        <v>22</v>
      </c>
      <c r="D27" s="40" t="s">
        <v>253</v>
      </c>
      <c r="E27" s="30" t="s">
        <v>13</v>
      </c>
      <c r="F27" s="39">
        <v>1</v>
      </c>
      <c r="G27" s="33">
        <v>3379447</v>
      </c>
      <c r="H27" s="43">
        <v>3044547</v>
      </c>
      <c r="I27" s="51">
        <v>3514625</v>
      </c>
      <c r="J27" s="41"/>
      <c r="K27" s="4">
        <f t="shared" si="1"/>
        <v>3044547</v>
      </c>
      <c r="L27" s="4">
        <f t="shared" si="2"/>
        <v>3514625</v>
      </c>
      <c r="M27" s="4">
        <f t="shared" si="3"/>
        <v>3379447</v>
      </c>
      <c r="N27" s="4">
        <f t="shared" si="4"/>
        <v>3306859.72</v>
      </c>
      <c r="O27" s="4">
        <f t="shared" si="5"/>
        <v>3300737.21</v>
      </c>
      <c r="P27" s="4">
        <f t="shared" si="6"/>
        <v>3312873</v>
      </c>
      <c r="Q27" s="8">
        <f t="shared" si="7"/>
        <v>153142.64466022412</v>
      </c>
      <c r="R27" s="9">
        <f t="shared" si="0"/>
        <v>4.6226536501768743E-2</v>
      </c>
      <c r="S27" s="10">
        <f t="shared" si="15"/>
        <v>2839871.4285714286</v>
      </c>
      <c r="T27" s="10">
        <f t="shared" si="16"/>
        <v>539575.57142857136</v>
      </c>
      <c r="U27" s="4">
        <f t="shared" si="10"/>
        <v>3379447</v>
      </c>
      <c r="V27" s="5" t="s">
        <v>15</v>
      </c>
    </row>
    <row r="28" spans="1:22" ht="22.5" x14ac:dyDescent="0.25">
      <c r="A28" s="39">
        <v>26</v>
      </c>
      <c r="B28" s="27" t="s">
        <v>21</v>
      </c>
      <c r="C28" s="28" t="s">
        <v>22</v>
      </c>
      <c r="D28" s="40" t="s">
        <v>254</v>
      </c>
      <c r="E28" s="30" t="s">
        <v>13</v>
      </c>
      <c r="F28" s="39">
        <v>1</v>
      </c>
      <c r="G28" s="33">
        <v>1285122</v>
      </c>
      <c r="H28" s="43">
        <v>1168293</v>
      </c>
      <c r="I28" s="51">
        <v>1336527</v>
      </c>
      <c r="J28" s="41"/>
      <c r="K28" s="4">
        <f t="shared" si="1"/>
        <v>1168293</v>
      </c>
      <c r="L28" s="4">
        <f t="shared" si="2"/>
        <v>1336527</v>
      </c>
      <c r="M28" s="4">
        <f t="shared" si="3"/>
        <v>1285122</v>
      </c>
      <c r="N28" s="4">
        <f t="shared" si="4"/>
        <v>1261318.0900000001</v>
      </c>
      <c r="O28" s="4">
        <f t="shared" si="5"/>
        <v>1259290.54</v>
      </c>
      <c r="P28" s="4">
        <f t="shared" si="6"/>
        <v>1263314</v>
      </c>
      <c r="Q28" s="8">
        <f t="shared" si="7"/>
        <v>54550.6292513054</v>
      </c>
      <c r="R28" s="9">
        <f t="shared" si="0"/>
        <v>4.3180578424133191E-2</v>
      </c>
      <c r="S28" s="10">
        <f>U28/1.19</f>
        <v>1079934.4537815126</v>
      </c>
      <c r="T28" s="10">
        <f>S28*19/100</f>
        <v>205187.5462184874</v>
      </c>
      <c r="U28" s="4">
        <f t="shared" si="10"/>
        <v>1285122</v>
      </c>
      <c r="V28" s="5" t="s">
        <v>15</v>
      </c>
    </row>
    <row r="29" spans="1:22" ht="22.5" x14ac:dyDescent="0.25">
      <c r="A29" s="39">
        <v>27</v>
      </c>
      <c r="B29" s="27" t="s">
        <v>21</v>
      </c>
      <c r="C29" s="28" t="s">
        <v>22</v>
      </c>
      <c r="D29" s="40" t="s">
        <v>255</v>
      </c>
      <c r="E29" s="30" t="s">
        <v>13</v>
      </c>
      <c r="F29" s="39">
        <v>1</v>
      </c>
      <c r="G29" s="33">
        <v>1155728</v>
      </c>
      <c r="H29" s="43">
        <v>1080120</v>
      </c>
      <c r="I29" s="51">
        <v>1201957</v>
      </c>
      <c r="J29" s="41"/>
      <c r="K29" s="4">
        <f t="shared" si="1"/>
        <v>1080120</v>
      </c>
      <c r="L29" s="4">
        <f t="shared" si="2"/>
        <v>1201957</v>
      </c>
      <c r="M29" s="4">
        <f t="shared" si="3"/>
        <v>1155728</v>
      </c>
      <c r="N29" s="4">
        <f t="shared" si="4"/>
        <v>1144824.3500000001</v>
      </c>
      <c r="O29" s="4">
        <f t="shared" si="5"/>
        <v>1143704.54</v>
      </c>
      <c r="P29" s="4">
        <f t="shared" si="6"/>
        <v>1145935</v>
      </c>
      <c r="Q29" s="8">
        <f t="shared" si="7"/>
        <v>38910.99986009633</v>
      </c>
      <c r="R29" s="9">
        <f t="shared" si="0"/>
        <v>3.3955677992291301E-2</v>
      </c>
      <c r="S29" s="10">
        <f t="shared" ref="S29:S33" si="17">U29/1.19</f>
        <v>971200</v>
      </c>
      <c r="T29" s="10">
        <f t="shared" ref="T29:T33" si="18">S29*19/100</f>
        <v>184528</v>
      </c>
      <c r="U29" s="4">
        <f t="shared" si="10"/>
        <v>1155728</v>
      </c>
      <c r="V29" s="5" t="s">
        <v>15</v>
      </c>
    </row>
    <row r="30" spans="1:22" ht="22.5" x14ac:dyDescent="0.25">
      <c r="A30" s="39">
        <v>28</v>
      </c>
      <c r="B30" s="27" t="s">
        <v>21</v>
      </c>
      <c r="C30" s="28" t="s">
        <v>22</v>
      </c>
      <c r="D30" s="40" t="s">
        <v>256</v>
      </c>
      <c r="E30" s="30" t="s">
        <v>13</v>
      </c>
      <c r="F30" s="39">
        <v>1</v>
      </c>
      <c r="G30" s="33">
        <v>1571243</v>
      </c>
      <c r="H30" s="43">
        <v>1454855</v>
      </c>
      <c r="I30" s="51">
        <v>1618380</v>
      </c>
      <c r="J30" s="41"/>
      <c r="K30" s="4">
        <f t="shared" si="1"/>
        <v>1454855</v>
      </c>
      <c r="L30" s="4">
        <f t="shared" si="2"/>
        <v>1618380</v>
      </c>
      <c r="M30" s="4">
        <f t="shared" si="3"/>
        <v>1571243</v>
      </c>
      <c r="N30" s="4">
        <f t="shared" si="4"/>
        <v>1546611.34</v>
      </c>
      <c r="O30" s="4">
        <f t="shared" si="5"/>
        <v>1545042.33</v>
      </c>
      <c r="P30" s="4">
        <f t="shared" si="6"/>
        <v>1548159.33</v>
      </c>
      <c r="Q30" s="8">
        <f t="shared" si="7"/>
        <v>53250.316934844122</v>
      </c>
      <c r="R30" s="9">
        <f t="shared" si="0"/>
        <v>3.4395889300905556E-2</v>
      </c>
      <c r="S30" s="10">
        <f t="shared" si="17"/>
        <v>1320372.2689075631</v>
      </c>
      <c r="T30" s="10">
        <f t="shared" si="18"/>
        <v>250870.731092437</v>
      </c>
      <c r="U30" s="4">
        <f t="shared" si="10"/>
        <v>1571243</v>
      </c>
      <c r="V30" s="5" t="s">
        <v>15</v>
      </c>
    </row>
    <row r="31" spans="1:22" ht="22.5" x14ac:dyDescent="0.25">
      <c r="A31" s="39">
        <v>29</v>
      </c>
      <c r="B31" s="27" t="s">
        <v>21</v>
      </c>
      <c r="C31" s="28" t="s">
        <v>22</v>
      </c>
      <c r="D31" s="40" t="s">
        <v>257</v>
      </c>
      <c r="E31" s="30" t="s">
        <v>13</v>
      </c>
      <c r="F31" s="39">
        <v>1</v>
      </c>
      <c r="G31" s="33">
        <v>374880</v>
      </c>
      <c r="H31" s="43">
        <v>347111</v>
      </c>
      <c r="I31" s="51">
        <v>386126.00000000012</v>
      </c>
      <c r="J31" s="41"/>
      <c r="K31" s="4">
        <f t="shared" si="1"/>
        <v>347111</v>
      </c>
      <c r="L31" s="4">
        <f t="shared" si="2"/>
        <v>386126</v>
      </c>
      <c r="M31" s="4">
        <f t="shared" si="3"/>
        <v>374880</v>
      </c>
      <c r="N31" s="4">
        <f t="shared" si="4"/>
        <v>369003</v>
      </c>
      <c r="O31" s="4">
        <f t="shared" si="5"/>
        <v>368628.66</v>
      </c>
      <c r="P31" s="4">
        <f t="shared" si="6"/>
        <v>369372.33</v>
      </c>
      <c r="Q31" s="8">
        <f t="shared" si="7"/>
        <v>12704.878532237004</v>
      </c>
      <c r="R31" s="9">
        <f t="shared" si="0"/>
        <v>3.4395858867492871E-2</v>
      </c>
      <c r="S31" s="10">
        <f t="shared" si="17"/>
        <v>315025.21008403361</v>
      </c>
      <c r="T31" s="10">
        <f t="shared" si="18"/>
        <v>59854.789915966379</v>
      </c>
      <c r="U31" s="4">
        <f t="shared" si="10"/>
        <v>374880</v>
      </c>
      <c r="V31" s="5" t="s">
        <v>15</v>
      </c>
    </row>
    <row r="32" spans="1:22" ht="22.5" x14ac:dyDescent="0.25">
      <c r="A32" s="39">
        <v>30</v>
      </c>
      <c r="B32" s="27" t="s">
        <v>21</v>
      </c>
      <c r="C32" s="28" t="s">
        <v>22</v>
      </c>
      <c r="D32" s="40" t="s">
        <v>258</v>
      </c>
      <c r="E32" s="30" t="s">
        <v>13</v>
      </c>
      <c r="F32" s="39">
        <v>1</v>
      </c>
      <c r="G32" s="33">
        <v>3723762</v>
      </c>
      <c r="H32" s="43">
        <v>3512983</v>
      </c>
      <c r="I32" s="51">
        <v>3909950</v>
      </c>
      <c r="J32" s="41"/>
      <c r="K32" s="4">
        <f t="shared" si="1"/>
        <v>3512983</v>
      </c>
      <c r="L32" s="4">
        <f t="shared" si="2"/>
        <v>3909950</v>
      </c>
      <c r="M32" s="4">
        <f t="shared" si="3"/>
        <v>3723762</v>
      </c>
      <c r="N32" s="4">
        <f t="shared" si="4"/>
        <v>3712015</v>
      </c>
      <c r="O32" s="4">
        <f t="shared" si="5"/>
        <v>3708457.22</v>
      </c>
      <c r="P32" s="4">
        <f t="shared" si="6"/>
        <v>3715565</v>
      </c>
      <c r="Q32" s="8">
        <f t="shared" si="7"/>
        <v>125647.42529430543</v>
      </c>
      <c r="R32" s="9">
        <f t="shared" si="0"/>
        <v>3.3816505778880311E-2</v>
      </c>
      <c r="S32" s="10">
        <f t="shared" si="17"/>
        <v>3129211.7647058824</v>
      </c>
      <c r="T32" s="10">
        <f t="shared" si="18"/>
        <v>594550.23529411759</v>
      </c>
      <c r="U32" s="4">
        <f t="shared" si="10"/>
        <v>3723762</v>
      </c>
      <c r="V32" s="5" t="s">
        <v>15</v>
      </c>
    </row>
    <row r="33" spans="1:22" ht="22.5" x14ac:dyDescent="0.25">
      <c r="A33" s="39">
        <v>31</v>
      </c>
      <c r="B33" s="27" t="s">
        <v>21</v>
      </c>
      <c r="C33" s="28" t="s">
        <v>22</v>
      </c>
      <c r="D33" s="40" t="s">
        <v>259</v>
      </c>
      <c r="E33" s="30" t="s">
        <v>13</v>
      </c>
      <c r="F33" s="39">
        <v>1</v>
      </c>
      <c r="G33" s="33">
        <v>3957893</v>
      </c>
      <c r="H33" s="43">
        <v>3664716</v>
      </c>
      <c r="I33" s="51">
        <v>4234946</v>
      </c>
      <c r="J33" s="41"/>
      <c r="K33" s="4">
        <f t="shared" si="1"/>
        <v>3664716</v>
      </c>
      <c r="L33" s="4">
        <f t="shared" si="2"/>
        <v>4234946</v>
      </c>
      <c r="M33" s="4">
        <f t="shared" si="3"/>
        <v>3957893</v>
      </c>
      <c r="N33" s="4">
        <f t="shared" si="4"/>
        <v>3945639.63</v>
      </c>
      <c r="O33" s="4">
        <f t="shared" si="5"/>
        <v>3938751.65</v>
      </c>
      <c r="P33" s="4">
        <f t="shared" si="6"/>
        <v>3952518.33</v>
      </c>
      <c r="Q33" s="8">
        <f t="shared" si="7"/>
        <v>180438.49725276089</v>
      </c>
      <c r="R33" s="9">
        <f t="shared" si="0"/>
        <v>4.5651526998171037E-2</v>
      </c>
      <c r="S33" s="10">
        <f t="shared" si="17"/>
        <v>3325960.5042016809</v>
      </c>
      <c r="T33" s="10">
        <f t="shared" si="18"/>
        <v>631932.49579831935</v>
      </c>
      <c r="U33" s="4">
        <f t="shared" si="10"/>
        <v>3957893</v>
      </c>
      <c r="V33" s="5" t="s">
        <v>15</v>
      </c>
    </row>
    <row r="34" spans="1:22" ht="22.5" x14ac:dyDescent="0.25">
      <c r="A34" s="39">
        <v>32</v>
      </c>
      <c r="B34" s="27" t="s">
        <v>21</v>
      </c>
      <c r="C34" s="28" t="s">
        <v>22</v>
      </c>
      <c r="D34" s="40" t="s">
        <v>260</v>
      </c>
      <c r="E34" s="30" t="s">
        <v>13</v>
      </c>
      <c r="F34" s="39">
        <v>1</v>
      </c>
      <c r="G34" s="33">
        <v>2282580</v>
      </c>
      <c r="H34" s="43">
        <v>2094110</v>
      </c>
      <c r="I34" s="51">
        <v>2351057</v>
      </c>
      <c r="J34" s="41"/>
      <c r="K34" s="4">
        <f t="shared" si="1"/>
        <v>2094110</v>
      </c>
      <c r="L34" s="4">
        <f t="shared" si="2"/>
        <v>2351057</v>
      </c>
      <c r="M34" s="4">
        <f t="shared" si="3"/>
        <v>2282580</v>
      </c>
      <c r="N34" s="4">
        <f t="shared" si="4"/>
        <v>2239904.7599999998</v>
      </c>
      <c r="O34" s="4">
        <f t="shared" si="5"/>
        <v>2237184.54</v>
      </c>
      <c r="P34" s="4">
        <f t="shared" si="6"/>
        <v>2242582.33</v>
      </c>
      <c r="Q34" s="8">
        <f t="shared" si="7"/>
        <v>84185.553849084215</v>
      </c>
      <c r="R34" s="9">
        <f t="shared" si="0"/>
        <v>3.7539559963037886E-2</v>
      </c>
      <c r="S34" s="10">
        <f>U34/1.19</f>
        <v>1918134.4537815128</v>
      </c>
      <c r="T34" s="10">
        <f>S34*19/100</f>
        <v>364445.54621848738</v>
      </c>
      <c r="U34" s="4">
        <f t="shared" si="10"/>
        <v>2282580</v>
      </c>
      <c r="V34" s="5" t="s">
        <v>15</v>
      </c>
    </row>
    <row r="35" spans="1:22" ht="22.5" x14ac:dyDescent="0.25">
      <c r="A35" s="39">
        <v>33</v>
      </c>
      <c r="B35" s="27" t="s">
        <v>21</v>
      </c>
      <c r="C35" s="28" t="s">
        <v>22</v>
      </c>
      <c r="D35" s="40" t="s">
        <v>261</v>
      </c>
      <c r="E35" s="30" t="s">
        <v>13</v>
      </c>
      <c r="F35" s="39">
        <v>1</v>
      </c>
      <c r="G35" s="33">
        <v>572744</v>
      </c>
      <c r="H35" s="43">
        <v>535275</v>
      </c>
      <c r="I35" s="51">
        <v>601381</v>
      </c>
      <c r="J35" s="41"/>
      <c r="K35" s="4">
        <f t="shared" si="1"/>
        <v>535275</v>
      </c>
      <c r="L35" s="4">
        <f t="shared" si="2"/>
        <v>601381</v>
      </c>
      <c r="M35" s="4">
        <f t="shared" si="3"/>
        <v>572744</v>
      </c>
      <c r="N35" s="4">
        <f t="shared" si="4"/>
        <v>569153.05000000005</v>
      </c>
      <c r="O35" s="4">
        <f t="shared" si="5"/>
        <v>568502.81999999995</v>
      </c>
      <c r="P35" s="4">
        <f t="shared" si="6"/>
        <v>569800</v>
      </c>
      <c r="Q35" s="8">
        <f t="shared" si="7"/>
        <v>20973.667309329019</v>
      </c>
      <c r="R35" s="9">
        <f t="shared" si="0"/>
        <v>3.6808822936695365E-2</v>
      </c>
      <c r="S35" s="10">
        <f t="shared" ref="S35:S40" si="19">U35/1.19</f>
        <v>481297.47899159667</v>
      </c>
      <c r="T35" s="10">
        <f t="shared" ref="T35:T40" si="20">S35*19/100</f>
        <v>91446.521008403375</v>
      </c>
      <c r="U35" s="4">
        <f t="shared" si="10"/>
        <v>572744</v>
      </c>
      <c r="V35" s="5" t="s">
        <v>15</v>
      </c>
    </row>
    <row r="36" spans="1:22" ht="22.5" x14ac:dyDescent="0.25">
      <c r="A36" s="39">
        <v>34</v>
      </c>
      <c r="B36" s="27" t="s">
        <v>21</v>
      </c>
      <c r="C36" s="28" t="s">
        <v>22</v>
      </c>
      <c r="D36" s="40" t="s">
        <v>262</v>
      </c>
      <c r="E36" s="30" t="s">
        <v>13</v>
      </c>
      <c r="F36" s="39">
        <v>1</v>
      </c>
      <c r="G36" s="33">
        <v>5666571</v>
      </c>
      <c r="H36" s="43">
        <v>5198689</v>
      </c>
      <c r="I36" s="51">
        <v>5893234</v>
      </c>
      <c r="J36" s="41"/>
      <c r="K36" s="4">
        <f t="shared" si="1"/>
        <v>5198689</v>
      </c>
      <c r="L36" s="4">
        <f t="shared" si="2"/>
        <v>5893234</v>
      </c>
      <c r="M36" s="4">
        <f t="shared" si="3"/>
        <v>5666571</v>
      </c>
      <c r="N36" s="4">
        <f t="shared" si="4"/>
        <v>5578566.5599999996</v>
      </c>
      <c r="O36" s="4">
        <f t="shared" si="5"/>
        <v>5570866.4199999999</v>
      </c>
      <c r="P36" s="4">
        <f t="shared" si="6"/>
        <v>5586164.6699999999</v>
      </c>
      <c r="Q36" s="8">
        <f t="shared" si="7"/>
        <v>224097.54123659569</v>
      </c>
      <c r="R36" s="9">
        <f t="shared" si="0"/>
        <v>4.011652976148225E-2</v>
      </c>
      <c r="S36" s="10">
        <f t="shared" si="19"/>
        <v>4761824.3697478995</v>
      </c>
      <c r="T36" s="10">
        <f t="shared" si="20"/>
        <v>904746.63025210088</v>
      </c>
      <c r="U36" s="4">
        <f t="shared" si="10"/>
        <v>5666571</v>
      </c>
      <c r="V36" s="5" t="s">
        <v>15</v>
      </c>
    </row>
    <row r="37" spans="1:22" ht="22.5" x14ac:dyDescent="0.25">
      <c r="A37" s="39">
        <v>35</v>
      </c>
      <c r="B37" s="27" t="s">
        <v>21</v>
      </c>
      <c r="C37" s="28" t="s">
        <v>22</v>
      </c>
      <c r="D37" s="40" t="s">
        <v>263</v>
      </c>
      <c r="E37" s="30" t="s">
        <v>13</v>
      </c>
      <c r="F37" s="39">
        <v>1</v>
      </c>
      <c r="G37" s="33">
        <v>1371813</v>
      </c>
      <c r="H37" s="43">
        <v>1258544</v>
      </c>
      <c r="I37" s="51">
        <v>1412967</v>
      </c>
      <c r="J37" s="41"/>
      <c r="K37" s="4">
        <f t="shared" si="1"/>
        <v>1258544</v>
      </c>
      <c r="L37" s="4">
        <f t="shared" si="2"/>
        <v>1412967</v>
      </c>
      <c r="M37" s="4">
        <f t="shared" si="3"/>
        <v>1371813</v>
      </c>
      <c r="N37" s="4">
        <f t="shared" si="4"/>
        <v>1346165.47</v>
      </c>
      <c r="O37" s="4">
        <f t="shared" si="5"/>
        <v>1344530.64</v>
      </c>
      <c r="P37" s="4">
        <f t="shared" si="6"/>
        <v>1347774.67</v>
      </c>
      <c r="Q37" s="8">
        <f t="shared" si="7"/>
        <v>50594.824374695352</v>
      </c>
      <c r="R37" s="9">
        <f t="shared" si="0"/>
        <v>3.7539527564125652E-2</v>
      </c>
      <c r="S37" s="10">
        <f t="shared" si="19"/>
        <v>1152784.0336134455</v>
      </c>
      <c r="T37" s="10">
        <f t="shared" si="20"/>
        <v>219028.96638655465</v>
      </c>
      <c r="U37" s="4">
        <f t="shared" si="10"/>
        <v>1371813</v>
      </c>
      <c r="V37" s="5" t="s">
        <v>15</v>
      </c>
    </row>
    <row r="38" spans="1:22" ht="22.5" x14ac:dyDescent="0.25">
      <c r="A38" s="39">
        <v>36</v>
      </c>
      <c r="B38" s="27" t="s">
        <v>21</v>
      </c>
      <c r="C38" s="28" t="s">
        <v>22</v>
      </c>
      <c r="D38" s="40" t="s">
        <v>264</v>
      </c>
      <c r="E38" s="30" t="s">
        <v>13</v>
      </c>
      <c r="F38" s="39">
        <v>1</v>
      </c>
      <c r="G38" s="33">
        <v>3354296</v>
      </c>
      <c r="H38" s="43">
        <v>3134856</v>
      </c>
      <c r="I38" s="51">
        <v>3522011</v>
      </c>
      <c r="J38" s="41"/>
      <c r="K38" s="4">
        <f t="shared" si="1"/>
        <v>3134856</v>
      </c>
      <c r="L38" s="4">
        <f t="shared" si="2"/>
        <v>3522011</v>
      </c>
      <c r="M38" s="4">
        <f t="shared" si="3"/>
        <v>3354296</v>
      </c>
      <c r="N38" s="4">
        <f t="shared" si="4"/>
        <v>3333265.41</v>
      </c>
      <c r="O38" s="4">
        <f t="shared" si="5"/>
        <v>3329457.22</v>
      </c>
      <c r="P38" s="4">
        <f t="shared" si="6"/>
        <v>3337054.33</v>
      </c>
      <c r="Q38" s="8">
        <f t="shared" si="7"/>
        <v>122833.93236659958</v>
      </c>
      <c r="R38" s="9">
        <f t="shared" si="0"/>
        <v>3.6809089759889994E-2</v>
      </c>
      <c r="S38" s="10">
        <f t="shared" si="19"/>
        <v>2818736.1344537814</v>
      </c>
      <c r="T38" s="10">
        <f t="shared" si="20"/>
        <v>535559.86554621847</v>
      </c>
      <c r="U38" s="4">
        <f t="shared" si="10"/>
        <v>3354296</v>
      </c>
      <c r="V38" s="5" t="s">
        <v>15</v>
      </c>
    </row>
    <row r="39" spans="1:22" ht="22.5" x14ac:dyDescent="0.25">
      <c r="A39" s="39">
        <v>37</v>
      </c>
      <c r="B39" s="27" t="s">
        <v>21</v>
      </c>
      <c r="C39" s="28" t="s">
        <v>22</v>
      </c>
      <c r="D39" s="40" t="s">
        <v>265</v>
      </c>
      <c r="E39" s="30" t="s">
        <v>13</v>
      </c>
      <c r="F39" s="39">
        <v>1</v>
      </c>
      <c r="G39" s="33">
        <v>1555101</v>
      </c>
      <c r="H39" s="43">
        <v>1400992</v>
      </c>
      <c r="I39" s="51">
        <v>1632856</v>
      </c>
      <c r="J39" s="41"/>
      <c r="K39" s="4">
        <f t="shared" si="1"/>
        <v>1400992</v>
      </c>
      <c r="L39" s="4">
        <f t="shared" si="2"/>
        <v>1632856</v>
      </c>
      <c r="M39" s="4">
        <f t="shared" si="3"/>
        <v>1555101</v>
      </c>
      <c r="N39" s="4">
        <f t="shared" si="4"/>
        <v>1526560.59</v>
      </c>
      <c r="O39" s="4">
        <f t="shared" si="5"/>
        <v>1523423.49</v>
      </c>
      <c r="P39" s="4">
        <f t="shared" si="6"/>
        <v>1529649.67</v>
      </c>
      <c r="Q39" s="8">
        <f t="shared" si="7"/>
        <v>74680.597423217434</v>
      </c>
      <c r="R39" s="9">
        <f t="shared" si="0"/>
        <v>4.8822026956811253E-2</v>
      </c>
      <c r="S39" s="10">
        <f t="shared" si="19"/>
        <v>1306807.5630252101</v>
      </c>
      <c r="T39" s="10">
        <f t="shared" si="20"/>
        <v>248293.43697478992</v>
      </c>
      <c r="U39" s="4">
        <f t="shared" si="10"/>
        <v>1555101</v>
      </c>
      <c r="V39" s="5" t="s">
        <v>15</v>
      </c>
    </row>
    <row r="40" spans="1:22" ht="22.5" x14ac:dyDescent="0.25">
      <c r="A40" s="39">
        <v>38</v>
      </c>
      <c r="B40" s="27" t="s">
        <v>21</v>
      </c>
      <c r="C40" s="28" t="s">
        <v>22</v>
      </c>
      <c r="D40" s="40" t="s">
        <v>266</v>
      </c>
      <c r="E40" s="30" t="s">
        <v>13</v>
      </c>
      <c r="F40" s="39">
        <v>1</v>
      </c>
      <c r="G40" s="33">
        <v>1499061.0000000002</v>
      </c>
      <c r="H40" s="43">
        <v>1400992</v>
      </c>
      <c r="I40" s="51">
        <v>1603995</v>
      </c>
      <c r="J40" s="41"/>
      <c r="K40" s="4">
        <f t="shared" si="1"/>
        <v>1400992</v>
      </c>
      <c r="L40" s="4">
        <f t="shared" si="2"/>
        <v>1603995</v>
      </c>
      <c r="M40" s="4">
        <f t="shared" si="3"/>
        <v>1499061</v>
      </c>
      <c r="N40" s="4">
        <f t="shared" si="4"/>
        <v>1499061.06</v>
      </c>
      <c r="O40" s="4">
        <f t="shared" si="5"/>
        <v>1496776.28</v>
      </c>
      <c r="P40" s="4">
        <f t="shared" si="6"/>
        <v>1501349.33</v>
      </c>
      <c r="Q40" s="8">
        <f t="shared" si="7"/>
        <v>64235.918942716286</v>
      </c>
      <c r="R40" s="9">
        <f t="shared" si="0"/>
        <v>4.278545816030456E-2</v>
      </c>
      <c r="S40" s="10">
        <f t="shared" si="19"/>
        <v>1259715.1260504203</v>
      </c>
      <c r="T40" s="10">
        <f t="shared" si="20"/>
        <v>239345.87394957987</v>
      </c>
      <c r="U40" s="4">
        <f t="shared" si="10"/>
        <v>1499061</v>
      </c>
      <c r="V40" s="5" t="s">
        <v>15</v>
      </c>
    </row>
    <row r="41" spans="1:22" ht="22.5" x14ac:dyDescent="0.25">
      <c r="A41" s="39">
        <v>39</v>
      </c>
      <c r="B41" s="27" t="s">
        <v>21</v>
      </c>
      <c r="C41" s="28" t="s">
        <v>22</v>
      </c>
      <c r="D41" s="40" t="s">
        <v>267</v>
      </c>
      <c r="E41" s="30" t="s">
        <v>13</v>
      </c>
      <c r="F41" s="39">
        <v>1</v>
      </c>
      <c r="G41" s="33">
        <v>4576769</v>
      </c>
      <c r="H41" s="43">
        <v>4277354</v>
      </c>
      <c r="I41" s="51">
        <v>4805607</v>
      </c>
      <c r="J41" s="41"/>
      <c r="K41" s="4">
        <f t="shared" si="1"/>
        <v>4277354</v>
      </c>
      <c r="L41" s="4">
        <f t="shared" si="2"/>
        <v>4805607</v>
      </c>
      <c r="M41" s="4">
        <f t="shared" si="3"/>
        <v>4576769</v>
      </c>
      <c r="N41" s="4">
        <f t="shared" si="4"/>
        <v>4548073.55</v>
      </c>
      <c r="O41" s="4">
        <f t="shared" si="5"/>
        <v>4542877.4800000004</v>
      </c>
      <c r="P41" s="4">
        <f t="shared" si="6"/>
        <v>4553243.33</v>
      </c>
      <c r="Q41" s="8">
        <f t="shared" si="7"/>
        <v>167600.56864422638</v>
      </c>
      <c r="R41" s="9">
        <f t="shared" si="0"/>
        <v>3.6809051591852084E-2</v>
      </c>
      <c r="S41" s="10">
        <f>U41/1.19</f>
        <v>3846024.3697478995</v>
      </c>
      <c r="T41" s="10">
        <f>S41*19/100</f>
        <v>730744.63025210088</v>
      </c>
      <c r="U41" s="4">
        <f t="shared" si="10"/>
        <v>4576769</v>
      </c>
      <c r="V41" s="5" t="s">
        <v>15</v>
      </c>
    </row>
    <row r="42" spans="1:22" ht="22.5" x14ac:dyDescent="0.25">
      <c r="A42" s="39">
        <v>40</v>
      </c>
      <c r="B42" s="27" t="s">
        <v>21</v>
      </c>
      <c r="C42" s="28" t="s">
        <v>22</v>
      </c>
      <c r="D42" s="40" t="s">
        <v>268</v>
      </c>
      <c r="E42" s="30" t="s">
        <v>13</v>
      </c>
      <c r="F42" s="39">
        <v>1</v>
      </c>
      <c r="G42" s="33">
        <v>2691482</v>
      </c>
      <c r="H42" s="43">
        <v>2424759</v>
      </c>
      <c r="I42" s="51">
        <v>2826056</v>
      </c>
      <c r="J42" s="41"/>
      <c r="K42" s="4">
        <f t="shared" si="1"/>
        <v>2424759</v>
      </c>
      <c r="L42" s="4">
        <f t="shared" si="2"/>
        <v>2826056</v>
      </c>
      <c r="M42" s="4">
        <f t="shared" si="3"/>
        <v>2691482</v>
      </c>
      <c r="N42" s="4">
        <f t="shared" si="4"/>
        <v>2642085.9500000002</v>
      </c>
      <c r="O42" s="4">
        <f t="shared" si="5"/>
        <v>2636656.4300000002</v>
      </c>
      <c r="P42" s="4">
        <f t="shared" si="6"/>
        <v>2647432.33</v>
      </c>
      <c r="Q42" s="8">
        <f t="shared" si="7"/>
        <v>129252.91744451183</v>
      </c>
      <c r="R42" s="9">
        <f t="shared" si="0"/>
        <v>4.8821991021206504E-2</v>
      </c>
      <c r="S42" s="10">
        <f t="shared" ref="S42:S46" si="21">U42/1.19</f>
        <v>2261749.5798319327</v>
      </c>
      <c r="T42" s="10">
        <f t="shared" ref="T42:T46" si="22">S42*19/100</f>
        <v>429732.42016806721</v>
      </c>
      <c r="U42" s="4">
        <f t="shared" si="10"/>
        <v>2691482</v>
      </c>
      <c r="V42" s="5" t="s">
        <v>15</v>
      </c>
    </row>
    <row r="43" spans="1:22" ht="22.5" x14ac:dyDescent="0.25">
      <c r="A43" s="39">
        <v>41</v>
      </c>
      <c r="B43" s="27" t="s">
        <v>21</v>
      </c>
      <c r="C43" s="28" t="s">
        <v>22</v>
      </c>
      <c r="D43" s="40" t="s">
        <v>269</v>
      </c>
      <c r="E43" s="30" t="s">
        <v>13</v>
      </c>
      <c r="F43" s="39">
        <v>1</v>
      </c>
      <c r="G43" s="33">
        <v>4514582</v>
      </c>
      <c r="H43" s="43">
        <v>4067191</v>
      </c>
      <c r="I43" s="51">
        <v>4695165</v>
      </c>
      <c r="J43" s="41"/>
      <c r="K43" s="4">
        <f t="shared" si="1"/>
        <v>4067191</v>
      </c>
      <c r="L43" s="4">
        <f t="shared" si="2"/>
        <v>4695165</v>
      </c>
      <c r="M43" s="4">
        <f t="shared" si="3"/>
        <v>4514582</v>
      </c>
      <c r="N43" s="4">
        <f t="shared" si="4"/>
        <v>4417612.9000000004</v>
      </c>
      <c r="O43" s="4">
        <f t="shared" si="5"/>
        <v>4409433.88</v>
      </c>
      <c r="P43" s="4">
        <f t="shared" si="6"/>
        <v>4425646</v>
      </c>
      <c r="Q43" s="8">
        <f t="shared" si="7"/>
        <v>204582.24860938595</v>
      </c>
      <c r="R43" s="9">
        <f t="shared" si="0"/>
        <v>4.6226527971144994E-2</v>
      </c>
      <c r="S43" s="10">
        <f t="shared" si="21"/>
        <v>3793766.3865546221</v>
      </c>
      <c r="T43" s="10">
        <f t="shared" si="22"/>
        <v>720815.61344537826</v>
      </c>
      <c r="U43" s="4">
        <f t="shared" si="10"/>
        <v>4514582</v>
      </c>
      <c r="V43" s="5" t="s">
        <v>15</v>
      </c>
    </row>
    <row r="44" spans="1:22" ht="22.5" x14ac:dyDescent="0.25">
      <c r="A44" s="39">
        <v>42</v>
      </c>
      <c r="B44" s="27" t="s">
        <v>21</v>
      </c>
      <c r="C44" s="28" t="s">
        <v>22</v>
      </c>
      <c r="D44" s="40" t="s">
        <v>270</v>
      </c>
      <c r="E44" s="30" t="s">
        <v>13</v>
      </c>
      <c r="F44" s="39">
        <v>1</v>
      </c>
      <c r="G44" s="33">
        <v>1391291</v>
      </c>
      <c r="H44" s="43">
        <v>1288232</v>
      </c>
      <c r="I44" s="51">
        <v>1488681</v>
      </c>
      <c r="J44" s="41"/>
      <c r="K44" s="4">
        <f t="shared" si="1"/>
        <v>1288232</v>
      </c>
      <c r="L44" s="4">
        <f t="shared" si="2"/>
        <v>1488681</v>
      </c>
      <c r="M44" s="4">
        <f t="shared" si="3"/>
        <v>1391291</v>
      </c>
      <c r="N44" s="4">
        <f t="shared" si="4"/>
        <v>1386983.31</v>
      </c>
      <c r="O44" s="4">
        <f t="shared" si="5"/>
        <v>1384562.02</v>
      </c>
      <c r="P44" s="4">
        <f t="shared" si="6"/>
        <v>1389401.33</v>
      </c>
      <c r="Q44" s="8">
        <f t="shared" si="7"/>
        <v>63428.297607717854</v>
      </c>
      <c r="R44" s="9">
        <f t="shared" si="0"/>
        <v>4.5651530798317179E-2</v>
      </c>
      <c r="S44" s="10">
        <f t="shared" si="21"/>
        <v>1169152.1008403362</v>
      </c>
      <c r="T44" s="10">
        <f t="shared" si="22"/>
        <v>222138.89915966388</v>
      </c>
      <c r="U44" s="4">
        <f t="shared" si="10"/>
        <v>1391291</v>
      </c>
      <c r="V44" s="5" t="s">
        <v>15</v>
      </c>
    </row>
    <row r="45" spans="1:22" ht="22.5" x14ac:dyDescent="0.25">
      <c r="A45" s="39">
        <v>43</v>
      </c>
      <c r="B45" s="27" t="s">
        <v>21</v>
      </c>
      <c r="C45" s="28" t="s">
        <v>22</v>
      </c>
      <c r="D45" s="40" t="s">
        <v>271</v>
      </c>
      <c r="E45" s="30" t="s">
        <v>13</v>
      </c>
      <c r="F45" s="39">
        <v>1</v>
      </c>
      <c r="G45" s="33">
        <v>3049282</v>
      </c>
      <c r="H45" s="43">
        <v>2722573</v>
      </c>
      <c r="I45" s="51">
        <v>3171253</v>
      </c>
      <c r="J45" s="41"/>
      <c r="K45" s="4">
        <f t="shared" si="1"/>
        <v>2722573</v>
      </c>
      <c r="L45" s="4">
        <f t="shared" si="2"/>
        <v>3171253</v>
      </c>
      <c r="M45" s="4">
        <f t="shared" si="3"/>
        <v>3049282</v>
      </c>
      <c r="N45" s="4">
        <f t="shared" si="4"/>
        <v>2974879.22</v>
      </c>
      <c r="O45" s="4">
        <f t="shared" si="5"/>
        <v>2968596.89</v>
      </c>
      <c r="P45" s="4">
        <f t="shared" si="6"/>
        <v>2981036</v>
      </c>
      <c r="Q45" s="8">
        <f t="shared" si="7"/>
        <v>146818.3563800829</v>
      </c>
      <c r="R45" s="9">
        <f t="shared" si="0"/>
        <v>4.9250782741329824E-2</v>
      </c>
      <c r="S45" s="10">
        <f t="shared" si="21"/>
        <v>2562421.848739496</v>
      </c>
      <c r="T45" s="10">
        <f t="shared" si="22"/>
        <v>486860.15126050421</v>
      </c>
      <c r="U45" s="4">
        <f t="shared" si="10"/>
        <v>3049282</v>
      </c>
      <c r="V45" s="5" t="s">
        <v>15</v>
      </c>
    </row>
    <row r="46" spans="1:22" ht="22.5" x14ac:dyDescent="0.25">
      <c r="A46" s="39">
        <v>44</v>
      </c>
      <c r="B46" s="27" t="s">
        <v>21</v>
      </c>
      <c r="C46" s="28" t="s">
        <v>22</v>
      </c>
      <c r="D46" s="40" t="s">
        <v>272</v>
      </c>
      <c r="E46" s="30" t="s">
        <v>13</v>
      </c>
      <c r="F46" s="39">
        <v>1</v>
      </c>
      <c r="G46" s="33">
        <v>5238386</v>
      </c>
      <c r="H46" s="43">
        <v>4805859</v>
      </c>
      <c r="I46" s="51">
        <v>5605073</v>
      </c>
      <c r="J46" s="41"/>
      <c r="K46" s="4">
        <f t="shared" si="1"/>
        <v>4805859</v>
      </c>
      <c r="L46" s="4">
        <f t="shared" si="2"/>
        <v>5605073</v>
      </c>
      <c r="M46" s="4">
        <f t="shared" si="3"/>
        <v>5238386</v>
      </c>
      <c r="N46" s="4">
        <f t="shared" si="4"/>
        <v>5206149.0599999996</v>
      </c>
      <c r="O46" s="4">
        <f t="shared" si="5"/>
        <v>5195816.0199999996</v>
      </c>
      <c r="P46" s="4">
        <f t="shared" si="6"/>
        <v>5216439.33</v>
      </c>
      <c r="Q46" s="8">
        <f t="shared" si="7"/>
        <v>253166.3204041979</v>
      </c>
      <c r="R46" s="9">
        <f t="shared" si="0"/>
        <v>4.8532400050782895E-2</v>
      </c>
      <c r="S46" s="10">
        <f t="shared" si="21"/>
        <v>4402005.042016807</v>
      </c>
      <c r="T46" s="10">
        <f t="shared" si="22"/>
        <v>836380.95798319345</v>
      </c>
      <c r="U46" s="4">
        <f t="shared" si="10"/>
        <v>5238386</v>
      </c>
      <c r="V46" s="5" t="s">
        <v>15</v>
      </c>
    </row>
    <row r="47" spans="1:22" ht="22.5" x14ac:dyDescent="0.25">
      <c r="A47" s="39">
        <v>45</v>
      </c>
      <c r="B47" s="27" t="s">
        <v>21</v>
      </c>
      <c r="C47" s="28" t="s">
        <v>22</v>
      </c>
      <c r="D47" s="40" t="s">
        <v>273</v>
      </c>
      <c r="E47" s="30" t="s">
        <v>13</v>
      </c>
      <c r="F47" s="39">
        <v>1</v>
      </c>
      <c r="G47" s="33">
        <v>4885805</v>
      </c>
      <c r="H47" s="43">
        <v>4362326</v>
      </c>
      <c r="I47" s="51">
        <v>5032379</v>
      </c>
      <c r="J47" s="41"/>
      <c r="K47" s="4">
        <f t="shared" si="1"/>
        <v>4362326</v>
      </c>
      <c r="L47" s="4">
        <f t="shared" si="2"/>
        <v>5032379</v>
      </c>
      <c r="M47" s="4">
        <f t="shared" si="3"/>
        <v>4885805</v>
      </c>
      <c r="N47" s="4">
        <f t="shared" si="4"/>
        <v>4751264.37</v>
      </c>
      <c r="O47" s="4">
        <f t="shared" si="5"/>
        <v>4742159.0199999996</v>
      </c>
      <c r="P47" s="4">
        <f t="shared" si="6"/>
        <v>4760170</v>
      </c>
      <c r="Q47" s="8">
        <f t="shared" si="7"/>
        <v>222910.15958868957</v>
      </c>
      <c r="R47" s="9">
        <f t="shared" si="0"/>
        <v>4.682819302434358E-2</v>
      </c>
      <c r="S47" s="10">
        <f>U47/1.19</f>
        <v>4105718.4873949583</v>
      </c>
      <c r="T47" s="10">
        <f>S47*19/100</f>
        <v>780086.51260504196</v>
      </c>
      <c r="U47" s="4">
        <f t="shared" si="10"/>
        <v>4885805</v>
      </c>
      <c r="V47" s="5" t="s">
        <v>15</v>
      </c>
    </row>
    <row r="48" spans="1:22" ht="22.5" x14ac:dyDescent="0.25">
      <c r="A48" s="39">
        <v>46</v>
      </c>
      <c r="B48" s="27" t="s">
        <v>21</v>
      </c>
      <c r="C48" s="28" t="s">
        <v>22</v>
      </c>
      <c r="D48" s="40" t="s">
        <v>274</v>
      </c>
      <c r="E48" s="30" t="s">
        <v>13</v>
      </c>
      <c r="F48" s="39">
        <v>1</v>
      </c>
      <c r="G48" s="33">
        <v>3700189</v>
      </c>
      <c r="H48" s="43">
        <v>3333504</v>
      </c>
      <c r="I48" s="51">
        <v>3959202</v>
      </c>
      <c r="J48" s="41"/>
      <c r="K48" s="4">
        <f t="shared" si="1"/>
        <v>3333504</v>
      </c>
      <c r="L48" s="4">
        <f t="shared" si="2"/>
        <v>3959202</v>
      </c>
      <c r="M48" s="4">
        <f t="shared" si="3"/>
        <v>3700189</v>
      </c>
      <c r="N48" s="4">
        <f t="shared" si="4"/>
        <v>3655197.51</v>
      </c>
      <c r="O48" s="4">
        <f t="shared" si="5"/>
        <v>3646010.07</v>
      </c>
      <c r="P48" s="4">
        <f t="shared" si="6"/>
        <v>3664298.33</v>
      </c>
      <c r="Q48" s="8">
        <f t="shared" si="7"/>
        <v>198984.15115376527</v>
      </c>
      <c r="R48" s="9">
        <f t="shared" si="0"/>
        <v>5.4303480020898097E-2</v>
      </c>
      <c r="S48" s="10">
        <f t="shared" ref="S48:S52" si="23">U48/1.19</f>
        <v>3109402.5210084035</v>
      </c>
      <c r="T48" s="10">
        <f t="shared" ref="T48:T52" si="24">S48*19/100</f>
        <v>590786.47899159673</v>
      </c>
      <c r="U48" s="4">
        <f t="shared" si="10"/>
        <v>3700189</v>
      </c>
      <c r="V48" s="5" t="s">
        <v>15</v>
      </c>
    </row>
    <row r="49" spans="1:22" ht="22.5" x14ac:dyDescent="0.25">
      <c r="A49" s="39">
        <v>47</v>
      </c>
      <c r="B49" s="27" t="s">
        <v>21</v>
      </c>
      <c r="C49" s="28" t="s">
        <v>22</v>
      </c>
      <c r="D49" s="40" t="s">
        <v>275</v>
      </c>
      <c r="E49" s="30" t="s">
        <v>13</v>
      </c>
      <c r="F49" s="39">
        <v>1</v>
      </c>
      <c r="G49" s="33">
        <v>1347614.0000000002</v>
      </c>
      <c r="H49" s="43">
        <v>1259452</v>
      </c>
      <c r="I49" s="51">
        <v>1428471</v>
      </c>
      <c r="J49" s="41"/>
      <c r="K49" s="4">
        <f t="shared" si="1"/>
        <v>1259452</v>
      </c>
      <c r="L49" s="4">
        <f t="shared" si="2"/>
        <v>1428471</v>
      </c>
      <c r="M49" s="4">
        <f t="shared" si="3"/>
        <v>1347614</v>
      </c>
      <c r="N49" s="4">
        <f t="shared" si="4"/>
        <v>1343402.61</v>
      </c>
      <c r="O49" s="4">
        <f t="shared" si="5"/>
        <v>1341623.02</v>
      </c>
      <c r="P49" s="4">
        <f t="shared" si="6"/>
        <v>1345179</v>
      </c>
      <c r="Q49" s="8">
        <f t="shared" si="7"/>
        <v>53485.823439280961</v>
      </c>
      <c r="R49" s="9">
        <f t="shared" si="0"/>
        <v>3.9761119850429544E-2</v>
      </c>
      <c r="S49" s="10">
        <f t="shared" si="23"/>
        <v>1132448.7394957985</v>
      </c>
      <c r="T49" s="10">
        <f t="shared" si="24"/>
        <v>215165.26050420172</v>
      </c>
      <c r="U49" s="4">
        <f t="shared" si="10"/>
        <v>1347614</v>
      </c>
      <c r="V49" s="5" t="s">
        <v>15</v>
      </c>
    </row>
    <row r="50" spans="1:22" ht="22.5" x14ac:dyDescent="0.25">
      <c r="A50" s="39">
        <v>48</v>
      </c>
      <c r="B50" s="27" t="s">
        <v>21</v>
      </c>
      <c r="C50" s="28" t="s">
        <v>22</v>
      </c>
      <c r="D50" s="40" t="s">
        <v>276</v>
      </c>
      <c r="E50" s="30" t="s">
        <v>13</v>
      </c>
      <c r="F50" s="39">
        <v>1</v>
      </c>
      <c r="G50" s="33">
        <v>2667600</v>
      </c>
      <c r="H50" s="43">
        <v>2493084</v>
      </c>
      <c r="I50" s="51">
        <v>2800980</v>
      </c>
      <c r="J50" s="41"/>
      <c r="K50" s="4">
        <f t="shared" si="1"/>
        <v>2493084</v>
      </c>
      <c r="L50" s="4">
        <f t="shared" si="2"/>
        <v>2800980</v>
      </c>
      <c r="M50" s="4">
        <f t="shared" si="3"/>
        <v>2667600</v>
      </c>
      <c r="N50" s="4">
        <f t="shared" si="4"/>
        <v>2650874.7599999998</v>
      </c>
      <c r="O50" s="4">
        <f t="shared" si="5"/>
        <v>2647846.1800000002</v>
      </c>
      <c r="P50" s="4">
        <f t="shared" si="6"/>
        <v>2653888</v>
      </c>
      <c r="Q50" s="8">
        <f t="shared" si="7"/>
        <v>97687.173511104047</v>
      </c>
      <c r="R50" s="9">
        <f t="shared" si="0"/>
        <v>3.6809079174066145E-2</v>
      </c>
      <c r="S50" s="10">
        <f t="shared" si="23"/>
        <v>2241680.6722689075</v>
      </c>
      <c r="T50" s="10">
        <f t="shared" si="24"/>
        <v>425919.3277310924</v>
      </c>
      <c r="U50" s="4">
        <f t="shared" si="10"/>
        <v>2667600</v>
      </c>
      <c r="V50" s="5" t="s">
        <v>15</v>
      </c>
    </row>
    <row r="51" spans="1:22" ht="22.5" x14ac:dyDescent="0.25">
      <c r="A51" s="39">
        <v>49</v>
      </c>
      <c r="B51" s="27" t="s">
        <v>21</v>
      </c>
      <c r="C51" s="28" t="s">
        <v>22</v>
      </c>
      <c r="D51" s="40" t="s">
        <v>277</v>
      </c>
      <c r="E51" s="30" t="s">
        <v>13</v>
      </c>
      <c r="F51" s="39">
        <v>1</v>
      </c>
      <c r="G51" s="33">
        <v>70488</v>
      </c>
      <c r="H51" s="43">
        <v>66498</v>
      </c>
      <c r="I51" s="51">
        <v>74717</v>
      </c>
      <c r="J51" s="41"/>
      <c r="K51" s="4">
        <f t="shared" si="1"/>
        <v>66498</v>
      </c>
      <c r="L51" s="4">
        <f t="shared" si="2"/>
        <v>74717</v>
      </c>
      <c r="M51" s="4">
        <f t="shared" si="3"/>
        <v>70488</v>
      </c>
      <c r="N51" s="4">
        <f t="shared" si="4"/>
        <v>70487.87</v>
      </c>
      <c r="O51" s="4">
        <f t="shared" si="5"/>
        <v>70408.17</v>
      </c>
      <c r="P51" s="4">
        <f t="shared" si="6"/>
        <v>70567.67</v>
      </c>
      <c r="Q51" s="8">
        <f t="shared" si="7"/>
        <v>2600.2986012129454</v>
      </c>
      <c r="R51" s="9">
        <f t="shared" si="0"/>
        <v>3.6848298962016822E-2</v>
      </c>
      <c r="S51" s="10">
        <f t="shared" si="23"/>
        <v>59233.613445378156</v>
      </c>
      <c r="T51" s="10">
        <f t="shared" si="24"/>
        <v>11254.386554621849</v>
      </c>
      <c r="U51" s="4">
        <f t="shared" si="10"/>
        <v>70488</v>
      </c>
      <c r="V51" s="5" t="s">
        <v>15</v>
      </c>
    </row>
    <row r="52" spans="1:22" ht="22.5" x14ac:dyDescent="0.25">
      <c r="A52" s="39">
        <v>50</v>
      </c>
      <c r="B52" s="27" t="s">
        <v>21</v>
      </c>
      <c r="C52" s="28" t="s">
        <v>22</v>
      </c>
      <c r="D52" s="40" t="s">
        <v>278</v>
      </c>
      <c r="E52" s="30" t="s">
        <v>13</v>
      </c>
      <c r="F52" s="39">
        <v>1</v>
      </c>
      <c r="G52" s="33">
        <v>134574</v>
      </c>
      <c r="H52" s="43">
        <v>121238</v>
      </c>
      <c r="I52" s="51">
        <v>143994</v>
      </c>
      <c r="J52" s="41"/>
      <c r="K52" s="4">
        <f t="shared" si="1"/>
        <v>121238</v>
      </c>
      <c r="L52" s="4">
        <f t="shared" si="2"/>
        <v>143994</v>
      </c>
      <c r="M52" s="4">
        <f t="shared" si="3"/>
        <v>134574</v>
      </c>
      <c r="N52" s="4">
        <f t="shared" si="4"/>
        <v>132937.68</v>
      </c>
      <c r="O52" s="4">
        <f t="shared" si="5"/>
        <v>132603.54999999999</v>
      </c>
      <c r="P52" s="4">
        <f t="shared" si="6"/>
        <v>133268.67000000001</v>
      </c>
      <c r="Q52" s="8">
        <f t="shared" si="7"/>
        <v>7236.8525453929215</v>
      </c>
      <c r="R52" s="9">
        <f t="shared" si="0"/>
        <v>5.4302729556713676E-2</v>
      </c>
      <c r="S52" s="10">
        <f t="shared" si="23"/>
        <v>113087.3949579832</v>
      </c>
      <c r="T52" s="10">
        <f t="shared" si="24"/>
        <v>21486.60504201681</v>
      </c>
      <c r="U52" s="4">
        <f t="shared" si="10"/>
        <v>134574</v>
      </c>
      <c r="V52" s="5" t="s">
        <v>15</v>
      </c>
    </row>
    <row r="53" spans="1:22" ht="22.5" x14ac:dyDescent="0.25">
      <c r="A53" s="39">
        <v>51</v>
      </c>
      <c r="B53" s="27" t="s">
        <v>21</v>
      </c>
      <c r="C53" s="28" t="s">
        <v>22</v>
      </c>
      <c r="D53" s="40" t="s">
        <v>279</v>
      </c>
      <c r="E53" s="30" t="s">
        <v>13</v>
      </c>
      <c r="F53" s="39">
        <v>1</v>
      </c>
      <c r="G53" s="33">
        <v>52249.000000000007</v>
      </c>
      <c r="H53" s="43">
        <v>47071</v>
      </c>
      <c r="I53" s="51">
        <v>53816</v>
      </c>
      <c r="J53" s="41"/>
      <c r="K53" s="4">
        <f t="shared" si="1"/>
        <v>47071</v>
      </c>
      <c r="L53" s="4">
        <f t="shared" si="2"/>
        <v>53816</v>
      </c>
      <c r="M53" s="4">
        <f t="shared" si="3"/>
        <v>52249</v>
      </c>
      <c r="N53" s="4">
        <f t="shared" si="4"/>
        <v>50962.13</v>
      </c>
      <c r="O53" s="4">
        <f t="shared" si="5"/>
        <v>50877.24</v>
      </c>
      <c r="P53" s="4">
        <f t="shared" si="6"/>
        <v>51045.33</v>
      </c>
      <c r="Q53" s="8">
        <f t="shared" si="7"/>
        <v>2233.6242095930102</v>
      </c>
      <c r="R53" s="9">
        <f t="shared" si="0"/>
        <v>4.3757660291215868E-2</v>
      </c>
      <c r="S53" s="10">
        <f>U53/1.19</f>
        <v>43906.722689075636</v>
      </c>
      <c r="T53" s="10">
        <f>S53*19/100</f>
        <v>8342.2773109243699</v>
      </c>
      <c r="U53" s="4">
        <f t="shared" si="10"/>
        <v>52249</v>
      </c>
      <c r="V53" s="5" t="s">
        <v>15</v>
      </c>
    </row>
    <row r="54" spans="1:22" ht="33.75" x14ac:dyDescent="0.25">
      <c r="A54" s="39">
        <v>52</v>
      </c>
      <c r="B54" s="27" t="s">
        <v>21</v>
      </c>
      <c r="C54" s="28" t="s">
        <v>22</v>
      </c>
      <c r="D54" s="40" t="s">
        <v>280</v>
      </c>
      <c r="E54" s="30" t="s">
        <v>13</v>
      </c>
      <c r="F54" s="39">
        <v>1</v>
      </c>
      <c r="G54" s="33">
        <v>1174741</v>
      </c>
      <c r="H54" s="43">
        <v>1048876</v>
      </c>
      <c r="I54" s="51">
        <v>1209983</v>
      </c>
      <c r="J54" s="41"/>
      <c r="K54" s="4">
        <f t="shared" si="1"/>
        <v>1048876</v>
      </c>
      <c r="L54" s="4">
        <f t="shared" si="2"/>
        <v>1209983</v>
      </c>
      <c r="M54" s="4">
        <f t="shared" si="3"/>
        <v>1174741</v>
      </c>
      <c r="N54" s="4">
        <f t="shared" si="4"/>
        <v>1142392.07</v>
      </c>
      <c r="O54" s="4">
        <f t="shared" si="5"/>
        <v>1140202.79</v>
      </c>
      <c r="P54" s="4">
        <f t="shared" si="6"/>
        <v>1144533.33</v>
      </c>
      <c r="Q54" s="8">
        <f t="shared" si="7"/>
        <v>53596.353058975721</v>
      </c>
      <c r="R54" s="9">
        <f t="shared" si="0"/>
        <v>4.6828127809065832E-2</v>
      </c>
      <c r="S54" s="10">
        <f t="shared" ref="S54" si="25">U54/1.19</f>
        <v>987177.31092436984</v>
      </c>
      <c r="T54" s="10">
        <f t="shared" ref="T54" si="26">S54*19/100</f>
        <v>187563.68907563027</v>
      </c>
      <c r="U54" s="4">
        <f t="shared" si="10"/>
        <v>1174741</v>
      </c>
      <c r="V54" s="5" t="s">
        <v>15</v>
      </c>
    </row>
    <row r="55" spans="1:22" ht="22.5" x14ac:dyDescent="0.25">
      <c r="A55" s="39">
        <v>53</v>
      </c>
      <c r="B55" s="27" t="s">
        <v>21</v>
      </c>
      <c r="C55" s="28" t="s">
        <v>22</v>
      </c>
      <c r="D55" s="40" t="s">
        <v>281</v>
      </c>
      <c r="E55" s="30" t="s">
        <v>13</v>
      </c>
      <c r="F55" s="39">
        <v>1</v>
      </c>
      <c r="G55" s="33">
        <v>2425968</v>
      </c>
      <c r="H55" s="43">
        <v>2166043</v>
      </c>
      <c r="I55" s="51">
        <v>2595786</v>
      </c>
      <c r="J55" s="41"/>
      <c r="K55" s="4">
        <f t="shared" si="1"/>
        <v>2166043</v>
      </c>
      <c r="L55" s="4">
        <f t="shared" si="2"/>
        <v>2595786</v>
      </c>
      <c r="M55" s="4">
        <f t="shared" si="3"/>
        <v>2425968</v>
      </c>
      <c r="N55" s="4">
        <f t="shared" si="4"/>
        <v>2389316.4700000002</v>
      </c>
      <c r="O55" s="4">
        <f t="shared" si="5"/>
        <v>2382620.7599999998</v>
      </c>
      <c r="P55" s="4">
        <f t="shared" si="6"/>
        <v>2395932.33</v>
      </c>
      <c r="Q55" s="8">
        <f t="shared" si="7"/>
        <v>137001.83849430279</v>
      </c>
      <c r="R55" s="9">
        <f t="shared" si="0"/>
        <v>5.7181013327827497E-2</v>
      </c>
      <c r="S55" s="10">
        <f>U55/1.19</f>
        <v>2038628.5714285716</v>
      </c>
      <c r="T55" s="10">
        <f>S55*19/100</f>
        <v>387339.42857142858</v>
      </c>
      <c r="U55" s="4">
        <f t="shared" si="10"/>
        <v>2425968</v>
      </c>
      <c r="V55" s="5" t="s">
        <v>15</v>
      </c>
    </row>
    <row r="56" spans="1:22" ht="22.5" x14ac:dyDescent="0.25">
      <c r="A56" s="39">
        <v>54</v>
      </c>
      <c r="B56" s="27" t="s">
        <v>21</v>
      </c>
      <c r="C56" s="28" t="s">
        <v>22</v>
      </c>
      <c r="D56" s="40" t="s">
        <v>282</v>
      </c>
      <c r="E56" s="30" t="s">
        <v>13</v>
      </c>
      <c r="F56" s="39">
        <v>1</v>
      </c>
      <c r="G56" s="33">
        <v>990162</v>
      </c>
      <c r="H56" s="43">
        <v>925385</v>
      </c>
      <c r="I56" s="51">
        <v>1019867</v>
      </c>
      <c r="J56" s="41"/>
      <c r="K56" s="4">
        <f t="shared" si="1"/>
        <v>925385</v>
      </c>
      <c r="L56" s="4">
        <f t="shared" si="2"/>
        <v>1019867</v>
      </c>
      <c r="M56" s="4">
        <f t="shared" si="3"/>
        <v>990162</v>
      </c>
      <c r="N56" s="4">
        <f t="shared" si="4"/>
        <v>977666.54</v>
      </c>
      <c r="O56" s="4">
        <f t="shared" si="5"/>
        <v>976852.8</v>
      </c>
      <c r="P56" s="4">
        <f t="shared" si="6"/>
        <v>978471.33</v>
      </c>
      <c r="Q56" s="8">
        <f t="shared" si="7"/>
        <v>30563.770318507337</v>
      </c>
      <c r="R56" s="9">
        <f t="shared" si="0"/>
        <v>3.1236245131993124E-2</v>
      </c>
      <c r="S56" s="10">
        <f t="shared" ref="S56:S60" si="27">U56/1.19</f>
        <v>832068.90756302525</v>
      </c>
      <c r="T56" s="10">
        <f t="shared" ref="T56:T60" si="28">S56*19/100</f>
        <v>158093.09243697478</v>
      </c>
      <c r="U56" s="4">
        <f t="shared" si="10"/>
        <v>990162</v>
      </c>
      <c r="V56" s="5" t="s">
        <v>15</v>
      </c>
    </row>
    <row r="57" spans="1:22" ht="22.5" x14ac:dyDescent="0.25">
      <c r="A57" s="39">
        <v>55</v>
      </c>
      <c r="B57" s="27" t="s">
        <v>21</v>
      </c>
      <c r="C57" s="28" t="s">
        <v>22</v>
      </c>
      <c r="D57" s="40" t="s">
        <v>283</v>
      </c>
      <c r="E57" s="30" t="s">
        <v>13</v>
      </c>
      <c r="F57" s="39">
        <v>1</v>
      </c>
      <c r="G57" s="33">
        <v>256126.00000000003</v>
      </c>
      <c r="H57" s="43">
        <v>232842</v>
      </c>
      <c r="I57" s="51">
        <v>274055</v>
      </c>
      <c r="J57" s="41"/>
      <c r="K57" s="4">
        <f t="shared" si="1"/>
        <v>232842</v>
      </c>
      <c r="L57" s="4">
        <f t="shared" si="2"/>
        <v>274055</v>
      </c>
      <c r="M57" s="4">
        <f t="shared" si="3"/>
        <v>256126</v>
      </c>
      <c r="N57" s="4">
        <f t="shared" si="4"/>
        <v>253776.21</v>
      </c>
      <c r="O57" s="4">
        <f t="shared" si="5"/>
        <v>253207.53</v>
      </c>
      <c r="P57" s="4">
        <f t="shared" si="6"/>
        <v>254341</v>
      </c>
      <c r="Q57" s="8">
        <f t="shared" si="7"/>
        <v>13077.905664239464</v>
      </c>
      <c r="R57" s="9">
        <f t="shared" si="0"/>
        <v>5.1418786842229385E-2</v>
      </c>
      <c r="S57" s="10">
        <f t="shared" si="27"/>
        <v>215231.93277310926</v>
      </c>
      <c r="T57" s="10">
        <f t="shared" si="28"/>
        <v>40894.067226890758</v>
      </c>
      <c r="U57" s="4">
        <f t="shared" si="10"/>
        <v>256126</v>
      </c>
      <c r="V57" s="5" t="s">
        <v>15</v>
      </c>
    </row>
    <row r="58" spans="1:22" ht="22.5" x14ac:dyDescent="0.25">
      <c r="A58" s="39">
        <v>56</v>
      </c>
      <c r="B58" s="27" t="s">
        <v>21</v>
      </c>
      <c r="C58" s="28" t="s">
        <v>22</v>
      </c>
      <c r="D58" s="40" t="s">
        <v>284</v>
      </c>
      <c r="E58" s="30" t="s">
        <v>13</v>
      </c>
      <c r="F58" s="39">
        <v>1</v>
      </c>
      <c r="G58" s="33">
        <v>476089</v>
      </c>
      <c r="H58" s="43">
        <v>436779</v>
      </c>
      <c r="I58" s="51">
        <v>504654.00000000012</v>
      </c>
      <c r="J58" s="41"/>
      <c r="K58" s="4">
        <f t="shared" si="1"/>
        <v>436779</v>
      </c>
      <c r="L58" s="4">
        <f t="shared" si="2"/>
        <v>504654</v>
      </c>
      <c r="M58" s="4">
        <f t="shared" si="3"/>
        <v>476089</v>
      </c>
      <c r="N58" s="4">
        <f t="shared" si="4"/>
        <v>471680.45</v>
      </c>
      <c r="O58" s="4">
        <f t="shared" si="5"/>
        <v>470847.43</v>
      </c>
      <c r="P58" s="4">
        <f t="shared" si="6"/>
        <v>472507.33</v>
      </c>
      <c r="Q58" s="8">
        <f t="shared" si="7"/>
        <v>21564.594335958576</v>
      </c>
      <c r="R58" s="9">
        <f t="shared" si="0"/>
        <v>4.5638645089291156E-2</v>
      </c>
      <c r="S58" s="10">
        <f t="shared" si="27"/>
        <v>400074.78991596639</v>
      </c>
      <c r="T58" s="10">
        <f t="shared" si="28"/>
        <v>76014.210084033621</v>
      </c>
      <c r="U58" s="4">
        <f t="shared" si="10"/>
        <v>476089</v>
      </c>
      <c r="V58" s="5" t="s">
        <v>15</v>
      </c>
    </row>
    <row r="59" spans="1:22" ht="22.5" x14ac:dyDescent="0.25">
      <c r="A59" s="39">
        <v>57</v>
      </c>
      <c r="B59" s="27" t="s">
        <v>21</v>
      </c>
      <c r="C59" s="28" t="s">
        <v>22</v>
      </c>
      <c r="D59" s="40" t="s">
        <v>285</v>
      </c>
      <c r="E59" s="30" t="s">
        <v>13</v>
      </c>
      <c r="F59" s="39">
        <v>1</v>
      </c>
      <c r="G59" s="33">
        <v>262471</v>
      </c>
      <c r="H59" s="43">
        <v>247614</v>
      </c>
      <c r="I59" s="51">
        <v>272970</v>
      </c>
      <c r="J59" s="41"/>
      <c r="K59" s="4">
        <f t="shared" si="1"/>
        <v>247614</v>
      </c>
      <c r="L59" s="4">
        <f t="shared" si="2"/>
        <v>272970</v>
      </c>
      <c r="M59" s="4">
        <f t="shared" si="3"/>
        <v>262471</v>
      </c>
      <c r="N59" s="4">
        <f t="shared" si="4"/>
        <v>260809.74</v>
      </c>
      <c r="O59" s="4">
        <f t="shared" si="5"/>
        <v>260600.02</v>
      </c>
      <c r="P59" s="4">
        <f t="shared" si="6"/>
        <v>261018.33</v>
      </c>
      <c r="Q59" s="8">
        <f t="shared" si="7"/>
        <v>8059.5499030514529</v>
      </c>
      <c r="R59" s="9">
        <f t="shared" si="0"/>
        <v>3.0877333032708672E-2</v>
      </c>
      <c r="S59" s="10">
        <f t="shared" si="27"/>
        <v>220563.8655462185</v>
      </c>
      <c r="T59" s="10">
        <f t="shared" si="28"/>
        <v>41907.134453781509</v>
      </c>
      <c r="U59" s="4">
        <f t="shared" si="10"/>
        <v>262471</v>
      </c>
      <c r="V59" s="5" t="s">
        <v>15</v>
      </c>
    </row>
    <row r="60" spans="1:22" ht="22.5" x14ac:dyDescent="0.25">
      <c r="A60" s="39">
        <v>58</v>
      </c>
      <c r="B60" s="27" t="s">
        <v>21</v>
      </c>
      <c r="C60" s="28" t="s">
        <v>22</v>
      </c>
      <c r="D60" s="40" t="s">
        <v>286</v>
      </c>
      <c r="E60" s="30" t="s">
        <v>13</v>
      </c>
      <c r="F60" s="39">
        <v>1</v>
      </c>
      <c r="G60" s="33">
        <v>2407255</v>
      </c>
      <c r="H60" s="43">
        <v>2270995</v>
      </c>
      <c r="I60" s="51">
        <v>2551690</v>
      </c>
      <c r="J60" s="41"/>
      <c r="K60" s="4">
        <f t="shared" si="1"/>
        <v>2270995</v>
      </c>
      <c r="L60" s="4">
        <f t="shared" si="2"/>
        <v>2551690</v>
      </c>
      <c r="M60" s="4">
        <f t="shared" si="3"/>
        <v>2407255</v>
      </c>
      <c r="N60" s="4">
        <f t="shared" si="4"/>
        <v>2407254.81</v>
      </c>
      <c r="O60" s="4">
        <f t="shared" si="5"/>
        <v>2404532.69</v>
      </c>
      <c r="P60" s="4">
        <f t="shared" si="6"/>
        <v>2409980</v>
      </c>
      <c r="Q60" s="8">
        <f t="shared" si="7"/>
        <v>88805.346878136275</v>
      </c>
      <c r="R60" s="9">
        <f t="shared" si="0"/>
        <v>3.6848997451487675E-2</v>
      </c>
      <c r="S60" s="10">
        <f t="shared" si="27"/>
        <v>2022903.3613445379</v>
      </c>
      <c r="T60" s="10">
        <f t="shared" si="28"/>
        <v>384351.63865546219</v>
      </c>
      <c r="U60" s="4">
        <f t="shared" si="10"/>
        <v>2407255</v>
      </c>
      <c r="V60" s="5" t="s">
        <v>15</v>
      </c>
    </row>
    <row r="61" spans="1:22" ht="22.5" x14ac:dyDescent="0.25">
      <c r="A61" s="39">
        <v>59</v>
      </c>
      <c r="B61" s="27" t="s">
        <v>21</v>
      </c>
      <c r="C61" s="28" t="s">
        <v>22</v>
      </c>
      <c r="D61" s="40" t="s">
        <v>287</v>
      </c>
      <c r="E61" s="30" t="s">
        <v>13</v>
      </c>
      <c r="F61" s="39">
        <v>1</v>
      </c>
      <c r="G61" s="33">
        <v>4280563</v>
      </c>
      <c r="H61" s="43">
        <v>4000526</v>
      </c>
      <c r="I61" s="51">
        <v>4580202</v>
      </c>
      <c r="J61" s="41"/>
      <c r="K61" s="4">
        <f t="shared" si="1"/>
        <v>4000526</v>
      </c>
      <c r="L61" s="4">
        <f t="shared" si="2"/>
        <v>4580202</v>
      </c>
      <c r="M61" s="4">
        <f t="shared" si="3"/>
        <v>4280563</v>
      </c>
      <c r="N61" s="4">
        <f t="shared" si="4"/>
        <v>4280562.8099999996</v>
      </c>
      <c r="O61" s="4">
        <f t="shared" si="5"/>
        <v>4274038.58</v>
      </c>
      <c r="P61" s="4">
        <f t="shared" si="6"/>
        <v>4287097</v>
      </c>
      <c r="Q61" s="8">
        <f t="shared" si="7"/>
        <v>183425.95879505016</v>
      </c>
      <c r="R61" s="9">
        <f t="shared" si="0"/>
        <v>4.2785586329175701E-2</v>
      </c>
      <c r="S61" s="10">
        <f>U61/1.19</f>
        <v>3597111.7647058824</v>
      </c>
      <c r="T61" s="10">
        <f>S61*19/100</f>
        <v>683451.23529411759</v>
      </c>
      <c r="U61" s="4">
        <f t="shared" si="10"/>
        <v>4280563</v>
      </c>
      <c r="V61" s="5" t="s">
        <v>15</v>
      </c>
    </row>
    <row r="62" spans="1:22" ht="22.5" x14ac:dyDescent="0.25">
      <c r="A62" s="39">
        <v>60</v>
      </c>
      <c r="B62" s="27" t="s">
        <v>21</v>
      </c>
      <c r="C62" s="28" t="s">
        <v>22</v>
      </c>
      <c r="D62" s="40" t="s">
        <v>288</v>
      </c>
      <c r="E62" s="30" t="s">
        <v>13</v>
      </c>
      <c r="F62" s="39">
        <v>1</v>
      </c>
      <c r="G62" s="33">
        <v>4360573</v>
      </c>
      <c r="H62" s="43">
        <v>4000526</v>
      </c>
      <c r="I62" s="51">
        <v>4665813</v>
      </c>
      <c r="J62" s="41"/>
      <c r="K62" s="4">
        <f t="shared" si="1"/>
        <v>4000526</v>
      </c>
      <c r="L62" s="4">
        <f t="shared" si="2"/>
        <v>4665813</v>
      </c>
      <c r="M62" s="4">
        <f t="shared" si="3"/>
        <v>4360573</v>
      </c>
      <c r="N62" s="4">
        <f t="shared" si="4"/>
        <v>4333738.0999999996</v>
      </c>
      <c r="O62" s="4">
        <f t="shared" si="5"/>
        <v>4325136.6100000003</v>
      </c>
      <c r="P62" s="4">
        <f t="shared" si="6"/>
        <v>4342304</v>
      </c>
      <c r="Q62" s="8">
        <f t="shared" si="7"/>
        <v>210742.38188485868</v>
      </c>
      <c r="R62" s="9">
        <f t="shared" si="0"/>
        <v>4.8532387848676341E-2</v>
      </c>
      <c r="S62" s="10">
        <f t="shared" ref="S62:S66" si="29">U62/1.19</f>
        <v>3664347.0588235296</v>
      </c>
      <c r="T62" s="10">
        <f t="shared" ref="T62:T66" si="30">S62*19/100</f>
        <v>696225.94117647072</v>
      </c>
      <c r="U62" s="4">
        <f t="shared" si="10"/>
        <v>4360573</v>
      </c>
      <c r="V62" s="5" t="s">
        <v>15</v>
      </c>
    </row>
    <row r="63" spans="1:22" ht="22.5" x14ac:dyDescent="0.25">
      <c r="A63" s="39">
        <v>61</v>
      </c>
      <c r="B63" s="27" t="s">
        <v>21</v>
      </c>
      <c r="C63" s="28" t="s">
        <v>22</v>
      </c>
      <c r="D63" s="40" t="s">
        <v>289</v>
      </c>
      <c r="E63" s="30" t="s">
        <v>13</v>
      </c>
      <c r="F63" s="39">
        <v>1</v>
      </c>
      <c r="G63" s="33">
        <v>3789745</v>
      </c>
      <c r="H63" s="43">
        <v>3509023</v>
      </c>
      <c r="I63" s="51">
        <v>3903437</v>
      </c>
      <c r="J63" s="41"/>
      <c r="K63" s="4">
        <f t="shared" si="1"/>
        <v>3509023</v>
      </c>
      <c r="L63" s="4">
        <f t="shared" si="2"/>
        <v>3903437</v>
      </c>
      <c r="M63" s="4">
        <f t="shared" si="3"/>
        <v>3789745</v>
      </c>
      <c r="N63" s="4">
        <f t="shared" si="4"/>
        <v>3730334.64</v>
      </c>
      <c r="O63" s="4">
        <f t="shared" si="5"/>
        <v>3726550.26</v>
      </c>
      <c r="P63" s="4">
        <f t="shared" si="6"/>
        <v>3734068.33</v>
      </c>
      <c r="Q63" s="8">
        <f t="shared" si="7"/>
        <v>128437.06631591776</v>
      </c>
      <c r="R63" s="9">
        <f t="shared" si="0"/>
        <v>3.439601393580223E-2</v>
      </c>
      <c r="S63" s="10">
        <f t="shared" si="29"/>
        <v>3184659.6638655462</v>
      </c>
      <c r="T63" s="10">
        <f t="shared" si="30"/>
        <v>605085.33613445377</v>
      </c>
      <c r="U63" s="4">
        <f t="shared" si="10"/>
        <v>3789745</v>
      </c>
      <c r="V63" s="5" t="s">
        <v>15</v>
      </c>
    </row>
    <row r="64" spans="1:22" ht="22.5" x14ac:dyDescent="0.25">
      <c r="A64" s="39">
        <v>62</v>
      </c>
      <c r="B64" s="27" t="s">
        <v>21</v>
      </c>
      <c r="C64" s="28" t="s">
        <v>22</v>
      </c>
      <c r="D64" s="40" t="s">
        <v>290</v>
      </c>
      <c r="E64" s="30" t="s">
        <v>13</v>
      </c>
      <c r="F64" s="39">
        <v>1</v>
      </c>
      <c r="G64" s="33">
        <v>2761801</v>
      </c>
      <c r="H64" s="43">
        <v>2510728</v>
      </c>
      <c r="I64" s="51">
        <v>2844655</v>
      </c>
      <c r="J64" s="41"/>
      <c r="K64" s="4">
        <f t="shared" si="1"/>
        <v>2510728</v>
      </c>
      <c r="L64" s="4">
        <f t="shared" si="2"/>
        <v>2844655</v>
      </c>
      <c r="M64" s="4">
        <f t="shared" si="3"/>
        <v>2761801</v>
      </c>
      <c r="N64" s="4">
        <f t="shared" si="4"/>
        <v>2701928.7</v>
      </c>
      <c r="O64" s="4">
        <f t="shared" si="5"/>
        <v>2698060.34</v>
      </c>
      <c r="P64" s="4">
        <f t="shared" si="6"/>
        <v>2705728</v>
      </c>
      <c r="Q64" s="8">
        <f t="shared" si="7"/>
        <v>110019.27572302228</v>
      </c>
      <c r="R64" s="9">
        <f t="shared" si="0"/>
        <v>4.0661617029879679E-2</v>
      </c>
      <c r="S64" s="10">
        <f t="shared" si="29"/>
        <v>2320841.1764705884</v>
      </c>
      <c r="T64" s="10">
        <f t="shared" si="30"/>
        <v>440959.82352941181</v>
      </c>
      <c r="U64" s="4">
        <f t="shared" si="10"/>
        <v>2761801</v>
      </c>
      <c r="V64" s="5" t="s">
        <v>15</v>
      </c>
    </row>
    <row r="65" spans="1:22" ht="22.5" x14ac:dyDescent="0.25">
      <c r="A65" s="39">
        <v>63</v>
      </c>
      <c r="B65" s="27" t="s">
        <v>21</v>
      </c>
      <c r="C65" s="28" t="s">
        <v>22</v>
      </c>
      <c r="D65" s="40" t="s">
        <v>291</v>
      </c>
      <c r="E65" s="30" t="s">
        <v>13</v>
      </c>
      <c r="F65" s="39">
        <v>1</v>
      </c>
      <c r="G65" s="33">
        <v>2566705</v>
      </c>
      <c r="H65" s="43">
        <v>2333368</v>
      </c>
      <c r="I65" s="51">
        <v>2746374</v>
      </c>
      <c r="J65" s="41"/>
      <c r="K65" s="4">
        <f t="shared" si="1"/>
        <v>2333368</v>
      </c>
      <c r="L65" s="4">
        <f t="shared" si="2"/>
        <v>2746374</v>
      </c>
      <c r="M65" s="4">
        <f t="shared" si="3"/>
        <v>2566705</v>
      </c>
      <c r="N65" s="4">
        <f t="shared" si="4"/>
        <v>2543155.75</v>
      </c>
      <c r="O65" s="4">
        <f t="shared" si="5"/>
        <v>2537456.88</v>
      </c>
      <c r="P65" s="4">
        <f t="shared" si="6"/>
        <v>2548815.67</v>
      </c>
      <c r="Q65" s="8">
        <f t="shared" si="7"/>
        <v>131057.09014644277</v>
      </c>
      <c r="R65" s="9">
        <f t="shared" si="0"/>
        <v>5.1418818429675918E-2</v>
      </c>
      <c r="S65" s="10">
        <f t="shared" si="29"/>
        <v>2156894.9579831935</v>
      </c>
      <c r="T65" s="10">
        <f t="shared" si="30"/>
        <v>409810.04201680678</v>
      </c>
      <c r="U65" s="4">
        <f t="shared" si="10"/>
        <v>2566705</v>
      </c>
      <c r="V65" s="5" t="s">
        <v>15</v>
      </c>
    </row>
    <row r="66" spans="1:22" ht="22.5" x14ac:dyDescent="0.25">
      <c r="A66" s="39">
        <v>64</v>
      </c>
      <c r="B66" s="27" t="s">
        <v>21</v>
      </c>
      <c r="C66" s="28" t="s">
        <v>22</v>
      </c>
      <c r="D66" s="40" t="s">
        <v>292</v>
      </c>
      <c r="E66" s="30" t="s">
        <v>13</v>
      </c>
      <c r="F66" s="39">
        <v>1</v>
      </c>
      <c r="G66" s="33">
        <v>2487997</v>
      </c>
      <c r="H66" s="43">
        <v>2221426</v>
      </c>
      <c r="I66" s="51">
        <v>2562637</v>
      </c>
      <c r="J66" s="41"/>
      <c r="K66" s="4">
        <f t="shared" si="1"/>
        <v>2221426</v>
      </c>
      <c r="L66" s="4">
        <f t="shared" si="2"/>
        <v>2562637</v>
      </c>
      <c r="M66" s="4">
        <f t="shared" si="3"/>
        <v>2487997</v>
      </c>
      <c r="N66" s="4">
        <f t="shared" si="4"/>
        <v>2419484.9900000002</v>
      </c>
      <c r="O66" s="4">
        <f t="shared" si="5"/>
        <v>2414848.27</v>
      </c>
      <c r="P66" s="4">
        <f t="shared" si="6"/>
        <v>2424020</v>
      </c>
      <c r="Q66" s="8">
        <f t="shared" si="7"/>
        <v>113512.49494863702</v>
      </c>
      <c r="R66" s="9">
        <f t="shared" si="0"/>
        <v>4.682820065372275E-2</v>
      </c>
      <c r="S66" s="10">
        <f t="shared" si="29"/>
        <v>2090753.781512605</v>
      </c>
      <c r="T66" s="10">
        <f t="shared" si="30"/>
        <v>397243.21848739497</v>
      </c>
      <c r="U66" s="4">
        <f t="shared" si="10"/>
        <v>2487997</v>
      </c>
      <c r="V66" s="5" t="s">
        <v>15</v>
      </c>
    </row>
    <row r="67" spans="1:22" ht="22.5" x14ac:dyDescent="0.25">
      <c r="A67" s="39">
        <v>65</v>
      </c>
      <c r="B67" s="27" t="s">
        <v>21</v>
      </c>
      <c r="C67" s="28" t="s">
        <v>22</v>
      </c>
      <c r="D67" s="40" t="s">
        <v>293</v>
      </c>
      <c r="E67" s="30" t="s">
        <v>13</v>
      </c>
      <c r="F67" s="39">
        <v>1</v>
      </c>
      <c r="G67" s="33">
        <v>3111388</v>
      </c>
      <c r="H67" s="43">
        <v>2778025</v>
      </c>
      <c r="I67" s="51">
        <v>3204730</v>
      </c>
      <c r="J67" s="41"/>
      <c r="K67" s="4">
        <f t="shared" si="1"/>
        <v>2778025</v>
      </c>
      <c r="L67" s="4">
        <f t="shared" si="2"/>
        <v>3204730</v>
      </c>
      <c r="M67" s="4">
        <f t="shared" si="3"/>
        <v>3111388</v>
      </c>
      <c r="N67" s="4">
        <f t="shared" si="4"/>
        <v>3025709.69</v>
      </c>
      <c r="O67" s="4">
        <f t="shared" si="5"/>
        <v>3019911.19</v>
      </c>
      <c r="P67" s="4">
        <f t="shared" si="6"/>
        <v>3031381</v>
      </c>
      <c r="Q67" s="8">
        <f t="shared" si="7"/>
        <v>141954.224466018</v>
      </c>
      <c r="R67" s="9">
        <f t="shared" ref="R67:R74" si="31">+Q67/P67</f>
        <v>4.6828235865441527E-2</v>
      </c>
      <c r="S67" s="10">
        <f>U67/1.19</f>
        <v>2614611.7647058824</v>
      </c>
      <c r="T67" s="10">
        <f>S67*19/100</f>
        <v>496776.23529411765</v>
      </c>
      <c r="U67" s="4">
        <f t="shared" si="10"/>
        <v>3111388</v>
      </c>
      <c r="V67" s="5" t="s">
        <v>15</v>
      </c>
    </row>
    <row r="68" spans="1:22" ht="22.5" x14ac:dyDescent="0.25">
      <c r="A68" s="39">
        <v>66</v>
      </c>
      <c r="B68" s="27" t="s">
        <v>21</v>
      </c>
      <c r="C68" s="28" t="s">
        <v>22</v>
      </c>
      <c r="D68" s="40" t="s">
        <v>294</v>
      </c>
      <c r="E68" s="30" t="s">
        <v>13</v>
      </c>
      <c r="F68" s="39">
        <v>1</v>
      </c>
      <c r="G68" s="33">
        <v>1884323</v>
      </c>
      <c r="H68" s="43">
        <v>1777663</v>
      </c>
      <c r="I68" s="51">
        <v>1978539</v>
      </c>
      <c r="J68" s="41"/>
      <c r="K68" s="4">
        <f t="shared" ref="K68:K74" si="32">+ROUND(MIN(G68:H68,I68,J68),2)</f>
        <v>1777663</v>
      </c>
      <c r="L68" s="4">
        <f t="shared" ref="L68:L74" si="33">+ROUND(MAX(G68,H68:I68,J68),2)</f>
        <v>1978539</v>
      </c>
      <c r="M68" s="4">
        <f t="shared" ref="M68:M74" si="34">+ROUND(MEDIAN(G68:H68,I68,J68),2)</f>
        <v>1884323</v>
      </c>
      <c r="N68" s="4">
        <f t="shared" ref="N68:N74" si="35">+ROUND(GEOMEAN(G68:H68,I68,J68),2)</f>
        <v>1878378.6</v>
      </c>
      <c r="O68" s="4">
        <f t="shared" ref="O68:O74" si="36">+ROUND(HARMEAN(G68:H68,I68,J68),2)</f>
        <v>1876578.27</v>
      </c>
      <c r="P68" s="4">
        <f t="shared" ref="P68:P74" si="37">+ROUND(AVERAGE(G68:H68,I68,J68),2)</f>
        <v>1880175</v>
      </c>
      <c r="Q68" s="8">
        <f t="shared" ref="Q68:Q74" si="38">+STDEV(K68:P68)</f>
        <v>63580.985242109527</v>
      </c>
      <c r="R68" s="9">
        <f t="shared" si="31"/>
        <v>3.3816525186277618E-2</v>
      </c>
      <c r="S68" s="10">
        <f t="shared" ref="S68:S73" si="39">U68/1.19</f>
        <v>1583464.705882353</v>
      </c>
      <c r="T68" s="10">
        <f t="shared" ref="T68:T73" si="40">S68*19/100</f>
        <v>300858.29411764705</v>
      </c>
      <c r="U68" s="4">
        <f t="shared" ref="U68:U131" si="41">M68</f>
        <v>1884323</v>
      </c>
      <c r="V68" s="5" t="s">
        <v>15</v>
      </c>
    </row>
    <row r="69" spans="1:22" ht="22.5" x14ac:dyDescent="0.25">
      <c r="A69" s="39">
        <v>67</v>
      </c>
      <c r="B69" s="27" t="s">
        <v>21</v>
      </c>
      <c r="C69" s="28" t="s">
        <v>22</v>
      </c>
      <c r="D69" s="40" t="s">
        <v>295</v>
      </c>
      <c r="E69" s="30" t="s">
        <v>13</v>
      </c>
      <c r="F69" s="39">
        <v>1</v>
      </c>
      <c r="G69" s="33">
        <v>157609.00000000003</v>
      </c>
      <c r="H69" s="43">
        <v>143281</v>
      </c>
      <c r="I69" s="51">
        <v>168642</v>
      </c>
      <c r="J69" s="41"/>
      <c r="K69" s="4">
        <f t="shared" si="32"/>
        <v>143281</v>
      </c>
      <c r="L69" s="4">
        <f t="shared" si="33"/>
        <v>168642</v>
      </c>
      <c r="M69" s="4">
        <f t="shared" si="34"/>
        <v>157609</v>
      </c>
      <c r="N69" s="4">
        <f t="shared" si="35"/>
        <v>156163.10999999999</v>
      </c>
      <c r="O69" s="4">
        <f t="shared" si="36"/>
        <v>155813.17000000001</v>
      </c>
      <c r="P69" s="4">
        <f t="shared" si="37"/>
        <v>156510.67000000001</v>
      </c>
      <c r="Q69" s="8">
        <f t="shared" si="38"/>
        <v>8047.6697288032801</v>
      </c>
      <c r="R69" s="9">
        <f t="shared" si="31"/>
        <v>5.1419304056415323E-2</v>
      </c>
      <c r="S69" s="10">
        <f t="shared" si="39"/>
        <v>132444.53781512607</v>
      </c>
      <c r="T69" s="10">
        <f t="shared" si="40"/>
        <v>25164.462184873955</v>
      </c>
      <c r="U69" s="4">
        <f t="shared" si="41"/>
        <v>157609</v>
      </c>
      <c r="V69" s="5" t="s">
        <v>15</v>
      </c>
    </row>
    <row r="70" spans="1:22" ht="22.5" x14ac:dyDescent="0.25">
      <c r="A70" s="39">
        <v>68</v>
      </c>
      <c r="B70" s="27" t="s">
        <v>21</v>
      </c>
      <c r="C70" s="28" t="s">
        <v>22</v>
      </c>
      <c r="D70" s="40" t="s">
        <v>296</v>
      </c>
      <c r="E70" s="30" t="s">
        <v>13</v>
      </c>
      <c r="F70" s="39">
        <v>1</v>
      </c>
      <c r="G70" s="33">
        <v>2272686</v>
      </c>
      <c r="H70" s="43">
        <v>2144043</v>
      </c>
      <c r="I70" s="51">
        <v>2363593</v>
      </c>
      <c r="J70" s="41"/>
      <c r="K70" s="4">
        <f t="shared" si="32"/>
        <v>2144043</v>
      </c>
      <c r="L70" s="4">
        <f t="shared" si="33"/>
        <v>2363593</v>
      </c>
      <c r="M70" s="4">
        <f t="shared" si="34"/>
        <v>2272686</v>
      </c>
      <c r="N70" s="4">
        <f t="shared" si="35"/>
        <v>2258301.25</v>
      </c>
      <c r="O70" s="4">
        <f t="shared" si="36"/>
        <v>2256485.31</v>
      </c>
      <c r="P70" s="4">
        <f t="shared" si="37"/>
        <v>2260107.33</v>
      </c>
      <c r="Q70" s="8">
        <f t="shared" si="38"/>
        <v>69785.250294034893</v>
      </c>
      <c r="R70" s="9">
        <f t="shared" si="31"/>
        <v>3.0876962951151037E-2</v>
      </c>
      <c r="S70" s="10">
        <f t="shared" si="39"/>
        <v>1909820.1680672269</v>
      </c>
      <c r="T70" s="10">
        <f t="shared" si="40"/>
        <v>362865.83193277312</v>
      </c>
      <c r="U70" s="4">
        <f t="shared" si="41"/>
        <v>2272686</v>
      </c>
      <c r="V70" s="5" t="s">
        <v>15</v>
      </c>
    </row>
    <row r="71" spans="1:22" ht="22.5" x14ac:dyDescent="0.25">
      <c r="A71" s="39">
        <v>69</v>
      </c>
      <c r="B71" s="27" t="s">
        <v>21</v>
      </c>
      <c r="C71" s="28" t="s">
        <v>22</v>
      </c>
      <c r="D71" s="40" t="s">
        <v>297</v>
      </c>
      <c r="E71" s="30" t="s">
        <v>13</v>
      </c>
      <c r="F71" s="39">
        <v>1</v>
      </c>
      <c r="G71" s="33">
        <v>660416.00000000012</v>
      </c>
      <c r="H71" s="43">
        <v>617211</v>
      </c>
      <c r="I71" s="51">
        <v>686833</v>
      </c>
      <c r="J71" s="41"/>
      <c r="K71" s="4">
        <f t="shared" si="32"/>
        <v>617211</v>
      </c>
      <c r="L71" s="4">
        <f t="shared" si="33"/>
        <v>686833</v>
      </c>
      <c r="M71" s="4">
        <f t="shared" si="34"/>
        <v>660416</v>
      </c>
      <c r="N71" s="4">
        <f t="shared" si="35"/>
        <v>654185.32999999996</v>
      </c>
      <c r="O71" s="4">
        <f t="shared" si="36"/>
        <v>653545.42000000004</v>
      </c>
      <c r="P71" s="4">
        <f t="shared" si="37"/>
        <v>654820</v>
      </c>
      <c r="Q71" s="8">
        <f t="shared" si="38"/>
        <v>22235.125755996447</v>
      </c>
      <c r="R71" s="9">
        <f t="shared" si="31"/>
        <v>3.3956088323503324E-2</v>
      </c>
      <c r="S71" s="10">
        <f t="shared" si="39"/>
        <v>554971.42857142864</v>
      </c>
      <c r="T71" s="10">
        <f t="shared" si="40"/>
        <v>105444.57142857143</v>
      </c>
      <c r="U71" s="4">
        <f t="shared" si="41"/>
        <v>660416</v>
      </c>
      <c r="V71" s="5" t="s">
        <v>15</v>
      </c>
    </row>
    <row r="72" spans="1:22" ht="22.5" x14ac:dyDescent="0.25">
      <c r="A72" s="39">
        <v>70</v>
      </c>
      <c r="B72" s="27" t="s">
        <v>21</v>
      </c>
      <c r="C72" s="28" t="s">
        <v>22</v>
      </c>
      <c r="D72" s="40" t="s">
        <v>298</v>
      </c>
      <c r="E72" s="30" t="s">
        <v>13</v>
      </c>
      <c r="F72" s="39">
        <v>1</v>
      </c>
      <c r="G72" s="33">
        <v>4060589</v>
      </c>
      <c r="H72" s="43">
        <v>3725311</v>
      </c>
      <c r="I72" s="51">
        <v>4344830</v>
      </c>
      <c r="J72" s="41"/>
      <c r="K72" s="4">
        <f t="shared" si="32"/>
        <v>3725311</v>
      </c>
      <c r="L72" s="4">
        <f t="shared" si="33"/>
        <v>4344830</v>
      </c>
      <c r="M72" s="4">
        <f t="shared" si="34"/>
        <v>4060589</v>
      </c>
      <c r="N72" s="4">
        <f t="shared" si="35"/>
        <v>4035600.05</v>
      </c>
      <c r="O72" s="4">
        <f t="shared" si="36"/>
        <v>4027590.29</v>
      </c>
      <c r="P72" s="4">
        <f t="shared" si="37"/>
        <v>4043576.67</v>
      </c>
      <c r="Q72" s="8">
        <f t="shared" si="38"/>
        <v>196244.49618409795</v>
      </c>
      <c r="R72" s="9">
        <f t="shared" si="31"/>
        <v>4.8532403908665832E-2</v>
      </c>
      <c r="S72" s="10">
        <f t="shared" si="39"/>
        <v>3412259.6638655462</v>
      </c>
      <c r="T72" s="10">
        <f t="shared" si="40"/>
        <v>648329.33613445377</v>
      </c>
      <c r="U72" s="4">
        <f t="shared" si="41"/>
        <v>4060589</v>
      </c>
      <c r="V72" s="5" t="s">
        <v>15</v>
      </c>
    </row>
    <row r="73" spans="1:22" ht="22.5" x14ac:dyDescent="0.25">
      <c r="A73" s="39">
        <v>71</v>
      </c>
      <c r="B73" s="27" t="s">
        <v>21</v>
      </c>
      <c r="C73" s="28" t="s">
        <v>22</v>
      </c>
      <c r="D73" s="40" t="s">
        <v>299</v>
      </c>
      <c r="E73" s="30" t="s">
        <v>13</v>
      </c>
      <c r="F73" s="39">
        <v>1</v>
      </c>
      <c r="G73" s="33">
        <v>2685231</v>
      </c>
      <c r="H73" s="43">
        <v>2509562</v>
      </c>
      <c r="I73" s="51">
        <v>2846345</v>
      </c>
      <c r="J73" s="41"/>
      <c r="K73" s="4">
        <f t="shared" si="32"/>
        <v>2509562</v>
      </c>
      <c r="L73" s="4">
        <f t="shared" si="33"/>
        <v>2846345</v>
      </c>
      <c r="M73" s="4">
        <f t="shared" si="34"/>
        <v>2685231</v>
      </c>
      <c r="N73" s="4">
        <f t="shared" si="35"/>
        <v>2676839.7599999998</v>
      </c>
      <c r="O73" s="4">
        <f t="shared" si="36"/>
        <v>2673293.81</v>
      </c>
      <c r="P73" s="4">
        <f t="shared" si="37"/>
        <v>2680379.33</v>
      </c>
      <c r="Q73" s="8">
        <f t="shared" si="38"/>
        <v>106574.50005570838</v>
      </c>
      <c r="R73" s="9">
        <f t="shared" si="31"/>
        <v>3.9760976688216883E-2</v>
      </c>
      <c r="S73" s="10">
        <f t="shared" si="39"/>
        <v>2256496.6386554623</v>
      </c>
      <c r="T73" s="10">
        <f t="shared" si="40"/>
        <v>428734.36134453781</v>
      </c>
      <c r="U73" s="4">
        <f t="shared" si="41"/>
        <v>2685231</v>
      </c>
      <c r="V73" s="5" t="s">
        <v>15</v>
      </c>
    </row>
    <row r="74" spans="1:22" ht="22.5" x14ac:dyDescent="0.25">
      <c r="A74" s="39">
        <v>72</v>
      </c>
      <c r="B74" s="27" t="s">
        <v>21</v>
      </c>
      <c r="C74" s="28" t="s">
        <v>22</v>
      </c>
      <c r="D74" s="40" t="s">
        <v>300</v>
      </c>
      <c r="E74" s="30" t="s">
        <v>13</v>
      </c>
      <c r="F74" s="39">
        <v>1</v>
      </c>
      <c r="G74" s="33">
        <v>3093780</v>
      </c>
      <c r="H74" s="43">
        <v>2762304</v>
      </c>
      <c r="I74" s="51">
        <v>3186593</v>
      </c>
      <c r="J74" s="41"/>
      <c r="K74" s="4">
        <f t="shared" si="32"/>
        <v>2762304</v>
      </c>
      <c r="L74" s="4">
        <f t="shared" si="33"/>
        <v>3186593</v>
      </c>
      <c r="M74" s="4">
        <f t="shared" si="34"/>
        <v>3093780</v>
      </c>
      <c r="N74" s="4">
        <f t="shared" si="35"/>
        <v>3008586.48</v>
      </c>
      <c r="O74" s="4">
        <f t="shared" si="36"/>
        <v>3002820.82</v>
      </c>
      <c r="P74" s="4">
        <f t="shared" si="37"/>
        <v>3014225.67</v>
      </c>
      <c r="Q74" s="8">
        <f t="shared" si="38"/>
        <v>141150.5367678859</v>
      </c>
      <c r="R74" s="9">
        <f t="shared" si="31"/>
        <v>4.6828125104476967E-2</v>
      </c>
      <c r="S74" s="10">
        <f>U74/1.19</f>
        <v>2599815.1260504201</v>
      </c>
      <c r="T74" s="10">
        <f>S74*19/100</f>
        <v>493964.87394957984</v>
      </c>
      <c r="U74" s="4">
        <f t="shared" si="41"/>
        <v>3093780</v>
      </c>
      <c r="V74" s="5" t="s">
        <v>15</v>
      </c>
    </row>
    <row r="75" spans="1:22" ht="33" customHeight="1" x14ac:dyDescent="0.25">
      <c r="A75" s="39">
        <v>73</v>
      </c>
      <c r="B75" s="27" t="s">
        <v>21</v>
      </c>
      <c r="C75" s="28" t="s">
        <v>22</v>
      </c>
      <c r="D75" s="40" t="s">
        <v>301</v>
      </c>
      <c r="E75" s="30" t="s">
        <v>13</v>
      </c>
      <c r="F75" s="39">
        <v>1</v>
      </c>
      <c r="G75" s="33">
        <v>1851634.0000000002</v>
      </c>
      <c r="H75" s="43">
        <v>1653245</v>
      </c>
      <c r="I75" s="51">
        <v>1981248</v>
      </c>
      <c r="J75" s="41"/>
      <c r="K75" s="4">
        <f>+ROUND(MIN(G75:H75,I75,J75),2)</f>
        <v>1653245</v>
      </c>
      <c r="L75" s="4">
        <f>+ROUND(MAX(G75,H75:I75,J75),2)</f>
        <v>1981248</v>
      </c>
      <c r="M75" s="4">
        <f>+ROUND(MEDIAN(G75:H75,I75,J75),2)</f>
        <v>1851634</v>
      </c>
      <c r="N75" s="4">
        <f>+ROUND(GEOMEAN(G75:H75,I75,J75),2)</f>
        <v>1823659.42</v>
      </c>
      <c r="O75" s="4">
        <f>+ROUND(HARMEAN(G75:H75,I75,J75),2)</f>
        <v>1818548.91</v>
      </c>
      <c r="P75" s="4">
        <f>+ROUND(AVERAGE(G75:H75,I75,J75),2)</f>
        <v>1828709</v>
      </c>
      <c r="Q75" s="8">
        <f>+STDEV(K75:P75)</f>
        <v>104567.19127151341</v>
      </c>
      <c r="R75" s="9">
        <f t="shared" ref="R75:R138" si="42">+Q75/P75</f>
        <v>5.7180880758783061E-2</v>
      </c>
      <c r="S75" s="10">
        <f>U75/1.19</f>
        <v>1555994.9579831935</v>
      </c>
      <c r="T75" s="10">
        <f>S75*19/100</f>
        <v>295639.04201680678</v>
      </c>
      <c r="U75" s="4">
        <f t="shared" si="41"/>
        <v>1851634</v>
      </c>
      <c r="V75" s="5" t="s">
        <v>15</v>
      </c>
    </row>
    <row r="76" spans="1:22" ht="30.95" customHeight="1" x14ac:dyDescent="0.25">
      <c r="A76" s="39">
        <v>74</v>
      </c>
      <c r="B76" s="27" t="s">
        <v>21</v>
      </c>
      <c r="C76" s="28" t="s">
        <v>22</v>
      </c>
      <c r="D76" s="40" t="s">
        <v>302</v>
      </c>
      <c r="E76" s="30" t="s">
        <v>13</v>
      </c>
      <c r="F76" s="39">
        <v>1</v>
      </c>
      <c r="G76" s="33">
        <v>2020189</v>
      </c>
      <c r="H76" s="43">
        <v>1836535</v>
      </c>
      <c r="I76" s="51">
        <v>2100997</v>
      </c>
      <c r="J76" s="41"/>
      <c r="K76" s="4">
        <f t="shared" ref="K76:K139" si="43">+ROUND(MIN(G76:H76,I76,J76),2)</f>
        <v>1836535</v>
      </c>
      <c r="L76" s="4">
        <f t="shared" ref="L76:L139" si="44">+ROUND(MAX(G76,H76:I76,J76),2)</f>
        <v>2100997</v>
      </c>
      <c r="M76" s="4">
        <f t="shared" ref="M76:M139" si="45">+ROUND(MEDIAN(G76:H76,I76,J76),2)</f>
        <v>2020189</v>
      </c>
      <c r="N76" s="4">
        <f t="shared" ref="N76:N139" si="46">+ROUND(GEOMEAN(G76:H76,I76,J76),2)</f>
        <v>1982769.43</v>
      </c>
      <c r="O76" s="4">
        <f t="shared" ref="O76:O139" si="47">+ROUND(HARMEAN(G76:H76,I76,J76),2)</f>
        <v>1979582.14</v>
      </c>
      <c r="P76" s="4">
        <f t="shared" ref="P76:P139" si="48">+ROUND(AVERAGE(G76:H76,I76,J76),2)</f>
        <v>1985907</v>
      </c>
      <c r="Q76" s="8">
        <f t="shared" ref="Q76:Q139" si="49">+STDEV(K76:P76)</f>
        <v>85752.997938583678</v>
      </c>
      <c r="R76" s="9">
        <f t="shared" si="42"/>
        <v>4.3180772281171113E-2</v>
      </c>
      <c r="S76" s="10">
        <f t="shared" ref="S76:S80" si="50">U76/1.19</f>
        <v>1697637.8151260505</v>
      </c>
      <c r="T76" s="10">
        <f t="shared" ref="T76:T80" si="51">S76*19/100</f>
        <v>322551.18487394956</v>
      </c>
      <c r="U76" s="4">
        <f t="shared" si="41"/>
        <v>2020189</v>
      </c>
      <c r="V76" s="5" t="s">
        <v>15</v>
      </c>
    </row>
    <row r="77" spans="1:22" ht="26.1" customHeight="1" x14ac:dyDescent="0.25">
      <c r="A77" s="39">
        <v>75</v>
      </c>
      <c r="B77" s="27" t="s">
        <v>21</v>
      </c>
      <c r="C77" s="28" t="s">
        <v>22</v>
      </c>
      <c r="D77" s="40" t="s">
        <v>303</v>
      </c>
      <c r="E77" s="30" t="s">
        <v>13</v>
      </c>
      <c r="F77" s="39">
        <v>1</v>
      </c>
      <c r="G77" s="33">
        <v>258388.00000000003</v>
      </c>
      <c r="H77" s="43">
        <v>232782</v>
      </c>
      <c r="I77" s="51">
        <v>273891</v>
      </c>
      <c r="J77" s="41"/>
      <c r="K77" s="4">
        <f t="shared" si="43"/>
        <v>232782</v>
      </c>
      <c r="L77" s="4">
        <f t="shared" si="44"/>
        <v>273891</v>
      </c>
      <c r="M77" s="4">
        <f t="shared" si="45"/>
        <v>258388</v>
      </c>
      <c r="N77" s="4">
        <f t="shared" si="46"/>
        <v>254448.46</v>
      </c>
      <c r="O77" s="4">
        <f t="shared" si="47"/>
        <v>253869.37</v>
      </c>
      <c r="P77" s="4">
        <f t="shared" si="48"/>
        <v>255020.33</v>
      </c>
      <c r="Q77" s="8">
        <f t="shared" si="49"/>
        <v>13138.826188766889</v>
      </c>
      <c r="R77" s="9">
        <f t="shared" si="42"/>
        <v>5.1520701070251494E-2</v>
      </c>
      <c r="S77" s="10">
        <f t="shared" si="50"/>
        <v>217132.77310924372</v>
      </c>
      <c r="T77" s="10">
        <f t="shared" si="51"/>
        <v>41255.226890756305</v>
      </c>
      <c r="U77" s="4">
        <f t="shared" si="41"/>
        <v>258388</v>
      </c>
      <c r="V77" s="5" t="s">
        <v>15</v>
      </c>
    </row>
    <row r="78" spans="1:22" ht="21.95" customHeight="1" x14ac:dyDescent="0.25">
      <c r="A78" s="39">
        <v>76</v>
      </c>
      <c r="B78" s="27" t="s">
        <v>21</v>
      </c>
      <c r="C78" s="28" t="s">
        <v>22</v>
      </c>
      <c r="D78" s="40" t="s">
        <v>304</v>
      </c>
      <c r="E78" s="30" t="s">
        <v>13</v>
      </c>
      <c r="F78" s="39">
        <v>1</v>
      </c>
      <c r="G78" s="33">
        <v>649055.00000000012</v>
      </c>
      <c r="H78" s="43">
        <v>584734</v>
      </c>
      <c r="I78" s="51">
        <v>668527</v>
      </c>
      <c r="J78" s="41"/>
      <c r="K78" s="4">
        <f t="shared" si="43"/>
        <v>584734</v>
      </c>
      <c r="L78" s="4">
        <f t="shared" si="44"/>
        <v>668527</v>
      </c>
      <c r="M78" s="4">
        <f t="shared" si="45"/>
        <v>649055</v>
      </c>
      <c r="N78" s="4">
        <f t="shared" si="46"/>
        <v>633071.75</v>
      </c>
      <c r="O78" s="4">
        <f t="shared" si="47"/>
        <v>632017.14</v>
      </c>
      <c r="P78" s="4">
        <f t="shared" si="48"/>
        <v>634105.32999999996</v>
      </c>
      <c r="Q78" s="8">
        <f t="shared" si="49"/>
        <v>27747.70916253424</v>
      </c>
      <c r="R78" s="9">
        <f t="shared" si="42"/>
        <v>4.3758832878023977E-2</v>
      </c>
      <c r="S78" s="10">
        <f t="shared" si="50"/>
        <v>545424.36974789924</v>
      </c>
      <c r="T78" s="10">
        <f t="shared" si="51"/>
        <v>103630.63025210086</v>
      </c>
      <c r="U78" s="4">
        <f t="shared" si="41"/>
        <v>649055</v>
      </c>
      <c r="V78" s="5" t="s">
        <v>15</v>
      </c>
    </row>
    <row r="79" spans="1:22" ht="22.5" x14ac:dyDescent="0.25">
      <c r="A79" s="39">
        <v>77</v>
      </c>
      <c r="B79" s="27" t="s">
        <v>21</v>
      </c>
      <c r="C79" s="28" t="s">
        <v>22</v>
      </c>
      <c r="D79" s="40" t="s">
        <v>305</v>
      </c>
      <c r="E79" s="30" t="s">
        <v>13</v>
      </c>
      <c r="F79" s="39">
        <v>1</v>
      </c>
      <c r="G79" s="33">
        <v>567341</v>
      </c>
      <c r="H79" s="43">
        <v>535227</v>
      </c>
      <c r="I79" s="51">
        <v>590035</v>
      </c>
      <c r="J79" s="41"/>
      <c r="K79" s="4">
        <f t="shared" si="43"/>
        <v>535227</v>
      </c>
      <c r="L79" s="4">
        <f t="shared" si="44"/>
        <v>590035</v>
      </c>
      <c r="M79" s="4">
        <f t="shared" si="45"/>
        <v>567341</v>
      </c>
      <c r="N79" s="4">
        <f t="shared" si="46"/>
        <v>563750.13</v>
      </c>
      <c r="O79" s="4">
        <f t="shared" si="47"/>
        <v>563296.79</v>
      </c>
      <c r="P79" s="4">
        <f t="shared" si="48"/>
        <v>564201</v>
      </c>
      <c r="Q79" s="8">
        <f t="shared" si="49"/>
        <v>17421.037117117528</v>
      </c>
      <c r="R79" s="9">
        <f t="shared" si="42"/>
        <v>3.0877359517472548E-2</v>
      </c>
      <c r="S79" s="10">
        <f t="shared" si="50"/>
        <v>476757.1428571429</v>
      </c>
      <c r="T79" s="10">
        <f t="shared" si="51"/>
        <v>90583.857142857145</v>
      </c>
      <c r="U79" s="4">
        <f t="shared" si="41"/>
        <v>567341</v>
      </c>
      <c r="V79" s="5" t="s">
        <v>15</v>
      </c>
    </row>
    <row r="80" spans="1:22" ht="33.950000000000003" customHeight="1" x14ac:dyDescent="0.25">
      <c r="A80" s="39">
        <v>78</v>
      </c>
      <c r="B80" s="27" t="s">
        <v>21</v>
      </c>
      <c r="C80" s="28" t="s">
        <v>22</v>
      </c>
      <c r="D80" s="40" t="s">
        <v>306</v>
      </c>
      <c r="E80" s="30" t="s">
        <v>13</v>
      </c>
      <c r="F80" s="39">
        <v>1</v>
      </c>
      <c r="G80" s="33">
        <v>648978</v>
      </c>
      <c r="H80" s="43">
        <v>584665</v>
      </c>
      <c r="I80" s="51">
        <v>687917.00000000012</v>
      </c>
      <c r="J80" s="41"/>
      <c r="K80" s="4">
        <f t="shared" si="43"/>
        <v>584665</v>
      </c>
      <c r="L80" s="4">
        <f t="shared" si="44"/>
        <v>687917</v>
      </c>
      <c r="M80" s="4">
        <f t="shared" si="45"/>
        <v>648978</v>
      </c>
      <c r="N80" s="4">
        <f t="shared" si="46"/>
        <v>639083.65</v>
      </c>
      <c r="O80" s="4">
        <f t="shared" si="47"/>
        <v>637629.15</v>
      </c>
      <c r="P80" s="4">
        <f t="shared" si="48"/>
        <v>640520</v>
      </c>
      <c r="Q80" s="8">
        <f t="shared" si="49"/>
        <v>33000.284048489644</v>
      </c>
      <c r="R80" s="9">
        <f t="shared" si="42"/>
        <v>5.1521082945871551E-2</v>
      </c>
      <c r="S80" s="10">
        <f t="shared" si="50"/>
        <v>545359.66386554623</v>
      </c>
      <c r="T80" s="10">
        <f t="shared" si="51"/>
        <v>103618.33613445378</v>
      </c>
      <c r="U80" s="4">
        <f t="shared" si="41"/>
        <v>648978</v>
      </c>
      <c r="V80" s="5" t="s">
        <v>15</v>
      </c>
    </row>
    <row r="81" spans="1:22" ht="22.5" x14ac:dyDescent="0.25">
      <c r="A81" s="39">
        <v>79</v>
      </c>
      <c r="B81" s="27" t="s">
        <v>21</v>
      </c>
      <c r="C81" s="28" t="s">
        <v>22</v>
      </c>
      <c r="D81" s="40" t="s">
        <v>307</v>
      </c>
      <c r="E81" s="30" t="s">
        <v>13</v>
      </c>
      <c r="F81" s="39">
        <v>1</v>
      </c>
      <c r="G81" s="33">
        <v>1138405</v>
      </c>
      <c r="H81" s="43">
        <v>1025590</v>
      </c>
      <c r="I81" s="51">
        <v>1195325</v>
      </c>
      <c r="J81" s="41"/>
      <c r="K81" s="4">
        <f t="shared" si="43"/>
        <v>1025590</v>
      </c>
      <c r="L81" s="4">
        <f t="shared" si="44"/>
        <v>1195325</v>
      </c>
      <c r="M81" s="4">
        <f t="shared" si="45"/>
        <v>1138405</v>
      </c>
      <c r="N81" s="4">
        <f t="shared" si="46"/>
        <v>1117511.99</v>
      </c>
      <c r="O81" s="4">
        <f t="shared" si="47"/>
        <v>1115215.49</v>
      </c>
      <c r="P81" s="4">
        <f t="shared" si="48"/>
        <v>1119773.33</v>
      </c>
      <c r="Q81" s="8">
        <f t="shared" si="49"/>
        <v>54669.609475124445</v>
      </c>
      <c r="R81" s="9">
        <f t="shared" si="42"/>
        <v>4.8822032111735005E-2</v>
      </c>
      <c r="S81" s="10">
        <f>U81/1.19</f>
        <v>956642.85714285716</v>
      </c>
      <c r="T81" s="10">
        <f>S81*19/100</f>
        <v>181762.14285714287</v>
      </c>
      <c r="U81" s="4">
        <f t="shared" si="41"/>
        <v>1138405</v>
      </c>
      <c r="V81" s="5" t="s">
        <v>15</v>
      </c>
    </row>
    <row r="82" spans="1:22" ht="22.5" x14ac:dyDescent="0.25">
      <c r="A82" s="39">
        <v>80</v>
      </c>
      <c r="B82" s="27" t="s">
        <v>21</v>
      </c>
      <c r="C82" s="28" t="s">
        <v>22</v>
      </c>
      <c r="D82" s="40" t="s">
        <v>308</v>
      </c>
      <c r="E82" s="30" t="s">
        <v>13</v>
      </c>
      <c r="F82" s="39">
        <v>1</v>
      </c>
      <c r="G82" s="33">
        <v>967536</v>
      </c>
      <c r="H82" s="43">
        <v>904239</v>
      </c>
      <c r="I82" s="51">
        <v>1015913</v>
      </c>
      <c r="J82" s="41"/>
      <c r="K82" s="4">
        <f t="shared" si="43"/>
        <v>904239</v>
      </c>
      <c r="L82" s="4">
        <f t="shared" si="44"/>
        <v>1015913</v>
      </c>
      <c r="M82" s="4">
        <f t="shared" si="45"/>
        <v>967536</v>
      </c>
      <c r="N82" s="4">
        <f t="shared" si="46"/>
        <v>961469.76</v>
      </c>
      <c r="O82" s="4">
        <f t="shared" si="47"/>
        <v>960371.29</v>
      </c>
      <c r="P82" s="4">
        <f t="shared" si="48"/>
        <v>962562.67</v>
      </c>
      <c r="Q82" s="8">
        <f t="shared" si="49"/>
        <v>35431.175628696074</v>
      </c>
      <c r="R82" s="9">
        <f t="shared" si="42"/>
        <v>3.6809214332710484E-2</v>
      </c>
      <c r="S82" s="10">
        <f t="shared" ref="S82:S86" si="52">U82/1.19</f>
        <v>813055.46218487399</v>
      </c>
      <c r="T82" s="10">
        <f t="shared" ref="T82:T86" si="53">S82*19/100</f>
        <v>154480.53781512604</v>
      </c>
      <c r="U82" s="4">
        <f t="shared" si="41"/>
        <v>967536</v>
      </c>
      <c r="V82" s="5" t="s">
        <v>15</v>
      </c>
    </row>
    <row r="83" spans="1:22" ht="22.5" x14ac:dyDescent="0.25">
      <c r="A83" s="39">
        <v>81</v>
      </c>
      <c r="B83" s="27" t="s">
        <v>21</v>
      </c>
      <c r="C83" s="28" t="s">
        <v>22</v>
      </c>
      <c r="D83" s="40" t="s">
        <v>309</v>
      </c>
      <c r="E83" s="30" t="s">
        <v>13</v>
      </c>
      <c r="F83" s="39">
        <v>1</v>
      </c>
      <c r="G83" s="33">
        <v>990801</v>
      </c>
      <c r="H83" s="43">
        <v>925982</v>
      </c>
      <c r="I83" s="51">
        <v>1060157</v>
      </c>
      <c r="J83" s="41"/>
      <c r="K83" s="4">
        <f t="shared" si="43"/>
        <v>925982</v>
      </c>
      <c r="L83" s="4">
        <f t="shared" si="44"/>
        <v>1060157</v>
      </c>
      <c r="M83" s="4">
        <f t="shared" si="45"/>
        <v>990801</v>
      </c>
      <c r="N83" s="4">
        <f t="shared" si="46"/>
        <v>990800.89</v>
      </c>
      <c r="O83" s="4">
        <f t="shared" si="47"/>
        <v>989290.75</v>
      </c>
      <c r="P83" s="4">
        <f t="shared" si="48"/>
        <v>992313.33</v>
      </c>
      <c r="Q83" s="8">
        <f t="shared" si="49"/>
        <v>42456.782228504664</v>
      </c>
      <c r="R83" s="9">
        <f t="shared" si="42"/>
        <v>4.2785661489103108E-2</v>
      </c>
      <c r="S83" s="10">
        <f t="shared" si="52"/>
        <v>832605.8823529412</v>
      </c>
      <c r="T83" s="10">
        <f t="shared" si="53"/>
        <v>158195.11764705883</v>
      </c>
      <c r="U83" s="4">
        <f t="shared" si="41"/>
        <v>990801</v>
      </c>
      <c r="V83" s="5" t="s">
        <v>15</v>
      </c>
    </row>
    <row r="84" spans="1:22" ht="22.5" x14ac:dyDescent="0.25">
      <c r="A84" s="39">
        <v>82</v>
      </c>
      <c r="B84" s="27" t="s">
        <v>21</v>
      </c>
      <c r="C84" s="28" t="s">
        <v>22</v>
      </c>
      <c r="D84" s="40" t="s">
        <v>310</v>
      </c>
      <c r="E84" s="30" t="s">
        <v>13</v>
      </c>
      <c r="F84" s="39">
        <v>1</v>
      </c>
      <c r="G84" s="33">
        <v>1414332</v>
      </c>
      <c r="H84" s="43">
        <v>1285756</v>
      </c>
      <c r="I84" s="51">
        <v>1485049</v>
      </c>
      <c r="J84" s="41"/>
      <c r="K84" s="4">
        <f t="shared" si="43"/>
        <v>1285756</v>
      </c>
      <c r="L84" s="4">
        <f t="shared" si="44"/>
        <v>1485049</v>
      </c>
      <c r="M84" s="4">
        <f t="shared" si="45"/>
        <v>1414332</v>
      </c>
      <c r="N84" s="4">
        <f t="shared" si="46"/>
        <v>1392569.58</v>
      </c>
      <c r="O84" s="4">
        <f t="shared" si="47"/>
        <v>1390061.07</v>
      </c>
      <c r="P84" s="4">
        <f t="shared" si="48"/>
        <v>1395045.67</v>
      </c>
      <c r="Q84" s="8">
        <f t="shared" si="49"/>
        <v>63935.114227003294</v>
      </c>
      <c r="R84" s="9">
        <f t="shared" si="42"/>
        <v>4.5830122699139518E-2</v>
      </c>
      <c r="S84" s="10">
        <f t="shared" si="52"/>
        <v>1188514.2857142857</v>
      </c>
      <c r="T84" s="10">
        <f t="shared" si="53"/>
        <v>225817.71428571429</v>
      </c>
      <c r="U84" s="4">
        <f t="shared" si="41"/>
        <v>1414332</v>
      </c>
      <c r="V84" s="5" t="s">
        <v>15</v>
      </c>
    </row>
    <row r="85" spans="1:22" ht="22.5" x14ac:dyDescent="0.25">
      <c r="A85" s="39">
        <v>83</v>
      </c>
      <c r="B85" s="27" t="s">
        <v>21</v>
      </c>
      <c r="C85" s="28" t="s">
        <v>22</v>
      </c>
      <c r="D85" s="40" t="s">
        <v>311</v>
      </c>
      <c r="E85" s="30" t="s">
        <v>13</v>
      </c>
      <c r="F85" s="39">
        <v>1</v>
      </c>
      <c r="G85" s="33">
        <v>2486150</v>
      </c>
      <c r="H85" s="43">
        <v>2219777</v>
      </c>
      <c r="I85" s="51">
        <v>2560735</v>
      </c>
      <c r="J85" s="41"/>
      <c r="K85" s="4">
        <f t="shared" si="43"/>
        <v>2219777</v>
      </c>
      <c r="L85" s="4">
        <f t="shared" si="44"/>
        <v>2560735</v>
      </c>
      <c r="M85" s="4">
        <f t="shared" si="45"/>
        <v>2486150</v>
      </c>
      <c r="N85" s="4">
        <f t="shared" si="46"/>
        <v>2417689.02</v>
      </c>
      <c r="O85" s="4">
        <f t="shared" si="47"/>
        <v>2413055.7400000002</v>
      </c>
      <c r="P85" s="4">
        <f t="shared" si="48"/>
        <v>2422220.67</v>
      </c>
      <c r="Q85" s="8">
        <f t="shared" si="49"/>
        <v>113428.28930211613</v>
      </c>
      <c r="R85" s="9">
        <f t="shared" si="42"/>
        <v>4.6828222839876983E-2</v>
      </c>
      <c r="S85" s="10">
        <f t="shared" si="52"/>
        <v>2089201.6806722691</v>
      </c>
      <c r="T85" s="10">
        <f t="shared" si="53"/>
        <v>396948.31932773115</v>
      </c>
      <c r="U85" s="4">
        <f t="shared" si="41"/>
        <v>2486150</v>
      </c>
      <c r="V85" s="5" t="s">
        <v>15</v>
      </c>
    </row>
    <row r="86" spans="1:22" ht="22.5" x14ac:dyDescent="0.25">
      <c r="A86" s="39">
        <v>84</v>
      </c>
      <c r="B86" s="27" t="s">
        <v>21</v>
      </c>
      <c r="C86" s="28" t="s">
        <v>22</v>
      </c>
      <c r="D86" s="40" t="s">
        <v>312</v>
      </c>
      <c r="E86" s="30" t="s">
        <v>13</v>
      </c>
      <c r="F86" s="39">
        <v>1</v>
      </c>
      <c r="G86" s="33">
        <v>2375173</v>
      </c>
      <c r="H86" s="43">
        <v>2219788</v>
      </c>
      <c r="I86" s="51">
        <v>2470180</v>
      </c>
      <c r="J86" s="41"/>
      <c r="K86" s="4">
        <f t="shared" si="43"/>
        <v>2219788</v>
      </c>
      <c r="L86" s="4">
        <f t="shared" si="44"/>
        <v>2470180</v>
      </c>
      <c r="M86" s="4">
        <f t="shared" si="45"/>
        <v>2375173</v>
      </c>
      <c r="N86" s="4">
        <f t="shared" si="46"/>
        <v>2352764.4500000002</v>
      </c>
      <c r="O86" s="4">
        <f t="shared" si="47"/>
        <v>2350463.08</v>
      </c>
      <c r="P86" s="4">
        <f t="shared" si="48"/>
        <v>2355047</v>
      </c>
      <c r="Q86" s="8">
        <f t="shared" si="49"/>
        <v>79967.524576783151</v>
      </c>
      <c r="R86" s="9">
        <f t="shared" si="42"/>
        <v>3.3955808345558773E-2</v>
      </c>
      <c r="S86" s="10">
        <f t="shared" si="52"/>
        <v>1995943.6974789917</v>
      </c>
      <c r="T86" s="10">
        <f t="shared" si="53"/>
        <v>379229.30252100842</v>
      </c>
      <c r="U86" s="4">
        <f t="shared" si="41"/>
        <v>2375173</v>
      </c>
      <c r="V86" s="5" t="s">
        <v>15</v>
      </c>
    </row>
    <row r="87" spans="1:22" ht="22.5" x14ac:dyDescent="0.25">
      <c r="A87" s="39">
        <v>85</v>
      </c>
      <c r="B87" s="27" t="s">
        <v>21</v>
      </c>
      <c r="C87" s="28" t="s">
        <v>22</v>
      </c>
      <c r="D87" s="40" t="s">
        <v>313</v>
      </c>
      <c r="E87" s="30" t="s">
        <v>13</v>
      </c>
      <c r="F87" s="39">
        <v>1</v>
      </c>
      <c r="G87" s="33">
        <v>768828</v>
      </c>
      <c r="H87" s="43">
        <v>725309</v>
      </c>
      <c r="I87" s="51">
        <v>814958</v>
      </c>
      <c r="J87" s="41"/>
      <c r="K87" s="4">
        <f t="shared" si="43"/>
        <v>725309</v>
      </c>
      <c r="L87" s="4">
        <f t="shared" si="44"/>
        <v>814958</v>
      </c>
      <c r="M87" s="4">
        <f t="shared" si="45"/>
        <v>768828</v>
      </c>
      <c r="N87" s="4">
        <f t="shared" si="46"/>
        <v>768827.95</v>
      </c>
      <c r="O87" s="4">
        <f t="shared" si="47"/>
        <v>767958.55</v>
      </c>
      <c r="P87" s="4">
        <f t="shared" si="48"/>
        <v>769698.33</v>
      </c>
      <c r="Q87" s="8">
        <f t="shared" si="49"/>
        <v>28362.851534906535</v>
      </c>
      <c r="R87" s="9">
        <f t="shared" si="42"/>
        <v>3.6849308916788913E-2</v>
      </c>
      <c r="S87" s="10">
        <f>U87/1.19</f>
        <v>646073.94957983191</v>
      </c>
      <c r="T87" s="10">
        <f>S87*19/100</f>
        <v>122754.05042016806</v>
      </c>
      <c r="U87" s="4">
        <f t="shared" si="41"/>
        <v>768828</v>
      </c>
      <c r="V87" s="5" t="s">
        <v>15</v>
      </c>
    </row>
    <row r="88" spans="1:22" ht="22.5" x14ac:dyDescent="0.25">
      <c r="A88" s="39">
        <v>86</v>
      </c>
      <c r="B88" s="27" t="s">
        <v>21</v>
      </c>
      <c r="C88" s="28" t="s">
        <v>22</v>
      </c>
      <c r="D88" s="40" t="s">
        <v>314</v>
      </c>
      <c r="E88" s="30" t="s">
        <v>13</v>
      </c>
      <c r="F88" s="39">
        <v>1</v>
      </c>
      <c r="G88" s="33">
        <v>2796540.0000000005</v>
      </c>
      <c r="H88" s="43">
        <v>2496911</v>
      </c>
      <c r="I88" s="51">
        <v>2936367</v>
      </c>
      <c r="J88" s="41"/>
      <c r="K88" s="4">
        <f t="shared" si="43"/>
        <v>2496911</v>
      </c>
      <c r="L88" s="4">
        <f t="shared" si="44"/>
        <v>2936367</v>
      </c>
      <c r="M88" s="4">
        <f t="shared" si="45"/>
        <v>2796540</v>
      </c>
      <c r="N88" s="4">
        <f t="shared" si="46"/>
        <v>2737021.09</v>
      </c>
      <c r="O88" s="4">
        <f t="shared" si="47"/>
        <v>2730657.58</v>
      </c>
      <c r="P88" s="4">
        <f t="shared" si="48"/>
        <v>2743272.67</v>
      </c>
      <c r="Q88" s="8">
        <f t="shared" si="49"/>
        <v>142095.60066929174</v>
      </c>
      <c r="R88" s="9">
        <f t="shared" si="42"/>
        <v>5.1797840667909892E-2</v>
      </c>
      <c r="S88" s="10">
        <f t="shared" ref="S88:S93" si="54">U88/1.19</f>
        <v>2350033.6134453784</v>
      </c>
      <c r="T88" s="10">
        <f t="shared" ref="T88:T93" si="55">S88*19/100</f>
        <v>446506.38655462192</v>
      </c>
      <c r="U88" s="4">
        <f t="shared" si="41"/>
        <v>2796540</v>
      </c>
      <c r="V88" s="5" t="s">
        <v>15</v>
      </c>
    </row>
    <row r="89" spans="1:22" ht="22.5" x14ac:dyDescent="0.25">
      <c r="A89" s="39">
        <v>87</v>
      </c>
      <c r="B89" s="27" t="s">
        <v>21</v>
      </c>
      <c r="C89" s="28" t="s">
        <v>22</v>
      </c>
      <c r="D89" s="40" t="s">
        <v>315</v>
      </c>
      <c r="E89" s="30" t="s">
        <v>13</v>
      </c>
      <c r="F89" s="39">
        <v>1</v>
      </c>
      <c r="G89" s="33">
        <v>3296257</v>
      </c>
      <c r="H89" s="43">
        <v>3052090</v>
      </c>
      <c r="I89" s="51">
        <v>3461070</v>
      </c>
      <c r="J89" s="41"/>
      <c r="K89" s="4">
        <f t="shared" si="43"/>
        <v>3052090</v>
      </c>
      <c r="L89" s="4">
        <f t="shared" si="44"/>
        <v>3461070</v>
      </c>
      <c r="M89" s="4">
        <f t="shared" si="45"/>
        <v>3296257</v>
      </c>
      <c r="N89" s="4">
        <f t="shared" si="46"/>
        <v>3265449.17</v>
      </c>
      <c r="O89" s="4">
        <f t="shared" si="47"/>
        <v>3261058.39</v>
      </c>
      <c r="P89" s="4">
        <f t="shared" si="48"/>
        <v>3269805.67</v>
      </c>
      <c r="Q89" s="8">
        <f t="shared" si="49"/>
        <v>130191.17138545743</v>
      </c>
      <c r="R89" s="9">
        <f t="shared" si="42"/>
        <v>3.9816180080652144E-2</v>
      </c>
      <c r="S89" s="10">
        <f t="shared" si="54"/>
        <v>2769963.8655462186</v>
      </c>
      <c r="T89" s="10">
        <f t="shared" si="55"/>
        <v>526293.13445378153</v>
      </c>
      <c r="U89" s="4">
        <f t="shared" si="41"/>
        <v>3296257</v>
      </c>
      <c r="V89" s="5" t="s">
        <v>15</v>
      </c>
    </row>
    <row r="90" spans="1:22" ht="22.5" x14ac:dyDescent="0.25">
      <c r="A90" s="39">
        <v>88</v>
      </c>
      <c r="B90" s="27" t="s">
        <v>21</v>
      </c>
      <c r="C90" s="28" t="s">
        <v>22</v>
      </c>
      <c r="D90" s="40" t="s">
        <v>316</v>
      </c>
      <c r="E90" s="30" t="s">
        <v>13</v>
      </c>
      <c r="F90" s="39">
        <v>1</v>
      </c>
      <c r="G90" s="33">
        <v>590229</v>
      </c>
      <c r="H90" s="43">
        <v>536572</v>
      </c>
      <c r="I90" s="51">
        <v>631545</v>
      </c>
      <c r="J90" s="41"/>
      <c r="K90" s="4">
        <f t="shared" si="43"/>
        <v>536572</v>
      </c>
      <c r="L90" s="4">
        <f t="shared" si="44"/>
        <v>631545</v>
      </c>
      <c r="M90" s="4">
        <f t="shared" si="45"/>
        <v>590229</v>
      </c>
      <c r="N90" s="4">
        <f t="shared" si="46"/>
        <v>584813.81000000006</v>
      </c>
      <c r="O90" s="4">
        <f t="shared" si="47"/>
        <v>583503.31999999995</v>
      </c>
      <c r="P90" s="4">
        <f t="shared" si="48"/>
        <v>586115.32999999996</v>
      </c>
      <c r="Q90" s="8">
        <f t="shared" si="49"/>
        <v>30137.294798147144</v>
      </c>
      <c r="R90" s="9">
        <f t="shared" si="42"/>
        <v>5.1418711054950821E-2</v>
      </c>
      <c r="S90" s="10">
        <f t="shared" si="54"/>
        <v>495990.75630252104</v>
      </c>
      <c r="T90" s="10">
        <f t="shared" si="55"/>
        <v>94238.243697478989</v>
      </c>
      <c r="U90" s="4">
        <f t="shared" si="41"/>
        <v>590229</v>
      </c>
      <c r="V90" s="5" t="s">
        <v>15</v>
      </c>
    </row>
    <row r="91" spans="1:22" ht="22.5" x14ac:dyDescent="0.25">
      <c r="A91" s="39">
        <v>89</v>
      </c>
      <c r="B91" s="27" t="s">
        <v>21</v>
      </c>
      <c r="C91" s="28" t="s">
        <v>22</v>
      </c>
      <c r="D91" s="40" t="s">
        <v>317</v>
      </c>
      <c r="E91" s="30" t="s">
        <v>13</v>
      </c>
      <c r="F91" s="39">
        <v>1</v>
      </c>
      <c r="G91" s="33">
        <v>3160042.0000000005</v>
      </c>
      <c r="H91" s="43">
        <v>2953310</v>
      </c>
      <c r="I91" s="51">
        <v>3381245</v>
      </c>
      <c r="J91" s="41"/>
      <c r="K91" s="4">
        <f t="shared" si="43"/>
        <v>2953310</v>
      </c>
      <c r="L91" s="4">
        <f t="shared" si="44"/>
        <v>3381245</v>
      </c>
      <c r="M91" s="4">
        <f t="shared" si="45"/>
        <v>3160042</v>
      </c>
      <c r="N91" s="4">
        <f t="shared" si="46"/>
        <v>3160041.92</v>
      </c>
      <c r="O91" s="4">
        <f t="shared" si="47"/>
        <v>3155225.52</v>
      </c>
      <c r="P91" s="4">
        <f t="shared" si="48"/>
        <v>3164865.67</v>
      </c>
      <c r="Q91" s="8">
        <f t="shared" si="49"/>
        <v>135410.79525651099</v>
      </c>
      <c r="R91" s="9">
        <f t="shared" si="42"/>
        <v>4.278563748852917E-2</v>
      </c>
      <c r="S91" s="10">
        <f t="shared" si="54"/>
        <v>2655497.478991597</v>
      </c>
      <c r="T91" s="10">
        <f t="shared" si="55"/>
        <v>504544.52100840345</v>
      </c>
      <c r="U91" s="4">
        <f t="shared" si="41"/>
        <v>3160042</v>
      </c>
      <c r="V91" s="5" t="s">
        <v>15</v>
      </c>
    </row>
    <row r="92" spans="1:22" ht="22.5" x14ac:dyDescent="0.25">
      <c r="A92" s="39">
        <v>90</v>
      </c>
      <c r="B92" s="27" t="s">
        <v>21</v>
      </c>
      <c r="C92" s="28" t="s">
        <v>22</v>
      </c>
      <c r="D92" s="40" t="s">
        <v>318</v>
      </c>
      <c r="E92" s="30" t="s">
        <v>13</v>
      </c>
      <c r="F92" s="39">
        <v>1</v>
      </c>
      <c r="G92" s="33">
        <v>3536417</v>
      </c>
      <c r="H92" s="43">
        <v>3305063</v>
      </c>
      <c r="I92" s="51">
        <v>3713238</v>
      </c>
      <c r="J92" s="41"/>
      <c r="K92" s="4">
        <f t="shared" si="43"/>
        <v>3305063</v>
      </c>
      <c r="L92" s="4">
        <f t="shared" si="44"/>
        <v>3713238</v>
      </c>
      <c r="M92" s="4">
        <f t="shared" si="45"/>
        <v>3536417</v>
      </c>
      <c r="N92" s="4">
        <f t="shared" si="46"/>
        <v>3514244.71</v>
      </c>
      <c r="O92" s="4">
        <f t="shared" si="47"/>
        <v>3510229.76</v>
      </c>
      <c r="P92" s="4">
        <f t="shared" si="48"/>
        <v>3518239.33</v>
      </c>
      <c r="Q92" s="8">
        <f t="shared" si="49"/>
        <v>129503.01165477499</v>
      </c>
      <c r="R92" s="9">
        <f t="shared" si="42"/>
        <v>3.6809039837200325E-2</v>
      </c>
      <c r="S92" s="10">
        <f t="shared" si="54"/>
        <v>2971778.9915966387</v>
      </c>
      <c r="T92" s="10">
        <f t="shared" si="55"/>
        <v>564638.00840336131</v>
      </c>
      <c r="U92" s="4">
        <f t="shared" si="41"/>
        <v>3536417</v>
      </c>
      <c r="V92" s="5" t="s">
        <v>15</v>
      </c>
    </row>
    <row r="93" spans="1:22" ht="22.5" x14ac:dyDescent="0.25">
      <c r="A93" s="39">
        <v>91</v>
      </c>
      <c r="B93" s="27" t="s">
        <v>21</v>
      </c>
      <c r="C93" s="28" t="s">
        <v>22</v>
      </c>
      <c r="D93" s="40" t="s">
        <v>319</v>
      </c>
      <c r="E93" s="30" t="s">
        <v>13</v>
      </c>
      <c r="F93" s="39">
        <v>1</v>
      </c>
      <c r="G93" s="33">
        <v>3405214.0000000005</v>
      </c>
      <c r="H93" s="43">
        <v>3040370</v>
      </c>
      <c r="I93" s="51">
        <v>3541423</v>
      </c>
      <c r="J93" s="41"/>
      <c r="K93" s="4">
        <f t="shared" si="43"/>
        <v>3040370</v>
      </c>
      <c r="L93" s="4">
        <f t="shared" si="44"/>
        <v>3541423</v>
      </c>
      <c r="M93" s="4">
        <f t="shared" si="45"/>
        <v>3405214</v>
      </c>
      <c r="N93" s="4">
        <f t="shared" si="46"/>
        <v>3322126.9</v>
      </c>
      <c r="O93" s="4">
        <f t="shared" si="47"/>
        <v>3315111.25</v>
      </c>
      <c r="P93" s="4">
        <f t="shared" si="48"/>
        <v>3329002.33</v>
      </c>
      <c r="Q93" s="8">
        <f t="shared" si="49"/>
        <v>163955.93350829137</v>
      </c>
      <c r="R93" s="9">
        <f t="shared" si="42"/>
        <v>4.9250771629316153E-2</v>
      </c>
      <c r="S93" s="10">
        <f t="shared" si="54"/>
        <v>2861524.3697478995</v>
      </c>
      <c r="T93" s="10">
        <f t="shared" si="55"/>
        <v>543689.63025210088</v>
      </c>
      <c r="U93" s="4">
        <f t="shared" si="41"/>
        <v>3405214</v>
      </c>
      <c r="V93" s="5" t="s">
        <v>15</v>
      </c>
    </row>
    <row r="94" spans="1:22" ht="22.5" x14ac:dyDescent="0.25">
      <c r="A94" s="39">
        <v>92</v>
      </c>
      <c r="B94" s="27" t="s">
        <v>21</v>
      </c>
      <c r="C94" s="28" t="s">
        <v>22</v>
      </c>
      <c r="D94" s="40" t="s">
        <v>320</v>
      </c>
      <c r="E94" s="30" t="s">
        <v>13</v>
      </c>
      <c r="F94" s="39">
        <v>1</v>
      </c>
      <c r="G94" s="33">
        <v>3638048</v>
      </c>
      <c r="H94" s="43">
        <v>3307316</v>
      </c>
      <c r="I94" s="51">
        <v>3892711</v>
      </c>
      <c r="J94" s="41"/>
      <c r="K94" s="4">
        <f t="shared" si="43"/>
        <v>3307316</v>
      </c>
      <c r="L94" s="4">
        <f t="shared" si="44"/>
        <v>3892711</v>
      </c>
      <c r="M94" s="4">
        <f t="shared" si="45"/>
        <v>3638048</v>
      </c>
      <c r="N94" s="4">
        <f t="shared" si="46"/>
        <v>3604669.29</v>
      </c>
      <c r="O94" s="4">
        <f t="shared" si="47"/>
        <v>3596591.71</v>
      </c>
      <c r="P94" s="4">
        <f t="shared" si="48"/>
        <v>3612691.67</v>
      </c>
      <c r="Q94" s="8">
        <f t="shared" si="49"/>
        <v>185760.41261292045</v>
      </c>
      <c r="R94" s="9">
        <f t="shared" si="42"/>
        <v>5.1418839353351307E-2</v>
      </c>
      <c r="S94" s="10">
        <f>U94/1.19</f>
        <v>3057183.193277311</v>
      </c>
      <c r="T94" s="10">
        <f>S94*19/100</f>
        <v>580864.80672268907</v>
      </c>
      <c r="U94" s="4">
        <f t="shared" si="41"/>
        <v>3638048</v>
      </c>
      <c r="V94" s="5" t="s">
        <v>15</v>
      </c>
    </row>
    <row r="95" spans="1:22" ht="22.5" x14ac:dyDescent="0.25">
      <c r="A95" s="39">
        <v>93</v>
      </c>
      <c r="B95" s="27" t="s">
        <v>21</v>
      </c>
      <c r="C95" s="28" t="s">
        <v>22</v>
      </c>
      <c r="D95" s="40" t="s">
        <v>321</v>
      </c>
      <c r="E95" s="30" t="s">
        <v>13</v>
      </c>
      <c r="F95" s="39">
        <v>1</v>
      </c>
      <c r="G95" s="33">
        <v>3305908</v>
      </c>
      <c r="H95" s="43">
        <v>3118781</v>
      </c>
      <c r="I95" s="51">
        <v>3471203</v>
      </c>
      <c r="J95" s="41"/>
      <c r="K95" s="4">
        <f t="shared" si="43"/>
        <v>3118781</v>
      </c>
      <c r="L95" s="4">
        <f t="shared" si="44"/>
        <v>3471203</v>
      </c>
      <c r="M95" s="4">
        <f t="shared" si="45"/>
        <v>3305908</v>
      </c>
      <c r="N95" s="4">
        <f t="shared" si="46"/>
        <v>3295479.03</v>
      </c>
      <c r="O95" s="4">
        <f t="shared" si="47"/>
        <v>3292320.48</v>
      </c>
      <c r="P95" s="4">
        <f t="shared" si="48"/>
        <v>3298630.67</v>
      </c>
      <c r="Q95" s="8">
        <f t="shared" si="49"/>
        <v>111548.10861312543</v>
      </c>
      <c r="R95" s="9">
        <f t="shared" si="42"/>
        <v>3.3816489256472425E-2</v>
      </c>
      <c r="S95" s="10">
        <f t="shared" ref="S95:S99" si="56">U95/1.19</f>
        <v>2778073.9495798321</v>
      </c>
      <c r="T95" s="10">
        <f t="shared" ref="T95:T99" si="57">S95*19/100</f>
        <v>527834.05042016809</v>
      </c>
      <c r="U95" s="4">
        <f t="shared" si="41"/>
        <v>3305908</v>
      </c>
      <c r="V95" s="5" t="s">
        <v>15</v>
      </c>
    </row>
    <row r="96" spans="1:22" ht="22.5" x14ac:dyDescent="0.25">
      <c r="A96" s="39">
        <v>94</v>
      </c>
      <c r="B96" s="27" t="s">
        <v>21</v>
      </c>
      <c r="C96" s="28" t="s">
        <v>117</v>
      </c>
      <c r="D96" s="40" t="s">
        <v>322</v>
      </c>
      <c r="E96" s="30" t="s">
        <v>13</v>
      </c>
      <c r="F96" s="39">
        <v>1</v>
      </c>
      <c r="G96" s="33">
        <v>3271573</v>
      </c>
      <c r="H96" s="43">
        <v>2974157</v>
      </c>
      <c r="I96" s="51">
        <v>3500583</v>
      </c>
      <c r="J96" s="41"/>
      <c r="K96" s="4">
        <f t="shared" si="43"/>
        <v>2974157</v>
      </c>
      <c r="L96" s="4">
        <f t="shared" si="44"/>
        <v>3500583</v>
      </c>
      <c r="M96" s="4">
        <f t="shared" si="45"/>
        <v>3271573</v>
      </c>
      <c r="N96" s="4">
        <f t="shared" si="46"/>
        <v>3241556.74</v>
      </c>
      <c r="O96" s="4">
        <f t="shared" si="47"/>
        <v>3234292.85</v>
      </c>
      <c r="P96" s="4">
        <f t="shared" si="48"/>
        <v>3248771</v>
      </c>
      <c r="Q96" s="8">
        <f t="shared" si="49"/>
        <v>167048.0763992822</v>
      </c>
      <c r="R96" s="9">
        <f t="shared" si="42"/>
        <v>5.1418852359640679E-2</v>
      </c>
      <c r="S96" s="10">
        <f t="shared" si="56"/>
        <v>2749221.0084033613</v>
      </c>
      <c r="T96" s="10">
        <f t="shared" si="57"/>
        <v>522351.99159663863</v>
      </c>
      <c r="U96" s="4">
        <f t="shared" si="41"/>
        <v>3271573</v>
      </c>
      <c r="V96" s="5" t="s">
        <v>15</v>
      </c>
    </row>
    <row r="97" spans="1:22" ht="22.5" x14ac:dyDescent="0.25">
      <c r="A97" s="39">
        <v>95</v>
      </c>
      <c r="B97" s="27" t="s">
        <v>21</v>
      </c>
      <c r="C97" s="28" t="s">
        <v>117</v>
      </c>
      <c r="D97" s="40" t="s">
        <v>323</v>
      </c>
      <c r="E97" s="30" t="s">
        <v>13</v>
      </c>
      <c r="F97" s="39">
        <v>1</v>
      </c>
      <c r="G97" s="33">
        <v>3720599</v>
      </c>
      <c r="H97" s="43">
        <v>3444999</v>
      </c>
      <c r="I97" s="51">
        <v>3981041</v>
      </c>
      <c r="J97" s="41"/>
      <c r="K97" s="4">
        <f t="shared" si="43"/>
        <v>3444999</v>
      </c>
      <c r="L97" s="4">
        <f t="shared" si="44"/>
        <v>3981041</v>
      </c>
      <c r="M97" s="4">
        <f t="shared" si="45"/>
        <v>3720599</v>
      </c>
      <c r="N97" s="4">
        <f t="shared" si="46"/>
        <v>3709080.04</v>
      </c>
      <c r="O97" s="4">
        <f t="shared" si="47"/>
        <v>3702605.02</v>
      </c>
      <c r="P97" s="4">
        <f t="shared" si="48"/>
        <v>3715546.33</v>
      </c>
      <c r="Q97" s="8">
        <f t="shared" si="49"/>
        <v>169620.35355185351</v>
      </c>
      <c r="R97" s="9">
        <f t="shared" si="42"/>
        <v>4.5651524294639464E-2</v>
      </c>
      <c r="S97" s="10">
        <f t="shared" si="56"/>
        <v>3126553.781512605</v>
      </c>
      <c r="T97" s="10">
        <f t="shared" si="57"/>
        <v>594045.21848739497</v>
      </c>
      <c r="U97" s="4">
        <f t="shared" si="41"/>
        <v>3720599</v>
      </c>
      <c r="V97" s="5" t="s">
        <v>15</v>
      </c>
    </row>
    <row r="98" spans="1:22" ht="22.5" x14ac:dyDescent="0.25">
      <c r="A98" s="39">
        <v>96</v>
      </c>
      <c r="B98" s="27" t="s">
        <v>21</v>
      </c>
      <c r="C98" s="28" t="s">
        <v>117</v>
      </c>
      <c r="D98" s="40" t="s">
        <v>324</v>
      </c>
      <c r="E98" s="30" t="s">
        <v>13</v>
      </c>
      <c r="F98" s="39">
        <v>1</v>
      </c>
      <c r="G98" s="33">
        <v>3789499.0000000005</v>
      </c>
      <c r="H98" s="43">
        <v>3444999</v>
      </c>
      <c r="I98" s="51">
        <v>3903184</v>
      </c>
      <c r="J98" s="41"/>
      <c r="K98" s="4">
        <f t="shared" si="43"/>
        <v>3444999</v>
      </c>
      <c r="L98" s="4">
        <f t="shared" si="44"/>
        <v>3903184</v>
      </c>
      <c r="M98" s="4">
        <f t="shared" si="45"/>
        <v>3789499</v>
      </c>
      <c r="N98" s="4">
        <f t="shared" si="46"/>
        <v>3707347.6</v>
      </c>
      <c r="O98" s="4">
        <f t="shared" si="47"/>
        <v>3702039.78</v>
      </c>
      <c r="P98" s="4">
        <f t="shared" si="48"/>
        <v>3712560.67</v>
      </c>
      <c r="Q98" s="8">
        <f t="shared" si="49"/>
        <v>150958.67872140169</v>
      </c>
      <c r="R98" s="9">
        <f t="shared" si="42"/>
        <v>4.0661605867144443E-2</v>
      </c>
      <c r="S98" s="10">
        <f t="shared" si="56"/>
        <v>3184452.9411764708</v>
      </c>
      <c r="T98" s="10">
        <f t="shared" si="57"/>
        <v>605046.05882352951</v>
      </c>
      <c r="U98" s="4">
        <f t="shared" si="41"/>
        <v>3789499</v>
      </c>
      <c r="V98" s="5" t="s">
        <v>15</v>
      </c>
    </row>
    <row r="99" spans="1:22" ht="22.5" x14ac:dyDescent="0.25">
      <c r="A99" s="39">
        <v>97</v>
      </c>
      <c r="B99" s="27" t="s">
        <v>21</v>
      </c>
      <c r="C99" s="28" t="s">
        <v>117</v>
      </c>
      <c r="D99" s="40" t="s">
        <v>325</v>
      </c>
      <c r="E99" s="30" t="s">
        <v>13</v>
      </c>
      <c r="F99" s="39">
        <v>1</v>
      </c>
      <c r="G99" s="33">
        <v>907264</v>
      </c>
      <c r="H99" s="43">
        <v>817355</v>
      </c>
      <c r="I99" s="51">
        <v>934482</v>
      </c>
      <c r="J99" s="41"/>
      <c r="K99" s="4">
        <f t="shared" si="43"/>
        <v>817355</v>
      </c>
      <c r="L99" s="4">
        <f t="shared" si="44"/>
        <v>934482</v>
      </c>
      <c r="M99" s="4">
        <f t="shared" si="45"/>
        <v>907264</v>
      </c>
      <c r="N99" s="4">
        <f t="shared" si="46"/>
        <v>884922.25</v>
      </c>
      <c r="O99" s="4">
        <f t="shared" si="47"/>
        <v>883448.11</v>
      </c>
      <c r="P99" s="4">
        <f t="shared" si="48"/>
        <v>886367</v>
      </c>
      <c r="Q99" s="8">
        <f t="shared" si="49"/>
        <v>38786.15124083939</v>
      </c>
      <c r="R99" s="9">
        <f t="shared" si="42"/>
        <v>4.375856867509665E-2</v>
      </c>
      <c r="S99" s="10">
        <f t="shared" si="56"/>
        <v>762406.72268907563</v>
      </c>
      <c r="T99" s="10">
        <f t="shared" si="57"/>
        <v>144857.27731092437</v>
      </c>
      <c r="U99" s="4">
        <f t="shared" si="41"/>
        <v>907264</v>
      </c>
      <c r="V99" s="5" t="s">
        <v>15</v>
      </c>
    </row>
    <row r="100" spans="1:22" ht="22.5" x14ac:dyDescent="0.25">
      <c r="A100" s="39">
        <v>98</v>
      </c>
      <c r="B100" s="27" t="s">
        <v>21</v>
      </c>
      <c r="C100" s="28" t="s">
        <v>117</v>
      </c>
      <c r="D100" s="40" t="s">
        <v>326</v>
      </c>
      <c r="E100" s="30" t="s">
        <v>13</v>
      </c>
      <c r="F100" s="39">
        <v>1</v>
      </c>
      <c r="G100" s="33">
        <v>814409</v>
      </c>
      <c r="H100" s="43">
        <v>740372</v>
      </c>
      <c r="I100" s="51">
        <v>846985</v>
      </c>
      <c r="J100" s="41"/>
      <c r="K100" s="4">
        <f t="shared" si="43"/>
        <v>740372</v>
      </c>
      <c r="L100" s="4">
        <f t="shared" si="44"/>
        <v>846985</v>
      </c>
      <c r="M100" s="4">
        <f t="shared" si="45"/>
        <v>814409</v>
      </c>
      <c r="N100" s="4">
        <f t="shared" si="46"/>
        <v>799323.82</v>
      </c>
      <c r="O100" s="4">
        <f t="shared" si="47"/>
        <v>798038.93</v>
      </c>
      <c r="P100" s="4">
        <f t="shared" si="48"/>
        <v>800588.67</v>
      </c>
      <c r="Q100" s="8">
        <f t="shared" si="49"/>
        <v>34569.767510731494</v>
      </c>
      <c r="R100" s="9">
        <f t="shared" si="42"/>
        <v>4.3180435604630141E-2</v>
      </c>
      <c r="S100" s="10">
        <f>U100/1.19</f>
        <v>684377.31092436973</v>
      </c>
      <c r="T100" s="10">
        <f>S100*19/100</f>
        <v>130031.68907563025</v>
      </c>
      <c r="U100" s="4">
        <f t="shared" si="41"/>
        <v>814409</v>
      </c>
      <c r="V100" s="5" t="s">
        <v>15</v>
      </c>
    </row>
    <row r="101" spans="1:22" ht="33.75" x14ac:dyDescent="0.25">
      <c r="A101" s="39">
        <v>99</v>
      </c>
      <c r="B101" s="27" t="s">
        <v>21</v>
      </c>
      <c r="C101" s="28" t="s">
        <v>123</v>
      </c>
      <c r="D101" s="40" t="s">
        <v>327</v>
      </c>
      <c r="E101" s="30" t="s">
        <v>13</v>
      </c>
      <c r="F101" s="39">
        <v>1</v>
      </c>
      <c r="G101" s="33">
        <v>246763</v>
      </c>
      <c r="H101" s="43">
        <v>232795</v>
      </c>
      <c r="I101" s="51">
        <v>254166</v>
      </c>
      <c r="J101" s="41"/>
      <c r="K101" s="4">
        <f t="shared" si="43"/>
        <v>232795</v>
      </c>
      <c r="L101" s="4">
        <f t="shared" si="44"/>
        <v>254166</v>
      </c>
      <c r="M101" s="4">
        <f t="shared" si="45"/>
        <v>246763</v>
      </c>
      <c r="N101" s="4">
        <f t="shared" si="46"/>
        <v>244412.67</v>
      </c>
      <c r="O101" s="4">
        <f t="shared" si="47"/>
        <v>244249.3</v>
      </c>
      <c r="P101" s="4">
        <f t="shared" si="48"/>
        <v>244574.67</v>
      </c>
      <c r="Q101" s="8">
        <f t="shared" si="49"/>
        <v>6864.9187092958355</v>
      </c>
      <c r="R101" s="9">
        <f t="shared" si="42"/>
        <v>2.8068804955541125E-2</v>
      </c>
      <c r="S101" s="10">
        <f t="shared" ref="S101:S105" si="58">U101/1.19</f>
        <v>207363.8655462185</v>
      </c>
      <c r="T101" s="10">
        <f t="shared" ref="T101:T105" si="59">S101*19/100</f>
        <v>39399.134453781509</v>
      </c>
      <c r="U101" s="4">
        <f t="shared" si="41"/>
        <v>246763</v>
      </c>
      <c r="V101" s="5" t="s">
        <v>15</v>
      </c>
    </row>
    <row r="102" spans="1:22" ht="22.5" x14ac:dyDescent="0.25">
      <c r="A102" s="39">
        <v>100</v>
      </c>
      <c r="B102" s="27" t="s">
        <v>21</v>
      </c>
      <c r="C102" s="28" t="s">
        <v>125</v>
      </c>
      <c r="D102" s="40" t="s">
        <v>328</v>
      </c>
      <c r="E102" s="30" t="s">
        <v>13</v>
      </c>
      <c r="F102" s="39">
        <v>1</v>
      </c>
      <c r="G102" s="33">
        <v>260730</v>
      </c>
      <c r="H102" s="43">
        <v>232795</v>
      </c>
      <c r="I102" s="51">
        <v>271159</v>
      </c>
      <c r="J102" s="41"/>
      <c r="K102" s="4">
        <f t="shared" si="43"/>
        <v>232795</v>
      </c>
      <c r="L102" s="4">
        <f t="shared" si="44"/>
        <v>271159</v>
      </c>
      <c r="M102" s="4">
        <f t="shared" si="45"/>
        <v>260730</v>
      </c>
      <c r="N102" s="4">
        <f t="shared" si="46"/>
        <v>254368.24</v>
      </c>
      <c r="O102" s="4">
        <f t="shared" si="47"/>
        <v>253831.09</v>
      </c>
      <c r="P102" s="4">
        <f t="shared" si="48"/>
        <v>254894.67</v>
      </c>
      <c r="Q102" s="8">
        <f t="shared" si="49"/>
        <v>12553.58029430595</v>
      </c>
      <c r="R102" s="9">
        <f t="shared" si="42"/>
        <v>4.9250069820235741E-2</v>
      </c>
      <c r="S102" s="10">
        <f t="shared" si="58"/>
        <v>219100.84033613445</v>
      </c>
      <c r="T102" s="10">
        <f t="shared" si="59"/>
        <v>41629.159663865546</v>
      </c>
      <c r="U102" s="4">
        <f t="shared" si="41"/>
        <v>260730</v>
      </c>
      <c r="V102" s="5" t="s">
        <v>15</v>
      </c>
    </row>
    <row r="103" spans="1:22" ht="22.5" x14ac:dyDescent="0.25">
      <c r="A103" s="39">
        <v>101</v>
      </c>
      <c r="B103" s="27" t="s">
        <v>21</v>
      </c>
      <c r="C103" s="28" t="s">
        <v>125</v>
      </c>
      <c r="D103" s="40" t="s">
        <v>329</v>
      </c>
      <c r="E103" s="30" t="s">
        <v>13</v>
      </c>
      <c r="F103" s="39">
        <v>1</v>
      </c>
      <c r="G103" s="33">
        <v>523778</v>
      </c>
      <c r="H103" s="43">
        <v>494130</v>
      </c>
      <c r="I103" s="51">
        <v>549967</v>
      </c>
      <c r="J103" s="41"/>
      <c r="K103" s="4">
        <f t="shared" si="43"/>
        <v>494130</v>
      </c>
      <c r="L103" s="4">
        <f t="shared" si="44"/>
        <v>549967</v>
      </c>
      <c r="M103" s="4">
        <f t="shared" si="45"/>
        <v>523778</v>
      </c>
      <c r="N103" s="4">
        <f t="shared" si="46"/>
        <v>522125.66</v>
      </c>
      <c r="O103" s="4">
        <f t="shared" si="47"/>
        <v>521625.22</v>
      </c>
      <c r="P103" s="4">
        <f t="shared" si="48"/>
        <v>522625</v>
      </c>
      <c r="Q103" s="8">
        <f t="shared" si="49"/>
        <v>17673.44753213098</v>
      </c>
      <c r="R103" s="9">
        <f t="shared" si="42"/>
        <v>3.3816689848612254E-2</v>
      </c>
      <c r="S103" s="10">
        <f t="shared" si="58"/>
        <v>440149.57983193279</v>
      </c>
      <c r="T103" s="10">
        <f t="shared" si="59"/>
        <v>83628.420168067227</v>
      </c>
      <c r="U103" s="4">
        <f t="shared" si="41"/>
        <v>523778</v>
      </c>
      <c r="V103" s="5" t="s">
        <v>15</v>
      </c>
    </row>
    <row r="104" spans="1:22" ht="22.5" x14ac:dyDescent="0.25">
      <c r="A104" s="39">
        <v>102</v>
      </c>
      <c r="B104" s="27" t="s">
        <v>21</v>
      </c>
      <c r="C104" s="28" t="s">
        <v>125</v>
      </c>
      <c r="D104" s="40" t="s">
        <v>330</v>
      </c>
      <c r="E104" s="30" t="s">
        <v>13</v>
      </c>
      <c r="F104" s="39">
        <v>1</v>
      </c>
      <c r="G104" s="33">
        <v>447679</v>
      </c>
      <c r="H104" s="43">
        <v>399713</v>
      </c>
      <c r="I104" s="51">
        <v>479017</v>
      </c>
      <c r="J104" s="41"/>
      <c r="K104" s="4">
        <f t="shared" si="43"/>
        <v>399713</v>
      </c>
      <c r="L104" s="4">
        <f t="shared" si="44"/>
        <v>479017</v>
      </c>
      <c r="M104" s="4">
        <f t="shared" si="45"/>
        <v>447679</v>
      </c>
      <c r="N104" s="4">
        <f t="shared" si="46"/>
        <v>440915.44</v>
      </c>
      <c r="O104" s="4">
        <f t="shared" si="47"/>
        <v>439679.81</v>
      </c>
      <c r="P104" s="4">
        <f t="shared" si="48"/>
        <v>442136.33</v>
      </c>
      <c r="Q104" s="8">
        <f t="shared" si="49"/>
        <v>25282.069231410627</v>
      </c>
      <c r="R104" s="9">
        <f t="shared" si="42"/>
        <v>5.7181614619659565E-2</v>
      </c>
      <c r="S104" s="10">
        <f t="shared" si="58"/>
        <v>376200.84033613448</v>
      </c>
      <c r="T104" s="10">
        <f t="shared" si="59"/>
        <v>71478.159663865546</v>
      </c>
      <c r="U104" s="4">
        <f t="shared" si="41"/>
        <v>447679</v>
      </c>
      <c r="V104" s="5" t="s">
        <v>15</v>
      </c>
    </row>
    <row r="105" spans="1:22" ht="22.5" x14ac:dyDescent="0.25">
      <c r="A105" s="39">
        <v>103</v>
      </c>
      <c r="B105" s="27" t="s">
        <v>21</v>
      </c>
      <c r="C105" s="28" t="s">
        <v>125</v>
      </c>
      <c r="D105" s="40" t="s">
        <v>331</v>
      </c>
      <c r="E105" s="30" t="s">
        <v>13</v>
      </c>
      <c r="F105" s="39">
        <v>1</v>
      </c>
      <c r="G105" s="33">
        <v>423696.00000000006</v>
      </c>
      <c r="H105" s="43">
        <v>399713</v>
      </c>
      <c r="I105" s="51">
        <v>453355.00000000012</v>
      </c>
      <c r="J105" s="41"/>
      <c r="K105" s="4">
        <f t="shared" si="43"/>
        <v>399713</v>
      </c>
      <c r="L105" s="4">
        <f t="shared" si="44"/>
        <v>453355</v>
      </c>
      <c r="M105" s="4">
        <f t="shared" si="45"/>
        <v>423696</v>
      </c>
      <c r="N105" s="4">
        <f t="shared" si="46"/>
        <v>425024.22</v>
      </c>
      <c r="O105" s="4">
        <f t="shared" si="47"/>
        <v>424462.95</v>
      </c>
      <c r="P105" s="4">
        <f t="shared" si="48"/>
        <v>425588</v>
      </c>
      <c r="Q105" s="8">
        <f t="shared" si="49"/>
        <v>17001.234105770578</v>
      </c>
      <c r="R105" s="9">
        <f t="shared" si="42"/>
        <v>3.9947635050261235E-2</v>
      </c>
      <c r="S105" s="10">
        <f t="shared" si="58"/>
        <v>356047.05882352946</v>
      </c>
      <c r="T105" s="10">
        <f t="shared" si="59"/>
        <v>67648.941176470587</v>
      </c>
      <c r="U105" s="4">
        <f t="shared" si="41"/>
        <v>423696</v>
      </c>
      <c r="V105" s="5" t="s">
        <v>15</v>
      </c>
    </row>
    <row r="106" spans="1:22" ht="33.75" x14ac:dyDescent="0.25">
      <c r="A106" s="39">
        <v>104</v>
      </c>
      <c r="B106" s="27" t="s">
        <v>21</v>
      </c>
      <c r="C106" s="28" t="s">
        <v>130</v>
      </c>
      <c r="D106" s="40" t="s">
        <v>332</v>
      </c>
      <c r="E106" s="30" t="s">
        <v>13</v>
      </c>
      <c r="F106" s="39">
        <v>1</v>
      </c>
      <c r="G106" s="33">
        <v>791928</v>
      </c>
      <c r="H106" s="43">
        <v>740120</v>
      </c>
      <c r="I106" s="51">
        <v>823605</v>
      </c>
      <c r="J106" s="41"/>
      <c r="K106" s="4">
        <f t="shared" si="43"/>
        <v>740120</v>
      </c>
      <c r="L106" s="4">
        <f t="shared" si="44"/>
        <v>823605</v>
      </c>
      <c r="M106" s="4">
        <f t="shared" si="45"/>
        <v>791928</v>
      </c>
      <c r="N106" s="4">
        <f t="shared" si="46"/>
        <v>784456.63</v>
      </c>
      <c r="O106" s="4">
        <f t="shared" si="47"/>
        <v>783689.32</v>
      </c>
      <c r="P106" s="4">
        <f t="shared" si="48"/>
        <v>785217.67</v>
      </c>
      <c r="Q106" s="8">
        <f t="shared" si="49"/>
        <v>26662.546575839799</v>
      </c>
      <c r="R106" s="9">
        <f t="shared" si="42"/>
        <v>3.3955612048108645E-2</v>
      </c>
      <c r="S106" s="10">
        <f>U106/1.19</f>
        <v>665485.71428571432</v>
      </c>
      <c r="T106" s="10">
        <f>S106*19/100</f>
        <v>126442.28571428572</v>
      </c>
      <c r="U106" s="4">
        <f t="shared" si="41"/>
        <v>791928</v>
      </c>
      <c r="V106" s="5" t="s">
        <v>15</v>
      </c>
    </row>
    <row r="107" spans="1:22" ht="22.5" x14ac:dyDescent="0.25">
      <c r="A107" s="39">
        <v>105</v>
      </c>
      <c r="B107" s="27" t="s">
        <v>21</v>
      </c>
      <c r="C107" s="28" t="s">
        <v>130</v>
      </c>
      <c r="D107" s="40" t="s">
        <v>333</v>
      </c>
      <c r="E107" s="30" t="s">
        <v>13</v>
      </c>
      <c r="F107" s="39">
        <v>1</v>
      </c>
      <c r="G107" s="33">
        <v>976797.00000000012</v>
      </c>
      <c r="H107" s="43">
        <v>904442</v>
      </c>
      <c r="I107" s="51">
        <v>1035405</v>
      </c>
      <c r="J107" s="41"/>
      <c r="K107" s="4">
        <f t="shared" si="43"/>
        <v>904442</v>
      </c>
      <c r="L107" s="4">
        <f t="shared" si="44"/>
        <v>1035405</v>
      </c>
      <c r="M107" s="4">
        <f t="shared" si="45"/>
        <v>976797</v>
      </c>
      <c r="N107" s="4">
        <f t="shared" si="46"/>
        <v>970729.96</v>
      </c>
      <c r="O107" s="4">
        <f t="shared" si="47"/>
        <v>969238.34</v>
      </c>
      <c r="P107" s="4">
        <f t="shared" si="48"/>
        <v>972214.67</v>
      </c>
      <c r="Q107" s="8">
        <f t="shared" si="49"/>
        <v>41508.785645617929</v>
      </c>
      <c r="R107" s="9">
        <f t="shared" si="42"/>
        <v>4.2695082605180117E-2</v>
      </c>
      <c r="S107" s="10">
        <f t="shared" ref="S107:S112" si="60">U107/1.19</f>
        <v>820837.8151260505</v>
      </c>
      <c r="T107" s="10">
        <f t="shared" ref="T107:T112" si="61">S107*19/100</f>
        <v>155959.18487394959</v>
      </c>
      <c r="U107" s="4">
        <f t="shared" si="41"/>
        <v>976797</v>
      </c>
      <c r="V107" s="5" t="s">
        <v>15</v>
      </c>
    </row>
    <row r="108" spans="1:22" ht="22.5" x14ac:dyDescent="0.25">
      <c r="A108" s="39">
        <v>106</v>
      </c>
      <c r="B108" s="27" t="s">
        <v>21</v>
      </c>
      <c r="C108" s="28" t="s">
        <v>130</v>
      </c>
      <c r="D108" s="40" t="s">
        <v>334</v>
      </c>
      <c r="E108" s="30" t="s">
        <v>13</v>
      </c>
      <c r="F108" s="39">
        <v>1</v>
      </c>
      <c r="G108" s="33">
        <v>964444</v>
      </c>
      <c r="H108" s="43">
        <v>884811</v>
      </c>
      <c r="I108" s="51">
        <v>1031955</v>
      </c>
      <c r="J108" s="41"/>
      <c r="K108" s="4">
        <f t="shared" si="43"/>
        <v>884811</v>
      </c>
      <c r="L108" s="4">
        <f t="shared" si="44"/>
        <v>1031955</v>
      </c>
      <c r="M108" s="4">
        <f t="shared" si="45"/>
        <v>964444</v>
      </c>
      <c r="N108" s="4">
        <f t="shared" si="46"/>
        <v>958508.78</v>
      </c>
      <c r="O108" s="4">
        <f t="shared" si="47"/>
        <v>956606.36</v>
      </c>
      <c r="P108" s="4">
        <f t="shared" si="48"/>
        <v>960403.33</v>
      </c>
      <c r="Q108" s="8">
        <f t="shared" si="49"/>
        <v>46610.677464582623</v>
      </c>
      <c r="R108" s="9">
        <f t="shared" si="42"/>
        <v>4.8532398845995903E-2</v>
      </c>
      <c r="S108" s="10">
        <f t="shared" si="60"/>
        <v>810457.14285714284</v>
      </c>
      <c r="T108" s="10">
        <f t="shared" si="61"/>
        <v>153986.85714285716</v>
      </c>
      <c r="U108" s="4">
        <f t="shared" si="41"/>
        <v>964444</v>
      </c>
      <c r="V108" s="5" t="s">
        <v>15</v>
      </c>
    </row>
    <row r="109" spans="1:22" ht="22.5" x14ac:dyDescent="0.25">
      <c r="A109" s="39">
        <v>107</v>
      </c>
      <c r="B109" s="27" t="s">
        <v>21</v>
      </c>
      <c r="C109" s="28" t="s">
        <v>130</v>
      </c>
      <c r="D109" s="40" t="s">
        <v>335</v>
      </c>
      <c r="E109" s="30" t="s">
        <v>13</v>
      </c>
      <c r="F109" s="39">
        <v>1</v>
      </c>
      <c r="G109" s="33">
        <v>3666963</v>
      </c>
      <c r="H109" s="43">
        <v>3333603</v>
      </c>
      <c r="I109" s="51">
        <v>3886981</v>
      </c>
      <c r="J109" s="41"/>
      <c r="K109" s="4">
        <f t="shared" si="43"/>
        <v>3333603</v>
      </c>
      <c r="L109" s="4">
        <f t="shared" si="44"/>
        <v>3886981</v>
      </c>
      <c r="M109" s="4">
        <f t="shared" si="45"/>
        <v>3666963</v>
      </c>
      <c r="N109" s="4">
        <f t="shared" si="46"/>
        <v>3621965.21</v>
      </c>
      <c r="O109" s="4">
        <f t="shared" si="47"/>
        <v>3614675.42</v>
      </c>
      <c r="P109" s="4">
        <f t="shared" si="48"/>
        <v>3629182.33</v>
      </c>
      <c r="Q109" s="8">
        <f t="shared" si="49"/>
        <v>176317.07538069919</v>
      </c>
      <c r="R109" s="9">
        <f t="shared" si="42"/>
        <v>4.8583140594288955E-2</v>
      </c>
      <c r="S109" s="10">
        <f t="shared" si="60"/>
        <v>3081481.5126050422</v>
      </c>
      <c r="T109" s="10">
        <f t="shared" si="61"/>
        <v>585481.48739495804</v>
      </c>
      <c r="U109" s="4">
        <f t="shared" si="41"/>
        <v>3666963</v>
      </c>
      <c r="V109" s="5" t="s">
        <v>15</v>
      </c>
    </row>
    <row r="110" spans="1:22" ht="22.5" x14ac:dyDescent="0.25">
      <c r="A110" s="39">
        <v>108</v>
      </c>
      <c r="B110" s="27" t="s">
        <v>21</v>
      </c>
      <c r="C110" s="28" t="s">
        <v>130</v>
      </c>
      <c r="D110" s="40" t="s">
        <v>336</v>
      </c>
      <c r="E110" s="30" t="s">
        <v>13</v>
      </c>
      <c r="F110" s="39">
        <v>1</v>
      </c>
      <c r="G110" s="33">
        <v>5717416</v>
      </c>
      <c r="H110" s="43">
        <v>5343379</v>
      </c>
      <c r="I110" s="51">
        <v>6060461</v>
      </c>
      <c r="J110" s="41"/>
      <c r="K110" s="4">
        <f t="shared" si="43"/>
        <v>5343379</v>
      </c>
      <c r="L110" s="4">
        <f t="shared" si="44"/>
        <v>6060461</v>
      </c>
      <c r="M110" s="4">
        <f t="shared" si="45"/>
        <v>5717416</v>
      </c>
      <c r="N110" s="4">
        <f t="shared" si="46"/>
        <v>5699548.8099999996</v>
      </c>
      <c r="O110" s="4">
        <f t="shared" si="47"/>
        <v>5691998.7400000002</v>
      </c>
      <c r="P110" s="4">
        <f t="shared" si="48"/>
        <v>5707085.3300000001</v>
      </c>
      <c r="Q110" s="8">
        <f t="shared" si="49"/>
        <v>226919.58264046037</v>
      </c>
      <c r="R110" s="9">
        <f t="shared" si="42"/>
        <v>3.9761028531960001E-2</v>
      </c>
      <c r="S110" s="10">
        <f t="shared" si="60"/>
        <v>4804551.260504202</v>
      </c>
      <c r="T110" s="10">
        <f t="shared" si="61"/>
        <v>912864.73949579836</v>
      </c>
      <c r="U110" s="4">
        <f t="shared" si="41"/>
        <v>5717416</v>
      </c>
      <c r="V110" s="5" t="s">
        <v>15</v>
      </c>
    </row>
    <row r="111" spans="1:22" ht="22.5" x14ac:dyDescent="0.25">
      <c r="A111" s="39">
        <v>109</v>
      </c>
      <c r="B111" s="27" t="s">
        <v>21</v>
      </c>
      <c r="C111" s="28" t="s">
        <v>130</v>
      </c>
      <c r="D111" s="40" t="s">
        <v>337</v>
      </c>
      <c r="E111" s="30" t="s">
        <v>13</v>
      </c>
      <c r="F111" s="39">
        <v>1</v>
      </c>
      <c r="G111" s="33">
        <v>759390</v>
      </c>
      <c r="H111" s="43">
        <v>716406</v>
      </c>
      <c r="I111" s="51">
        <v>789766</v>
      </c>
      <c r="J111" s="41"/>
      <c r="K111" s="4">
        <f t="shared" si="43"/>
        <v>716406</v>
      </c>
      <c r="L111" s="4">
        <f t="shared" si="44"/>
        <v>789766</v>
      </c>
      <c r="M111" s="4">
        <f t="shared" si="45"/>
        <v>759390</v>
      </c>
      <c r="N111" s="4">
        <f t="shared" si="46"/>
        <v>754583.85</v>
      </c>
      <c r="O111" s="4">
        <f t="shared" si="47"/>
        <v>753977.08</v>
      </c>
      <c r="P111" s="4">
        <f t="shared" si="48"/>
        <v>755187.33</v>
      </c>
      <c r="Q111" s="8">
        <f t="shared" si="49"/>
        <v>23317.886012529241</v>
      </c>
      <c r="R111" s="9">
        <f t="shared" si="42"/>
        <v>3.0876956069336124E-2</v>
      </c>
      <c r="S111" s="10">
        <f t="shared" si="60"/>
        <v>638142.85714285716</v>
      </c>
      <c r="T111" s="10">
        <f t="shared" si="61"/>
        <v>121247.14285714286</v>
      </c>
      <c r="U111" s="4">
        <f t="shared" si="41"/>
        <v>759390</v>
      </c>
      <c r="V111" s="5" t="s">
        <v>15</v>
      </c>
    </row>
    <row r="112" spans="1:22" ht="22.5" x14ac:dyDescent="0.25">
      <c r="A112" s="39">
        <v>110</v>
      </c>
      <c r="B112" s="27" t="s">
        <v>21</v>
      </c>
      <c r="C112" s="28" t="s">
        <v>130</v>
      </c>
      <c r="D112" s="40" t="s">
        <v>338</v>
      </c>
      <c r="E112" s="30" t="s">
        <v>13</v>
      </c>
      <c r="F112" s="39">
        <v>1</v>
      </c>
      <c r="G112" s="33">
        <v>1012227.0000000001</v>
      </c>
      <c r="H112" s="43">
        <v>903774</v>
      </c>
      <c r="I112" s="51">
        <v>1083083</v>
      </c>
      <c r="J112" s="41"/>
      <c r="K112" s="4">
        <f t="shared" si="43"/>
        <v>903774</v>
      </c>
      <c r="L112" s="4">
        <f t="shared" si="44"/>
        <v>1083083</v>
      </c>
      <c r="M112" s="4">
        <f t="shared" si="45"/>
        <v>1012227</v>
      </c>
      <c r="N112" s="4">
        <f t="shared" si="46"/>
        <v>996934.21</v>
      </c>
      <c r="O112" s="4">
        <f t="shared" si="47"/>
        <v>994140.44</v>
      </c>
      <c r="P112" s="4">
        <f t="shared" si="48"/>
        <v>999694.67</v>
      </c>
      <c r="Q112" s="8">
        <f t="shared" si="49"/>
        <v>57163.616131748582</v>
      </c>
      <c r="R112" s="9">
        <f t="shared" si="42"/>
        <v>5.7181075229448389E-2</v>
      </c>
      <c r="S112" s="10">
        <f t="shared" si="60"/>
        <v>850610.92436974798</v>
      </c>
      <c r="T112" s="10">
        <f t="shared" si="61"/>
        <v>161616.07563025213</v>
      </c>
      <c r="U112" s="4">
        <f t="shared" si="41"/>
        <v>1012227</v>
      </c>
      <c r="V112" s="5" t="s">
        <v>15</v>
      </c>
    </row>
    <row r="113" spans="1:22" ht="45" x14ac:dyDescent="0.25">
      <c r="A113" s="39">
        <v>111</v>
      </c>
      <c r="B113" s="27" t="s">
        <v>21</v>
      </c>
      <c r="C113" s="28" t="s">
        <v>130</v>
      </c>
      <c r="D113" s="40" t="s">
        <v>339</v>
      </c>
      <c r="E113" s="30" t="s">
        <v>13</v>
      </c>
      <c r="F113" s="39">
        <v>1</v>
      </c>
      <c r="G113" s="33">
        <v>3686246.0000000005</v>
      </c>
      <c r="H113" s="43">
        <v>3477591</v>
      </c>
      <c r="I113" s="51">
        <v>3796833</v>
      </c>
      <c r="J113" s="41"/>
      <c r="K113" s="4">
        <f t="shared" si="43"/>
        <v>3477591</v>
      </c>
      <c r="L113" s="4">
        <f t="shared" si="44"/>
        <v>3796833</v>
      </c>
      <c r="M113" s="4">
        <f t="shared" si="45"/>
        <v>3686246</v>
      </c>
      <c r="N113" s="4">
        <f t="shared" si="46"/>
        <v>3651136.79</v>
      </c>
      <c r="O113" s="4">
        <f t="shared" si="47"/>
        <v>3648696.35</v>
      </c>
      <c r="P113" s="4">
        <f t="shared" si="48"/>
        <v>3653556.67</v>
      </c>
      <c r="Q113" s="8">
        <f t="shared" si="49"/>
        <v>102548.77961839379</v>
      </c>
      <c r="R113" s="9">
        <f t="shared" si="42"/>
        <v>2.8068205554450533E-2</v>
      </c>
      <c r="S113" s="10">
        <f>U113/1.19</f>
        <v>3097685.7142857146</v>
      </c>
      <c r="T113" s="10">
        <f>S113*19/100</f>
        <v>588560.2857142858</v>
      </c>
      <c r="U113" s="4">
        <f t="shared" si="41"/>
        <v>3686246</v>
      </c>
      <c r="V113" s="5" t="s">
        <v>15</v>
      </c>
    </row>
    <row r="114" spans="1:22" ht="33.75" x14ac:dyDescent="0.25">
      <c r="A114" s="39">
        <v>112</v>
      </c>
      <c r="B114" s="27" t="s">
        <v>21</v>
      </c>
      <c r="C114" s="28" t="s">
        <v>130</v>
      </c>
      <c r="D114" s="40" t="s">
        <v>340</v>
      </c>
      <c r="E114" s="30" t="s">
        <v>13</v>
      </c>
      <c r="F114" s="39">
        <v>1</v>
      </c>
      <c r="G114" s="33">
        <v>5781150</v>
      </c>
      <c r="H114" s="43">
        <v>5161741</v>
      </c>
      <c r="I114" s="51">
        <v>6185831</v>
      </c>
      <c r="J114" s="41"/>
      <c r="K114" s="4">
        <f t="shared" si="43"/>
        <v>5161741</v>
      </c>
      <c r="L114" s="4">
        <f t="shared" si="44"/>
        <v>6185831</v>
      </c>
      <c r="M114" s="4">
        <f t="shared" si="45"/>
        <v>5781150</v>
      </c>
      <c r="N114" s="4">
        <f t="shared" si="46"/>
        <v>5693808.1900000004</v>
      </c>
      <c r="O114" s="4">
        <f t="shared" si="47"/>
        <v>5677852.1200000001</v>
      </c>
      <c r="P114" s="4">
        <f t="shared" si="48"/>
        <v>5709574</v>
      </c>
      <c r="Q114" s="8">
        <f t="shared" si="49"/>
        <v>326479.35351752373</v>
      </c>
      <c r="R114" s="9">
        <f t="shared" si="42"/>
        <v>5.7181035488378593E-2</v>
      </c>
      <c r="S114" s="10">
        <f t="shared" ref="S114:S118" si="62">U114/1.19</f>
        <v>4858109.2436974794</v>
      </c>
      <c r="T114" s="10">
        <f t="shared" ref="T114:T118" si="63">S114*19/100</f>
        <v>923040.7563025211</v>
      </c>
      <c r="U114" s="4">
        <f t="shared" si="41"/>
        <v>5781150</v>
      </c>
      <c r="V114" s="5" t="s">
        <v>15</v>
      </c>
    </row>
    <row r="115" spans="1:22" ht="22.5" x14ac:dyDescent="0.25">
      <c r="A115" s="39">
        <v>113</v>
      </c>
      <c r="B115" s="27" t="s">
        <v>21</v>
      </c>
      <c r="C115" s="28" t="s">
        <v>130</v>
      </c>
      <c r="D115" s="40" t="s">
        <v>341</v>
      </c>
      <c r="E115" s="30" t="s">
        <v>13</v>
      </c>
      <c r="F115" s="39">
        <v>1</v>
      </c>
      <c r="G115" s="33">
        <v>2093678</v>
      </c>
      <c r="H115" s="43">
        <v>1956708</v>
      </c>
      <c r="I115" s="51">
        <v>2156488</v>
      </c>
      <c r="J115" s="41"/>
      <c r="K115" s="4">
        <f t="shared" si="43"/>
        <v>1956708</v>
      </c>
      <c r="L115" s="4">
        <f t="shared" si="44"/>
        <v>2156488</v>
      </c>
      <c r="M115" s="4">
        <f t="shared" si="45"/>
        <v>2093678</v>
      </c>
      <c r="N115" s="4">
        <f t="shared" si="46"/>
        <v>2067256.27</v>
      </c>
      <c r="O115" s="4">
        <f t="shared" si="47"/>
        <v>2065535.65</v>
      </c>
      <c r="P115" s="4">
        <f t="shared" si="48"/>
        <v>2068958</v>
      </c>
      <c r="Q115" s="8">
        <f t="shared" si="49"/>
        <v>64626.425139991035</v>
      </c>
      <c r="R115" s="9">
        <f t="shared" si="42"/>
        <v>3.1236218975924612E-2</v>
      </c>
      <c r="S115" s="10">
        <f t="shared" si="62"/>
        <v>1759393.2773109244</v>
      </c>
      <c r="T115" s="10">
        <f t="shared" si="63"/>
        <v>334284.72268907563</v>
      </c>
      <c r="U115" s="4">
        <f t="shared" si="41"/>
        <v>2093678</v>
      </c>
      <c r="V115" s="5" t="s">
        <v>15</v>
      </c>
    </row>
    <row r="116" spans="1:22" ht="22.5" x14ac:dyDescent="0.25">
      <c r="A116" s="39">
        <v>114</v>
      </c>
      <c r="B116" s="27" t="s">
        <v>21</v>
      </c>
      <c r="C116" s="28" t="s">
        <v>130</v>
      </c>
      <c r="D116" s="40" t="s">
        <v>342</v>
      </c>
      <c r="E116" s="30" t="s">
        <v>13</v>
      </c>
      <c r="F116" s="39">
        <v>1</v>
      </c>
      <c r="G116" s="33">
        <v>155707</v>
      </c>
      <c r="H116" s="43">
        <v>145521</v>
      </c>
      <c r="I116" s="51">
        <v>165049</v>
      </c>
      <c r="J116" s="41"/>
      <c r="K116" s="4">
        <f t="shared" si="43"/>
        <v>145521</v>
      </c>
      <c r="L116" s="4">
        <f t="shared" si="44"/>
        <v>165049</v>
      </c>
      <c r="M116" s="4">
        <f t="shared" si="45"/>
        <v>155707</v>
      </c>
      <c r="N116" s="4">
        <f t="shared" si="46"/>
        <v>155220.44</v>
      </c>
      <c r="O116" s="4">
        <f t="shared" si="47"/>
        <v>155014.84</v>
      </c>
      <c r="P116" s="4">
        <f t="shared" si="48"/>
        <v>155425.67000000001</v>
      </c>
      <c r="Q116" s="8">
        <f t="shared" si="49"/>
        <v>6179.607726509561</v>
      </c>
      <c r="R116" s="9">
        <f t="shared" si="42"/>
        <v>3.9759247790339652E-2</v>
      </c>
      <c r="S116" s="10">
        <f t="shared" si="62"/>
        <v>130846.21848739496</v>
      </c>
      <c r="T116" s="10">
        <f t="shared" si="63"/>
        <v>24860.781512605041</v>
      </c>
      <c r="U116" s="4">
        <f t="shared" si="41"/>
        <v>155707</v>
      </c>
      <c r="V116" s="5" t="s">
        <v>15</v>
      </c>
    </row>
    <row r="117" spans="1:22" ht="22.5" x14ac:dyDescent="0.25">
      <c r="A117" s="39">
        <v>115</v>
      </c>
      <c r="B117" s="27" t="s">
        <v>21</v>
      </c>
      <c r="C117" s="28" t="s">
        <v>142</v>
      </c>
      <c r="D117" s="40" t="s">
        <v>343</v>
      </c>
      <c r="E117" s="30" t="s">
        <v>13</v>
      </c>
      <c r="F117" s="39">
        <v>1</v>
      </c>
      <c r="G117" s="33">
        <v>599357</v>
      </c>
      <c r="H117" s="43">
        <v>535140</v>
      </c>
      <c r="I117" s="51">
        <v>617338</v>
      </c>
      <c r="J117" s="41"/>
      <c r="K117" s="4">
        <f t="shared" si="43"/>
        <v>535140</v>
      </c>
      <c r="L117" s="4">
        <f t="shared" si="44"/>
        <v>617338</v>
      </c>
      <c r="M117" s="4">
        <f t="shared" si="45"/>
        <v>599357</v>
      </c>
      <c r="N117" s="4">
        <f t="shared" si="46"/>
        <v>582852.51</v>
      </c>
      <c r="O117" s="4">
        <f t="shared" si="47"/>
        <v>581735.51</v>
      </c>
      <c r="P117" s="4">
        <f t="shared" si="48"/>
        <v>583945</v>
      </c>
      <c r="Q117" s="8">
        <f t="shared" si="49"/>
        <v>27345.231466589565</v>
      </c>
      <c r="R117" s="9">
        <f t="shared" si="42"/>
        <v>4.6828436696246332E-2</v>
      </c>
      <c r="S117" s="10">
        <f t="shared" si="62"/>
        <v>503661.34453781514</v>
      </c>
      <c r="T117" s="10">
        <f t="shared" si="63"/>
        <v>95695.655462184877</v>
      </c>
      <c r="U117" s="4">
        <f t="shared" si="41"/>
        <v>599357</v>
      </c>
      <c r="V117" s="5" t="s">
        <v>15</v>
      </c>
    </row>
    <row r="118" spans="1:22" ht="22.5" x14ac:dyDescent="0.25">
      <c r="A118" s="39">
        <v>116</v>
      </c>
      <c r="B118" s="27" t="s">
        <v>21</v>
      </c>
      <c r="C118" s="28" t="s">
        <v>142</v>
      </c>
      <c r="D118" s="40" t="s">
        <v>344</v>
      </c>
      <c r="E118" s="30" t="s">
        <v>13</v>
      </c>
      <c r="F118" s="39">
        <v>1</v>
      </c>
      <c r="G118" s="33">
        <v>612724</v>
      </c>
      <c r="H118" s="43">
        <v>547075</v>
      </c>
      <c r="I118" s="51">
        <v>655615</v>
      </c>
      <c r="J118" s="41"/>
      <c r="K118" s="4">
        <f t="shared" si="43"/>
        <v>547075</v>
      </c>
      <c r="L118" s="4">
        <f t="shared" si="44"/>
        <v>655615</v>
      </c>
      <c r="M118" s="4">
        <f t="shared" si="45"/>
        <v>612724</v>
      </c>
      <c r="N118" s="4">
        <f t="shared" si="46"/>
        <v>603467.03</v>
      </c>
      <c r="O118" s="4">
        <f t="shared" si="47"/>
        <v>601775.89</v>
      </c>
      <c r="P118" s="4">
        <f t="shared" si="48"/>
        <v>605138</v>
      </c>
      <c r="Q118" s="8">
        <f t="shared" si="49"/>
        <v>34602.487875908388</v>
      </c>
      <c r="R118" s="9">
        <f t="shared" si="42"/>
        <v>5.7181151862729471E-2</v>
      </c>
      <c r="S118" s="10">
        <f t="shared" si="62"/>
        <v>514894.11764705885</v>
      </c>
      <c r="T118" s="10">
        <f t="shared" si="63"/>
        <v>97829.882352941189</v>
      </c>
      <c r="U118" s="4">
        <f t="shared" si="41"/>
        <v>612724</v>
      </c>
      <c r="V118" s="5" t="s">
        <v>15</v>
      </c>
    </row>
    <row r="119" spans="1:22" ht="22.5" x14ac:dyDescent="0.25">
      <c r="A119" s="39">
        <v>117</v>
      </c>
      <c r="B119" s="27" t="s">
        <v>21</v>
      </c>
      <c r="C119" s="28" t="s">
        <v>142</v>
      </c>
      <c r="D119" s="40" t="s">
        <v>345</v>
      </c>
      <c r="E119" s="30" t="s">
        <v>13</v>
      </c>
      <c r="F119" s="39">
        <v>1</v>
      </c>
      <c r="G119" s="33">
        <v>729171</v>
      </c>
      <c r="H119" s="43">
        <v>681468</v>
      </c>
      <c r="I119" s="51">
        <v>765630</v>
      </c>
      <c r="J119" s="41"/>
      <c r="K119" s="4">
        <f t="shared" si="43"/>
        <v>681468</v>
      </c>
      <c r="L119" s="4">
        <f t="shared" si="44"/>
        <v>765630</v>
      </c>
      <c r="M119" s="4">
        <f t="shared" si="45"/>
        <v>729171</v>
      </c>
      <c r="N119" s="4">
        <f t="shared" si="46"/>
        <v>724599.34</v>
      </c>
      <c r="O119" s="4">
        <f t="shared" si="47"/>
        <v>723771.49</v>
      </c>
      <c r="P119" s="4">
        <f t="shared" si="48"/>
        <v>725423</v>
      </c>
      <c r="Q119" s="8">
        <f t="shared" si="49"/>
        <v>26702.348965290985</v>
      </c>
      <c r="R119" s="9">
        <f t="shared" si="42"/>
        <v>3.6809349807341352E-2</v>
      </c>
      <c r="S119" s="10">
        <f>U119/1.19</f>
        <v>612748.73949579836</v>
      </c>
      <c r="T119" s="10">
        <f>S119*19/100</f>
        <v>116422.26050420169</v>
      </c>
      <c r="U119" s="4">
        <f t="shared" si="41"/>
        <v>729171</v>
      </c>
      <c r="V119" s="5" t="s">
        <v>15</v>
      </c>
    </row>
    <row r="120" spans="1:22" ht="22.5" x14ac:dyDescent="0.25">
      <c r="A120" s="39">
        <v>118</v>
      </c>
      <c r="B120" s="27" t="s">
        <v>21</v>
      </c>
      <c r="C120" s="28" t="s">
        <v>142</v>
      </c>
      <c r="D120" s="40" t="s">
        <v>346</v>
      </c>
      <c r="E120" s="30" t="s">
        <v>13</v>
      </c>
      <c r="F120" s="39">
        <v>1</v>
      </c>
      <c r="G120" s="33">
        <v>1361978</v>
      </c>
      <c r="H120" s="43">
        <v>1249521</v>
      </c>
      <c r="I120" s="51">
        <v>1416457</v>
      </c>
      <c r="J120" s="41"/>
      <c r="K120" s="4">
        <f t="shared" si="43"/>
        <v>1249521</v>
      </c>
      <c r="L120" s="4">
        <f t="shared" si="44"/>
        <v>1416457</v>
      </c>
      <c r="M120" s="4">
        <f t="shared" si="45"/>
        <v>1361978</v>
      </c>
      <c r="N120" s="4">
        <f t="shared" si="46"/>
        <v>1340825.77</v>
      </c>
      <c r="O120" s="4">
        <f t="shared" si="47"/>
        <v>1338975.02</v>
      </c>
      <c r="P120" s="4">
        <f t="shared" si="48"/>
        <v>1342652</v>
      </c>
      <c r="Q120" s="8">
        <f t="shared" si="49"/>
        <v>53862.534672162037</v>
      </c>
      <c r="R120" s="9">
        <f t="shared" si="42"/>
        <v>4.011652659971611E-2</v>
      </c>
      <c r="S120" s="10">
        <f t="shared" ref="S120:S124" si="64">U120/1.19</f>
        <v>1144519.3277310925</v>
      </c>
      <c r="T120" s="10">
        <f t="shared" ref="T120:T124" si="65">S120*19/100</f>
        <v>217458.67226890757</v>
      </c>
      <c r="U120" s="4">
        <f t="shared" si="41"/>
        <v>1361978</v>
      </c>
      <c r="V120" s="5" t="s">
        <v>15</v>
      </c>
    </row>
    <row r="121" spans="1:22" ht="45" x14ac:dyDescent="0.25">
      <c r="A121" s="39">
        <v>119</v>
      </c>
      <c r="B121" s="27" t="s">
        <v>21</v>
      </c>
      <c r="C121" s="28" t="s">
        <v>142</v>
      </c>
      <c r="D121" s="40" t="s">
        <v>347</v>
      </c>
      <c r="E121" s="30" t="s">
        <v>13</v>
      </c>
      <c r="F121" s="39">
        <v>1</v>
      </c>
      <c r="G121" s="33">
        <v>1753069</v>
      </c>
      <c r="H121" s="43">
        <v>1565240</v>
      </c>
      <c r="I121" s="51">
        <v>1858253</v>
      </c>
      <c r="J121" s="41"/>
      <c r="K121" s="4">
        <f t="shared" si="43"/>
        <v>1565240</v>
      </c>
      <c r="L121" s="4">
        <f t="shared" si="44"/>
        <v>1858253</v>
      </c>
      <c r="M121" s="4">
        <f t="shared" si="45"/>
        <v>1753069</v>
      </c>
      <c r="N121" s="4">
        <f t="shared" si="46"/>
        <v>1721187.82</v>
      </c>
      <c r="O121" s="4">
        <f t="shared" si="47"/>
        <v>1716789.56</v>
      </c>
      <c r="P121" s="4">
        <f t="shared" si="48"/>
        <v>1725520.67</v>
      </c>
      <c r="Q121" s="8">
        <f t="shared" si="49"/>
        <v>93950.238326035644</v>
      </c>
      <c r="R121" s="9">
        <f t="shared" si="42"/>
        <v>5.4447471977276084E-2</v>
      </c>
      <c r="S121" s="10">
        <f t="shared" si="64"/>
        <v>1473167.2268907563</v>
      </c>
      <c r="T121" s="10">
        <f t="shared" si="65"/>
        <v>279901.77310924372</v>
      </c>
      <c r="U121" s="4">
        <f t="shared" si="41"/>
        <v>1753069</v>
      </c>
      <c r="V121" s="5" t="s">
        <v>15</v>
      </c>
    </row>
    <row r="122" spans="1:22" ht="22.5" x14ac:dyDescent="0.25">
      <c r="A122" s="39">
        <v>120</v>
      </c>
      <c r="B122" s="27" t="s">
        <v>348</v>
      </c>
      <c r="C122" s="28" t="s">
        <v>22</v>
      </c>
      <c r="D122" s="40" t="s">
        <v>349</v>
      </c>
      <c r="E122" s="30" t="s">
        <v>13</v>
      </c>
      <c r="F122" s="39">
        <v>1</v>
      </c>
      <c r="G122" s="33">
        <v>1178514</v>
      </c>
      <c r="H122" s="43">
        <v>1061724</v>
      </c>
      <c r="I122" s="51">
        <v>1261010</v>
      </c>
      <c r="J122" s="41"/>
      <c r="K122" s="4">
        <f t="shared" si="43"/>
        <v>1061724</v>
      </c>
      <c r="L122" s="4">
        <f t="shared" si="44"/>
        <v>1261010</v>
      </c>
      <c r="M122" s="4">
        <f t="shared" si="45"/>
        <v>1178514</v>
      </c>
      <c r="N122" s="4">
        <f t="shared" si="46"/>
        <v>1164184.03</v>
      </c>
      <c r="O122" s="4">
        <f t="shared" si="47"/>
        <v>1161257.8</v>
      </c>
      <c r="P122" s="4">
        <f t="shared" si="48"/>
        <v>1167082.67</v>
      </c>
      <c r="Q122" s="8">
        <f t="shared" si="49"/>
        <v>63376.834718743725</v>
      </c>
      <c r="R122" s="9">
        <f t="shared" si="42"/>
        <v>5.430363790659639E-2</v>
      </c>
      <c r="S122" s="10">
        <f t="shared" si="64"/>
        <v>990347.89915966394</v>
      </c>
      <c r="T122" s="10">
        <f t="shared" si="65"/>
        <v>188166.10084033615</v>
      </c>
      <c r="U122" s="4">
        <f t="shared" si="41"/>
        <v>1178514</v>
      </c>
      <c r="V122" s="5" t="s">
        <v>15</v>
      </c>
    </row>
    <row r="123" spans="1:22" ht="22.5" x14ac:dyDescent="0.25">
      <c r="A123" s="39">
        <v>121</v>
      </c>
      <c r="B123" s="27" t="s">
        <v>350</v>
      </c>
      <c r="C123" s="28" t="s">
        <v>22</v>
      </c>
      <c r="D123" s="40" t="s">
        <v>351</v>
      </c>
      <c r="E123" s="30" t="s">
        <v>13</v>
      </c>
      <c r="F123" s="39">
        <v>1</v>
      </c>
      <c r="G123" s="33">
        <v>1733546</v>
      </c>
      <c r="H123" s="43">
        <v>1605135</v>
      </c>
      <c r="I123" s="51">
        <v>1854894</v>
      </c>
      <c r="J123" s="41"/>
      <c r="K123" s="4">
        <f t="shared" si="43"/>
        <v>1605135</v>
      </c>
      <c r="L123" s="4">
        <f t="shared" si="44"/>
        <v>1854894</v>
      </c>
      <c r="M123" s="4">
        <f t="shared" si="45"/>
        <v>1733546</v>
      </c>
      <c r="N123" s="4">
        <f t="shared" si="46"/>
        <v>1728178.82</v>
      </c>
      <c r="O123" s="4">
        <f t="shared" si="47"/>
        <v>1725161.9</v>
      </c>
      <c r="P123" s="4">
        <f t="shared" si="48"/>
        <v>1731191.67</v>
      </c>
      <c r="Q123" s="8">
        <f t="shared" si="49"/>
        <v>79031.513419845316</v>
      </c>
      <c r="R123" s="9">
        <f t="shared" si="42"/>
        <v>4.565150976023661E-2</v>
      </c>
      <c r="S123" s="10">
        <f t="shared" si="64"/>
        <v>1456761.3445378151</v>
      </c>
      <c r="T123" s="10">
        <f t="shared" si="65"/>
        <v>276784.65546218486</v>
      </c>
      <c r="U123" s="4">
        <f t="shared" si="41"/>
        <v>1733546</v>
      </c>
      <c r="V123" s="5" t="s">
        <v>15</v>
      </c>
    </row>
    <row r="124" spans="1:22" ht="22.5" x14ac:dyDescent="0.25">
      <c r="A124" s="39">
        <v>122</v>
      </c>
      <c r="B124" s="27" t="s">
        <v>352</v>
      </c>
      <c r="C124" s="28" t="s">
        <v>22</v>
      </c>
      <c r="D124" s="40" t="s">
        <v>353</v>
      </c>
      <c r="E124" s="30" t="s">
        <v>13</v>
      </c>
      <c r="F124" s="39">
        <v>1</v>
      </c>
      <c r="G124" s="33">
        <v>1969086</v>
      </c>
      <c r="H124" s="43">
        <v>1773951</v>
      </c>
      <c r="I124" s="51">
        <v>2067540</v>
      </c>
      <c r="J124" s="41"/>
      <c r="K124" s="4">
        <f t="shared" si="43"/>
        <v>1773951</v>
      </c>
      <c r="L124" s="4">
        <f t="shared" si="44"/>
        <v>2067540</v>
      </c>
      <c r="M124" s="4">
        <f t="shared" si="45"/>
        <v>1969086</v>
      </c>
      <c r="N124" s="4">
        <f t="shared" si="46"/>
        <v>1932947.57</v>
      </c>
      <c r="O124" s="4">
        <f t="shared" si="47"/>
        <v>1928975.33</v>
      </c>
      <c r="P124" s="4">
        <f t="shared" si="48"/>
        <v>1936859</v>
      </c>
      <c r="Q124" s="8">
        <f t="shared" si="49"/>
        <v>94561.497337953348</v>
      </c>
      <c r="R124" s="9">
        <f t="shared" si="42"/>
        <v>4.8822086345961864E-2</v>
      </c>
      <c r="S124" s="10">
        <f t="shared" si="64"/>
        <v>1654694.1176470588</v>
      </c>
      <c r="T124" s="10">
        <f t="shared" si="65"/>
        <v>314391.8823529412</v>
      </c>
      <c r="U124" s="4">
        <f t="shared" si="41"/>
        <v>1969086</v>
      </c>
      <c r="V124" s="5" t="s">
        <v>15</v>
      </c>
    </row>
    <row r="125" spans="1:22" ht="22.5" x14ac:dyDescent="0.25">
      <c r="A125" s="39">
        <v>123</v>
      </c>
      <c r="B125" s="27" t="s">
        <v>354</v>
      </c>
      <c r="C125" s="28" t="s">
        <v>22</v>
      </c>
      <c r="D125" s="40" t="s">
        <v>355</v>
      </c>
      <c r="E125" s="30" t="s">
        <v>13</v>
      </c>
      <c r="F125" s="39">
        <v>1</v>
      </c>
      <c r="G125" s="33">
        <v>1178514</v>
      </c>
      <c r="H125" s="43">
        <v>1061724</v>
      </c>
      <c r="I125" s="51">
        <v>1261010</v>
      </c>
      <c r="J125" s="41"/>
      <c r="K125" s="4">
        <f t="shared" si="43"/>
        <v>1061724</v>
      </c>
      <c r="L125" s="4">
        <f t="shared" si="44"/>
        <v>1261010</v>
      </c>
      <c r="M125" s="4">
        <f t="shared" si="45"/>
        <v>1178514</v>
      </c>
      <c r="N125" s="4">
        <f t="shared" si="46"/>
        <v>1164184.03</v>
      </c>
      <c r="O125" s="4">
        <f t="shared" si="47"/>
        <v>1161257.8</v>
      </c>
      <c r="P125" s="4">
        <f t="shared" si="48"/>
        <v>1167082.67</v>
      </c>
      <c r="Q125" s="8">
        <f t="shared" si="49"/>
        <v>63376.834718743725</v>
      </c>
      <c r="R125" s="9">
        <f t="shared" si="42"/>
        <v>5.430363790659639E-2</v>
      </c>
      <c r="S125" s="10">
        <f>U125/1.19</f>
        <v>990347.89915966394</v>
      </c>
      <c r="T125" s="10">
        <f>S125*19/100</f>
        <v>188166.10084033615</v>
      </c>
      <c r="U125" s="4">
        <f t="shared" si="41"/>
        <v>1178514</v>
      </c>
      <c r="V125" s="5" t="s">
        <v>15</v>
      </c>
    </row>
    <row r="126" spans="1:22" ht="22.5" x14ac:dyDescent="0.25">
      <c r="A126" s="39">
        <v>124</v>
      </c>
      <c r="B126" s="27" t="s">
        <v>356</v>
      </c>
      <c r="C126" s="28" t="s">
        <v>22</v>
      </c>
      <c r="D126" s="40" t="s">
        <v>357</v>
      </c>
      <c r="E126" s="30" t="s">
        <v>13</v>
      </c>
      <c r="F126" s="39">
        <v>1</v>
      </c>
      <c r="G126" s="33">
        <v>2294126</v>
      </c>
      <c r="H126" s="43">
        <v>2144043</v>
      </c>
      <c r="I126" s="51">
        <v>2385891</v>
      </c>
      <c r="J126" s="41"/>
      <c r="K126" s="4">
        <f t="shared" si="43"/>
        <v>2144043</v>
      </c>
      <c r="L126" s="4">
        <f t="shared" si="44"/>
        <v>2385891</v>
      </c>
      <c r="M126" s="4">
        <f t="shared" si="45"/>
        <v>2294126</v>
      </c>
      <c r="N126" s="4">
        <f t="shared" si="46"/>
        <v>2272482</v>
      </c>
      <c r="O126" s="4">
        <f t="shared" si="47"/>
        <v>2270259.16</v>
      </c>
      <c r="P126" s="4">
        <f t="shared" si="48"/>
        <v>2274686.67</v>
      </c>
      <c r="Q126" s="8">
        <f t="shared" si="49"/>
        <v>77238.839318799117</v>
      </c>
      <c r="R126" s="9">
        <f t="shared" si="42"/>
        <v>3.3955814810660984E-2</v>
      </c>
      <c r="S126" s="10">
        <f t="shared" ref="S126" si="66">U126/1.19</f>
        <v>1927836.9747899161</v>
      </c>
      <c r="T126" s="10">
        <f t="shared" ref="T126" si="67">S126*19/100</f>
        <v>366289.02521008404</v>
      </c>
      <c r="U126" s="4">
        <f t="shared" si="41"/>
        <v>2294126</v>
      </c>
      <c r="V126" s="5" t="s">
        <v>15</v>
      </c>
    </row>
    <row r="127" spans="1:22" ht="22.5" x14ac:dyDescent="0.25">
      <c r="A127" s="39">
        <v>125</v>
      </c>
      <c r="B127" s="27" t="s">
        <v>358</v>
      </c>
      <c r="C127" s="28" t="s">
        <v>22</v>
      </c>
      <c r="D127" s="40" t="s">
        <v>359</v>
      </c>
      <c r="E127" s="30" t="s">
        <v>13</v>
      </c>
      <c r="F127" s="39">
        <v>1</v>
      </c>
      <c r="G127" s="33">
        <v>2667056</v>
      </c>
      <c r="H127" s="43">
        <v>2492576</v>
      </c>
      <c r="I127" s="51">
        <v>2747068</v>
      </c>
      <c r="J127" s="41"/>
      <c r="K127" s="4">
        <f t="shared" si="43"/>
        <v>2492576</v>
      </c>
      <c r="L127" s="4">
        <f t="shared" si="44"/>
        <v>2747068</v>
      </c>
      <c r="M127" s="4">
        <f t="shared" si="45"/>
        <v>2667056</v>
      </c>
      <c r="N127" s="4">
        <f t="shared" si="46"/>
        <v>2633398.91</v>
      </c>
      <c r="O127" s="4">
        <f t="shared" si="47"/>
        <v>2631207.08</v>
      </c>
      <c r="P127" s="4">
        <f t="shared" si="48"/>
        <v>2635566.67</v>
      </c>
      <c r="Q127" s="8">
        <f t="shared" si="49"/>
        <v>82325.039131025173</v>
      </c>
      <c r="R127" s="9">
        <f t="shared" si="42"/>
        <v>3.1236181603034603E-2</v>
      </c>
      <c r="S127" s="10">
        <f>U127/1.19</f>
        <v>2241223.5294117648</v>
      </c>
      <c r="T127" s="10">
        <f>S127*19/100</f>
        <v>425832.47058823536</v>
      </c>
      <c r="U127" s="4">
        <f t="shared" si="41"/>
        <v>2667056</v>
      </c>
      <c r="V127" s="5" t="s">
        <v>15</v>
      </c>
    </row>
    <row r="128" spans="1:22" ht="22.5" x14ac:dyDescent="0.25">
      <c r="A128" s="39">
        <v>126</v>
      </c>
      <c r="B128" s="27" t="s">
        <v>360</v>
      </c>
      <c r="C128" s="28" t="s">
        <v>22</v>
      </c>
      <c r="D128" s="40" t="s">
        <v>361</v>
      </c>
      <c r="E128" s="30" t="s">
        <v>13</v>
      </c>
      <c r="F128" s="39">
        <v>1</v>
      </c>
      <c r="G128" s="33">
        <v>2240698</v>
      </c>
      <c r="H128" s="43">
        <v>2094110</v>
      </c>
      <c r="I128" s="51">
        <v>2352733</v>
      </c>
      <c r="J128" s="41"/>
      <c r="K128" s="4">
        <f t="shared" si="43"/>
        <v>2094110</v>
      </c>
      <c r="L128" s="4">
        <f t="shared" si="44"/>
        <v>2352733</v>
      </c>
      <c r="M128" s="4">
        <f t="shared" si="45"/>
        <v>2240698</v>
      </c>
      <c r="N128" s="4">
        <f t="shared" si="46"/>
        <v>2226649.2999999998</v>
      </c>
      <c r="O128" s="4">
        <f t="shared" si="47"/>
        <v>2224105.39</v>
      </c>
      <c r="P128" s="4">
        <f t="shared" si="48"/>
        <v>2229180.33</v>
      </c>
      <c r="Q128" s="8">
        <f t="shared" si="49"/>
        <v>82054.167950540563</v>
      </c>
      <c r="R128" s="9">
        <f t="shared" si="42"/>
        <v>3.6809120754506458E-2</v>
      </c>
      <c r="S128" s="10">
        <f t="shared" ref="S128:S132" si="68">U128/1.19</f>
        <v>1882939.4957983193</v>
      </c>
      <c r="T128" s="10">
        <f t="shared" ref="T128:T132" si="69">S128*19/100</f>
        <v>357758.50420168065</v>
      </c>
      <c r="U128" s="4">
        <f t="shared" si="41"/>
        <v>2240698</v>
      </c>
      <c r="V128" s="5" t="s">
        <v>15</v>
      </c>
    </row>
    <row r="129" spans="1:22" ht="22.5" x14ac:dyDescent="0.25">
      <c r="A129" s="39">
        <v>127</v>
      </c>
      <c r="B129" s="27" t="s">
        <v>362</v>
      </c>
      <c r="C129" s="28" t="s">
        <v>22</v>
      </c>
      <c r="D129" s="40" t="s">
        <v>363</v>
      </c>
      <c r="E129" s="30" t="s">
        <v>13</v>
      </c>
      <c r="F129" s="39">
        <v>1</v>
      </c>
      <c r="G129" s="33">
        <v>2132602</v>
      </c>
      <c r="H129" s="43">
        <v>1956516</v>
      </c>
      <c r="I129" s="51">
        <v>2281884</v>
      </c>
      <c r="J129" s="41"/>
      <c r="K129" s="4">
        <f t="shared" si="43"/>
        <v>1956516</v>
      </c>
      <c r="L129" s="4">
        <f t="shared" si="44"/>
        <v>2281884</v>
      </c>
      <c r="M129" s="4">
        <f t="shared" si="45"/>
        <v>2132602</v>
      </c>
      <c r="N129" s="4">
        <f t="shared" si="46"/>
        <v>2119478.0699999998</v>
      </c>
      <c r="O129" s="4">
        <f t="shared" si="47"/>
        <v>2115271.39</v>
      </c>
      <c r="P129" s="4">
        <f t="shared" si="48"/>
        <v>2123667.33</v>
      </c>
      <c r="Q129" s="8">
        <f t="shared" si="49"/>
        <v>103066.5357795069</v>
      </c>
      <c r="R129" s="9">
        <f t="shared" si="42"/>
        <v>4.8532335702271646E-2</v>
      </c>
      <c r="S129" s="10">
        <f t="shared" si="68"/>
        <v>1792102.5210084035</v>
      </c>
      <c r="T129" s="10">
        <f t="shared" si="69"/>
        <v>340499.47899159673</v>
      </c>
      <c r="U129" s="4">
        <f t="shared" si="41"/>
        <v>2132602</v>
      </c>
      <c r="V129" s="5" t="s">
        <v>15</v>
      </c>
    </row>
    <row r="130" spans="1:22" ht="22.5" x14ac:dyDescent="0.25">
      <c r="A130" s="39">
        <v>128</v>
      </c>
      <c r="B130" s="27" t="s">
        <v>364</v>
      </c>
      <c r="C130" s="28" t="s">
        <v>22</v>
      </c>
      <c r="D130" s="40" t="s">
        <v>365</v>
      </c>
      <c r="E130" s="30" t="s">
        <v>13</v>
      </c>
      <c r="F130" s="39">
        <v>1</v>
      </c>
      <c r="G130" s="33">
        <v>3948830</v>
      </c>
      <c r="H130" s="43">
        <v>3725311</v>
      </c>
      <c r="I130" s="51">
        <v>4146272</v>
      </c>
      <c r="J130" s="41"/>
      <c r="K130" s="4">
        <f t="shared" si="43"/>
        <v>3725311</v>
      </c>
      <c r="L130" s="4">
        <f t="shared" si="44"/>
        <v>4146272</v>
      </c>
      <c r="M130" s="4">
        <f t="shared" si="45"/>
        <v>3948830</v>
      </c>
      <c r="N130" s="4">
        <f t="shared" si="46"/>
        <v>3936373.09</v>
      </c>
      <c r="O130" s="4">
        <f t="shared" si="47"/>
        <v>3932600.25</v>
      </c>
      <c r="P130" s="4">
        <f t="shared" si="48"/>
        <v>3940137.67</v>
      </c>
      <c r="Q130" s="8">
        <f t="shared" si="49"/>
        <v>133241.96956902093</v>
      </c>
      <c r="R130" s="9">
        <f t="shared" si="42"/>
        <v>3.3816577167726458E-2</v>
      </c>
      <c r="S130" s="10">
        <f t="shared" si="68"/>
        <v>3318344.5378151261</v>
      </c>
      <c r="T130" s="10">
        <f t="shared" si="69"/>
        <v>630485.46218487399</v>
      </c>
      <c r="U130" s="4">
        <f t="shared" si="41"/>
        <v>3948830</v>
      </c>
      <c r="V130" s="5" t="s">
        <v>15</v>
      </c>
    </row>
    <row r="131" spans="1:22" ht="22.5" x14ac:dyDescent="0.25">
      <c r="A131" s="39">
        <v>129</v>
      </c>
      <c r="B131" s="27" t="s">
        <v>366</v>
      </c>
      <c r="C131" s="28" t="s">
        <v>22</v>
      </c>
      <c r="D131" s="40" t="s">
        <v>367</v>
      </c>
      <c r="E131" s="30" t="s">
        <v>13</v>
      </c>
      <c r="F131" s="39">
        <v>1</v>
      </c>
      <c r="G131" s="33">
        <v>1030523</v>
      </c>
      <c r="H131" s="43">
        <v>936839</v>
      </c>
      <c r="I131" s="51">
        <v>1082049</v>
      </c>
      <c r="J131" s="41"/>
      <c r="K131" s="4">
        <f t="shared" si="43"/>
        <v>936839</v>
      </c>
      <c r="L131" s="4">
        <f t="shared" si="44"/>
        <v>1082049</v>
      </c>
      <c r="M131" s="4">
        <f t="shared" si="45"/>
        <v>1030523</v>
      </c>
      <c r="N131" s="4">
        <f t="shared" si="46"/>
        <v>1014666.2</v>
      </c>
      <c r="O131" s="4">
        <f t="shared" si="47"/>
        <v>1012838.44</v>
      </c>
      <c r="P131" s="4">
        <f t="shared" si="48"/>
        <v>1016470.33</v>
      </c>
      <c r="Q131" s="8">
        <f t="shared" si="49"/>
        <v>46584.780103754238</v>
      </c>
      <c r="R131" s="9">
        <f t="shared" si="42"/>
        <v>4.5829945772990974E-2</v>
      </c>
      <c r="S131" s="10">
        <f t="shared" si="68"/>
        <v>865985.71428571432</v>
      </c>
      <c r="T131" s="10">
        <f t="shared" si="69"/>
        <v>164537.28571428574</v>
      </c>
      <c r="U131" s="4">
        <f t="shared" si="41"/>
        <v>1030523</v>
      </c>
      <c r="V131" s="5" t="s">
        <v>15</v>
      </c>
    </row>
    <row r="132" spans="1:22" ht="22.5" x14ac:dyDescent="0.25">
      <c r="A132" s="39">
        <v>130</v>
      </c>
      <c r="B132" s="27" t="s">
        <v>368</v>
      </c>
      <c r="C132" s="28" t="s">
        <v>22</v>
      </c>
      <c r="D132" s="40" t="s">
        <v>369</v>
      </c>
      <c r="E132" s="30" t="s">
        <v>13</v>
      </c>
      <c r="F132" s="39">
        <v>1</v>
      </c>
      <c r="G132" s="33">
        <v>1117893</v>
      </c>
      <c r="H132" s="43">
        <v>1025590</v>
      </c>
      <c r="I132" s="51">
        <v>1162609</v>
      </c>
      <c r="J132" s="41"/>
      <c r="K132" s="4">
        <f t="shared" si="43"/>
        <v>1025590</v>
      </c>
      <c r="L132" s="4">
        <f t="shared" si="44"/>
        <v>1162609</v>
      </c>
      <c r="M132" s="4">
        <f t="shared" si="45"/>
        <v>1117893</v>
      </c>
      <c r="N132" s="4">
        <f t="shared" si="46"/>
        <v>1100531.72</v>
      </c>
      <c r="O132" s="4">
        <f t="shared" si="47"/>
        <v>1099012.6499999999</v>
      </c>
      <c r="P132" s="4">
        <f t="shared" si="48"/>
        <v>1102030.67</v>
      </c>
      <c r="Q132" s="8">
        <f t="shared" si="49"/>
        <v>44209.678547657859</v>
      </c>
      <c r="R132" s="9">
        <f t="shared" si="42"/>
        <v>4.0116559140461909E-2</v>
      </c>
      <c r="S132" s="10">
        <f t="shared" si="68"/>
        <v>939405.8823529412</v>
      </c>
      <c r="T132" s="10">
        <f t="shared" si="69"/>
        <v>178487.11764705883</v>
      </c>
      <c r="U132" s="4">
        <f t="shared" ref="U132:U195" si="70">M132</f>
        <v>1117893</v>
      </c>
      <c r="V132" s="5" t="s">
        <v>15</v>
      </c>
    </row>
    <row r="133" spans="1:22" ht="22.5" x14ac:dyDescent="0.25">
      <c r="A133" s="39">
        <v>131</v>
      </c>
      <c r="B133" s="27" t="s">
        <v>370</v>
      </c>
      <c r="C133" s="28" t="s">
        <v>22</v>
      </c>
      <c r="D133" s="40" t="s">
        <v>371</v>
      </c>
      <c r="E133" s="30" t="s">
        <v>13</v>
      </c>
      <c r="F133" s="39">
        <v>1</v>
      </c>
      <c r="G133" s="33">
        <v>23437152.000000004</v>
      </c>
      <c r="H133" s="43">
        <v>21114551</v>
      </c>
      <c r="I133" s="51">
        <v>25077753</v>
      </c>
      <c r="J133" s="41"/>
      <c r="K133" s="4">
        <f t="shared" si="43"/>
        <v>21114551</v>
      </c>
      <c r="L133" s="4">
        <f t="shared" si="44"/>
        <v>25077753</v>
      </c>
      <c r="M133" s="4">
        <f t="shared" si="45"/>
        <v>23437152</v>
      </c>
      <c r="N133" s="4">
        <f t="shared" si="46"/>
        <v>23152173.550000001</v>
      </c>
      <c r="O133" s="4">
        <f t="shared" si="47"/>
        <v>23093979.739999998</v>
      </c>
      <c r="P133" s="4">
        <f t="shared" si="48"/>
        <v>23209818.670000002</v>
      </c>
      <c r="Q133" s="8">
        <f t="shared" si="49"/>
        <v>1260375.4369858487</v>
      </c>
      <c r="R133" s="9">
        <f t="shared" si="42"/>
        <v>5.4303545189474271E-2</v>
      </c>
      <c r="S133" s="10">
        <f>U133/1.19</f>
        <v>19695085.714285716</v>
      </c>
      <c r="T133" s="10">
        <f>S133*19/100</f>
        <v>3742066.2857142859</v>
      </c>
      <c r="U133" s="4">
        <f t="shared" si="70"/>
        <v>23437152</v>
      </c>
      <c r="V133" s="5" t="s">
        <v>15</v>
      </c>
    </row>
    <row r="134" spans="1:22" ht="22.5" x14ac:dyDescent="0.25">
      <c r="A134" s="39">
        <v>132</v>
      </c>
      <c r="B134" s="27" t="s">
        <v>372</v>
      </c>
      <c r="C134" s="28" t="s">
        <v>22</v>
      </c>
      <c r="D134" s="40" t="s">
        <v>373</v>
      </c>
      <c r="E134" s="30" t="s">
        <v>13</v>
      </c>
      <c r="F134" s="39">
        <v>1</v>
      </c>
      <c r="G134" s="33">
        <v>1623854</v>
      </c>
      <c r="H134" s="43">
        <v>1489774</v>
      </c>
      <c r="I134" s="51">
        <v>1721285</v>
      </c>
      <c r="J134" s="41"/>
      <c r="K134" s="4">
        <f t="shared" si="43"/>
        <v>1489774</v>
      </c>
      <c r="L134" s="4">
        <f t="shared" si="44"/>
        <v>1721285</v>
      </c>
      <c r="M134" s="4">
        <f t="shared" si="45"/>
        <v>1623854</v>
      </c>
      <c r="N134" s="4">
        <f t="shared" si="46"/>
        <v>1608817.26</v>
      </c>
      <c r="O134" s="4">
        <f t="shared" si="47"/>
        <v>1605975.96</v>
      </c>
      <c r="P134" s="4">
        <f t="shared" si="48"/>
        <v>1611637.67</v>
      </c>
      <c r="Q134" s="8">
        <f t="shared" si="49"/>
        <v>73553.447703198908</v>
      </c>
      <c r="R134" s="9">
        <f t="shared" si="42"/>
        <v>4.5638947930026298E-2</v>
      </c>
      <c r="S134" s="10">
        <f t="shared" ref="S134:S138" si="71">U134/1.19</f>
        <v>1364583.193277311</v>
      </c>
      <c r="T134" s="10">
        <f t="shared" ref="T134:T138" si="72">S134*19/100</f>
        <v>259270.80672268907</v>
      </c>
      <c r="U134" s="4">
        <f t="shared" si="70"/>
        <v>1623854</v>
      </c>
      <c r="V134" s="5" t="s">
        <v>15</v>
      </c>
    </row>
    <row r="135" spans="1:22" ht="22.5" x14ac:dyDescent="0.25">
      <c r="A135" s="39">
        <v>133</v>
      </c>
      <c r="B135" s="27" t="s">
        <v>374</v>
      </c>
      <c r="C135" s="28" t="s">
        <v>22</v>
      </c>
      <c r="D135" s="40" t="s">
        <v>375</v>
      </c>
      <c r="E135" s="30" t="s">
        <v>13</v>
      </c>
      <c r="F135" s="39">
        <v>1</v>
      </c>
      <c r="G135" s="33">
        <v>2623915.0000000005</v>
      </c>
      <c r="H135" s="43">
        <v>2429551</v>
      </c>
      <c r="I135" s="51">
        <v>2807589</v>
      </c>
      <c r="J135" s="41"/>
      <c r="K135" s="4">
        <f t="shared" si="43"/>
        <v>2429551</v>
      </c>
      <c r="L135" s="4">
        <f t="shared" si="44"/>
        <v>2807589</v>
      </c>
      <c r="M135" s="4">
        <f t="shared" si="45"/>
        <v>2623915</v>
      </c>
      <c r="N135" s="4">
        <f t="shared" si="46"/>
        <v>2615791.38</v>
      </c>
      <c r="O135" s="4">
        <f t="shared" si="47"/>
        <v>2611224.9500000002</v>
      </c>
      <c r="P135" s="4">
        <f t="shared" si="48"/>
        <v>2620351.67</v>
      </c>
      <c r="Q135" s="8">
        <f t="shared" si="49"/>
        <v>119622.9757045826</v>
      </c>
      <c r="R135" s="9">
        <f t="shared" si="42"/>
        <v>4.5651496733864962E-2</v>
      </c>
      <c r="S135" s="10">
        <f t="shared" si="71"/>
        <v>2204970.5882352944</v>
      </c>
      <c r="T135" s="10">
        <f t="shared" si="72"/>
        <v>418944.4117647059</v>
      </c>
      <c r="U135" s="4">
        <f t="shared" si="70"/>
        <v>2623915</v>
      </c>
      <c r="V135" s="5" t="s">
        <v>15</v>
      </c>
    </row>
    <row r="136" spans="1:22" ht="33.75" x14ac:dyDescent="0.25">
      <c r="A136" s="39">
        <v>134</v>
      </c>
      <c r="B136" s="27" t="s">
        <v>376</v>
      </c>
      <c r="C136" s="28" t="s">
        <v>22</v>
      </c>
      <c r="D136" s="40" t="s">
        <v>377</v>
      </c>
      <c r="E136" s="30" t="s">
        <v>13</v>
      </c>
      <c r="F136" s="39">
        <v>1</v>
      </c>
      <c r="G136" s="33">
        <v>1025774</v>
      </c>
      <c r="H136" s="43">
        <v>958667</v>
      </c>
      <c r="I136" s="51">
        <v>1066805</v>
      </c>
      <c r="J136" s="41"/>
      <c r="K136" s="4">
        <f t="shared" si="43"/>
        <v>958667</v>
      </c>
      <c r="L136" s="4">
        <f t="shared" si="44"/>
        <v>1066805</v>
      </c>
      <c r="M136" s="4">
        <f t="shared" si="45"/>
        <v>1025774</v>
      </c>
      <c r="N136" s="4">
        <f t="shared" si="46"/>
        <v>1016096.22</v>
      </c>
      <c r="O136" s="4">
        <f t="shared" si="47"/>
        <v>1015102.31</v>
      </c>
      <c r="P136" s="4">
        <f t="shared" si="48"/>
        <v>1017082</v>
      </c>
      <c r="Q136" s="8">
        <f t="shared" si="49"/>
        <v>34535.967002486985</v>
      </c>
      <c r="R136" s="9">
        <f t="shared" si="42"/>
        <v>3.3955931775891214E-2</v>
      </c>
      <c r="S136" s="10">
        <f t="shared" si="71"/>
        <v>861994.95798319334</v>
      </c>
      <c r="T136" s="10">
        <f t="shared" si="72"/>
        <v>163779.04201680672</v>
      </c>
      <c r="U136" s="4">
        <f t="shared" si="70"/>
        <v>1025774</v>
      </c>
      <c r="V136" s="5" t="s">
        <v>15</v>
      </c>
    </row>
    <row r="137" spans="1:22" ht="22.5" x14ac:dyDescent="0.25">
      <c r="A137" s="39">
        <v>135</v>
      </c>
      <c r="B137" s="27" t="s">
        <v>378</v>
      </c>
      <c r="C137" s="28" t="s">
        <v>22</v>
      </c>
      <c r="D137" s="40" t="s">
        <v>379</v>
      </c>
      <c r="E137" s="30" t="s">
        <v>13</v>
      </c>
      <c r="F137" s="39">
        <v>1</v>
      </c>
      <c r="G137" s="33">
        <v>5873944.0000000009</v>
      </c>
      <c r="H137" s="43">
        <v>5489667</v>
      </c>
      <c r="I137" s="51">
        <v>6226381</v>
      </c>
      <c r="J137" s="41"/>
      <c r="K137" s="4">
        <f t="shared" si="43"/>
        <v>5489667</v>
      </c>
      <c r="L137" s="4">
        <f t="shared" si="44"/>
        <v>6226381</v>
      </c>
      <c r="M137" s="4">
        <f t="shared" si="45"/>
        <v>5873944</v>
      </c>
      <c r="N137" s="4">
        <f t="shared" si="46"/>
        <v>5855587.8200000003</v>
      </c>
      <c r="O137" s="4">
        <f t="shared" si="47"/>
        <v>5847831.04</v>
      </c>
      <c r="P137" s="4">
        <f t="shared" si="48"/>
        <v>5863330.6699999999</v>
      </c>
      <c r="Q137" s="8">
        <f t="shared" si="49"/>
        <v>233132.09897567777</v>
      </c>
      <c r="R137" s="9">
        <f t="shared" si="42"/>
        <v>3.9761035509818479E-2</v>
      </c>
      <c r="S137" s="10">
        <f t="shared" si="71"/>
        <v>4936087.3949579839</v>
      </c>
      <c r="T137" s="10">
        <f t="shared" si="72"/>
        <v>937856.60504201695</v>
      </c>
      <c r="U137" s="4">
        <f t="shared" si="70"/>
        <v>5873944</v>
      </c>
      <c r="V137" s="5" t="s">
        <v>15</v>
      </c>
    </row>
    <row r="138" spans="1:22" ht="22.5" x14ac:dyDescent="0.25">
      <c r="A138" s="39">
        <v>136</v>
      </c>
      <c r="B138" s="27" t="s">
        <v>380</v>
      </c>
      <c r="C138" s="28" t="s">
        <v>22</v>
      </c>
      <c r="D138" s="40" t="s">
        <v>381</v>
      </c>
      <c r="E138" s="30" t="s">
        <v>13</v>
      </c>
      <c r="F138" s="39">
        <v>1</v>
      </c>
      <c r="G138" s="33">
        <v>2560837</v>
      </c>
      <c r="H138" s="43">
        <v>2415884</v>
      </c>
      <c r="I138" s="51">
        <v>2663270</v>
      </c>
      <c r="J138" s="41"/>
      <c r="K138" s="4">
        <f t="shared" si="43"/>
        <v>2415884</v>
      </c>
      <c r="L138" s="4">
        <f t="shared" si="44"/>
        <v>2663270</v>
      </c>
      <c r="M138" s="4">
        <f t="shared" si="45"/>
        <v>2560837</v>
      </c>
      <c r="N138" s="4">
        <f t="shared" si="46"/>
        <v>2544628.6</v>
      </c>
      <c r="O138" s="4">
        <f t="shared" si="47"/>
        <v>2542582.4300000002</v>
      </c>
      <c r="P138" s="4">
        <f t="shared" si="48"/>
        <v>2546663.67</v>
      </c>
      <c r="Q138" s="8">
        <f t="shared" si="49"/>
        <v>78633.077899128606</v>
      </c>
      <c r="R138" s="9">
        <f t="shared" si="42"/>
        <v>3.0876899382292051E-2</v>
      </c>
      <c r="S138" s="10">
        <f t="shared" si="71"/>
        <v>2151963.8655462186</v>
      </c>
      <c r="T138" s="10">
        <f t="shared" si="72"/>
        <v>408873.13445378153</v>
      </c>
      <c r="U138" s="4">
        <f t="shared" si="70"/>
        <v>2560837</v>
      </c>
      <c r="V138" s="5" t="s">
        <v>15</v>
      </c>
    </row>
    <row r="139" spans="1:22" ht="22.5" x14ac:dyDescent="0.25">
      <c r="A139" s="39">
        <v>137</v>
      </c>
      <c r="B139" s="27" t="s">
        <v>382</v>
      </c>
      <c r="C139" s="28" t="s">
        <v>22</v>
      </c>
      <c r="D139" s="40" t="s">
        <v>383</v>
      </c>
      <c r="E139" s="30" t="s">
        <v>13</v>
      </c>
      <c r="F139" s="39">
        <v>1</v>
      </c>
      <c r="G139" s="33">
        <v>453205</v>
      </c>
      <c r="H139" s="43">
        <v>415784</v>
      </c>
      <c r="I139" s="51">
        <v>475865</v>
      </c>
      <c r="J139" s="41"/>
      <c r="K139" s="4">
        <f t="shared" si="43"/>
        <v>415784</v>
      </c>
      <c r="L139" s="4">
        <f t="shared" si="44"/>
        <v>475865</v>
      </c>
      <c r="M139" s="4">
        <f t="shared" si="45"/>
        <v>453205</v>
      </c>
      <c r="N139" s="4">
        <f t="shared" si="46"/>
        <v>447591.75</v>
      </c>
      <c r="O139" s="4">
        <f t="shared" si="47"/>
        <v>446891.54</v>
      </c>
      <c r="P139" s="4">
        <f t="shared" si="48"/>
        <v>448284.67</v>
      </c>
      <c r="Q139" s="8">
        <f t="shared" si="49"/>
        <v>19198.299276773105</v>
      </c>
      <c r="R139" s="9">
        <f t="shared" ref="R139:R146" si="73">+Q139/P139</f>
        <v>4.2826133842080984E-2</v>
      </c>
      <c r="S139" s="10">
        <f>U139/1.19</f>
        <v>380844.53781512607</v>
      </c>
      <c r="T139" s="10">
        <f>S139*19/100</f>
        <v>72360.462184873948</v>
      </c>
      <c r="U139" s="4">
        <f t="shared" si="70"/>
        <v>453205</v>
      </c>
      <c r="V139" s="5" t="s">
        <v>15</v>
      </c>
    </row>
    <row r="140" spans="1:22" ht="22.5" x14ac:dyDescent="0.25">
      <c r="A140" s="39">
        <v>138</v>
      </c>
      <c r="B140" s="27" t="s">
        <v>384</v>
      </c>
      <c r="C140" s="28" t="s">
        <v>22</v>
      </c>
      <c r="D140" s="40" t="s">
        <v>385</v>
      </c>
      <c r="E140" s="30" t="s">
        <v>13</v>
      </c>
      <c r="F140" s="39">
        <v>1</v>
      </c>
      <c r="G140" s="33">
        <v>2233448</v>
      </c>
      <c r="H140" s="43">
        <v>2012115</v>
      </c>
      <c r="I140" s="51">
        <v>2322786</v>
      </c>
      <c r="J140" s="41"/>
      <c r="K140" s="4">
        <f t="shared" ref="K140:K146" si="74">+ROUND(MIN(G140:H140,I140,J140),2)</f>
        <v>2012115</v>
      </c>
      <c r="L140" s="4">
        <f t="shared" ref="L140:L146" si="75">+ROUND(MAX(G140,H140:I140,J140),2)</f>
        <v>2322786</v>
      </c>
      <c r="M140" s="4">
        <f t="shared" ref="M140:M146" si="76">+ROUND(MEDIAN(G140:H140,I140,J140),2)</f>
        <v>2233448</v>
      </c>
      <c r="N140" s="4">
        <f t="shared" ref="N140:N146" si="77">+ROUND(GEOMEAN(G140:H140,I140,J140),2)</f>
        <v>2185475.5299999998</v>
      </c>
      <c r="O140" s="4">
        <f t="shared" ref="O140:O146" si="78">+ROUND(HARMEAN(G140:H140,I140,J140),2)</f>
        <v>2181429.2000000002</v>
      </c>
      <c r="P140" s="4">
        <f t="shared" ref="P140:P146" si="79">+ROUND(AVERAGE(G140:H140,I140,J140),2)</f>
        <v>2189449.67</v>
      </c>
      <c r="Q140" s="8">
        <f t="shared" ref="Q140:Q146" si="80">+STDEV(K140:P140)</f>
        <v>101210.82784722505</v>
      </c>
      <c r="R140" s="9">
        <f t="shared" si="73"/>
        <v>4.6226606271897112E-2</v>
      </c>
      <c r="S140" s="10">
        <f t="shared" ref="S140:S145" si="81">U140/1.19</f>
        <v>1876847.0588235294</v>
      </c>
      <c r="T140" s="10">
        <f t="shared" ref="T140:T145" si="82">S140*19/100</f>
        <v>356600.9411764706</v>
      </c>
      <c r="U140" s="4">
        <f t="shared" si="70"/>
        <v>2233448</v>
      </c>
      <c r="V140" s="5" t="s">
        <v>15</v>
      </c>
    </row>
    <row r="141" spans="1:22" ht="22.5" x14ac:dyDescent="0.25">
      <c r="A141" s="39">
        <v>139</v>
      </c>
      <c r="B141" s="27" t="s">
        <v>386</v>
      </c>
      <c r="C141" s="28" t="s">
        <v>22</v>
      </c>
      <c r="D141" s="40" t="s">
        <v>387</v>
      </c>
      <c r="E141" s="30" t="s">
        <v>13</v>
      </c>
      <c r="F141" s="39">
        <v>1</v>
      </c>
      <c r="G141" s="33">
        <v>3185351</v>
      </c>
      <c r="H141" s="43">
        <v>2895774</v>
      </c>
      <c r="I141" s="51">
        <v>3376472</v>
      </c>
      <c r="J141" s="41"/>
      <c r="K141" s="4">
        <f t="shared" si="74"/>
        <v>2895774</v>
      </c>
      <c r="L141" s="4">
        <f t="shared" si="75"/>
        <v>3376472</v>
      </c>
      <c r="M141" s="4">
        <f t="shared" si="76"/>
        <v>3185351</v>
      </c>
      <c r="N141" s="4">
        <f t="shared" si="77"/>
        <v>3146263.1</v>
      </c>
      <c r="O141" s="4">
        <f t="shared" si="78"/>
        <v>3139930.75</v>
      </c>
      <c r="P141" s="4">
        <f t="shared" si="79"/>
        <v>3152532.33</v>
      </c>
      <c r="Q141" s="8">
        <f t="shared" si="80"/>
        <v>153159.80726407914</v>
      </c>
      <c r="R141" s="9">
        <f t="shared" si="73"/>
        <v>4.8583104384556507E-2</v>
      </c>
      <c r="S141" s="10">
        <f t="shared" si="81"/>
        <v>2676765.5462184874</v>
      </c>
      <c r="T141" s="10">
        <f t="shared" si="82"/>
        <v>508585.45378151262</v>
      </c>
      <c r="U141" s="4">
        <f t="shared" si="70"/>
        <v>3185351</v>
      </c>
      <c r="V141" s="5" t="s">
        <v>15</v>
      </c>
    </row>
    <row r="142" spans="1:22" ht="22.5" x14ac:dyDescent="0.25">
      <c r="A142" s="39">
        <v>140</v>
      </c>
      <c r="B142" s="27" t="s">
        <v>388</v>
      </c>
      <c r="C142" s="28" t="s">
        <v>22</v>
      </c>
      <c r="D142" s="40" t="s">
        <v>389</v>
      </c>
      <c r="E142" s="30" t="s">
        <v>13</v>
      </c>
      <c r="F142" s="39">
        <v>1</v>
      </c>
      <c r="G142" s="33">
        <v>1924635</v>
      </c>
      <c r="H142" s="43">
        <v>1749668</v>
      </c>
      <c r="I142" s="51">
        <v>2020867</v>
      </c>
      <c r="J142" s="41"/>
      <c r="K142" s="4">
        <f t="shared" si="74"/>
        <v>1749668</v>
      </c>
      <c r="L142" s="4">
        <f t="shared" si="75"/>
        <v>2020867</v>
      </c>
      <c r="M142" s="4">
        <f t="shared" si="76"/>
        <v>1924635</v>
      </c>
      <c r="N142" s="4">
        <f t="shared" si="77"/>
        <v>1895020.53</v>
      </c>
      <c r="O142" s="4">
        <f t="shared" si="78"/>
        <v>1891606.94</v>
      </c>
      <c r="P142" s="4">
        <f t="shared" si="79"/>
        <v>1898390</v>
      </c>
      <c r="Q142" s="8">
        <f t="shared" si="80"/>
        <v>87003.256366043774</v>
      </c>
      <c r="R142" s="9">
        <f t="shared" si="73"/>
        <v>4.5830022474856999E-2</v>
      </c>
      <c r="S142" s="10">
        <f t="shared" si="81"/>
        <v>1617340.3361344538</v>
      </c>
      <c r="T142" s="10">
        <f t="shared" si="82"/>
        <v>307294.66386554623</v>
      </c>
      <c r="U142" s="4">
        <f t="shared" si="70"/>
        <v>1924635</v>
      </c>
      <c r="V142" s="5" t="s">
        <v>15</v>
      </c>
    </row>
    <row r="143" spans="1:22" ht="22.5" x14ac:dyDescent="0.25">
      <c r="A143" s="39">
        <v>141</v>
      </c>
      <c r="B143" s="27" t="s">
        <v>390</v>
      </c>
      <c r="C143" s="28" t="s">
        <v>22</v>
      </c>
      <c r="D143" s="40" t="s">
        <v>391</v>
      </c>
      <c r="E143" s="30" t="s">
        <v>13</v>
      </c>
      <c r="F143" s="39">
        <v>1</v>
      </c>
      <c r="G143" s="33">
        <v>1426637</v>
      </c>
      <c r="H143" s="43">
        <v>1345884</v>
      </c>
      <c r="I143" s="51">
        <v>1526502</v>
      </c>
      <c r="J143" s="41"/>
      <c r="K143" s="4">
        <f t="shared" si="74"/>
        <v>1345884</v>
      </c>
      <c r="L143" s="4">
        <f t="shared" si="75"/>
        <v>1526502</v>
      </c>
      <c r="M143" s="4">
        <f t="shared" si="76"/>
        <v>1426637</v>
      </c>
      <c r="N143" s="4">
        <f t="shared" si="77"/>
        <v>1431109.39</v>
      </c>
      <c r="O143" s="4">
        <f t="shared" si="78"/>
        <v>1429219.52</v>
      </c>
      <c r="P143" s="4">
        <f t="shared" si="79"/>
        <v>1433007.67</v>
      </c>
      <c r="Q143" s="8">
        <f t="shared" si="80"/>
        <v>57244.865854331423</v>
      </c>
      <c r="R143" s="9">
        <f t="shared" si="73"/>
        <v>3.9947354820739675E-2</v>
      </c>
      <c r="S143" s="10">
        <f t="shared" si="81"/>
        <v>1198854.6218487395</v>
      </c>
      <c r="T143" s="10">
        <f t="shared" si="82"/>
        <v>227782.37815126049</v>
      </c>
      <c r="U143" s="4">
        <f t="shared" si="70"/>
        <v>1426637</v>
      </c>
      <c r="V143" s="5" t="s">
        <v>15</v>
      </c>
    </row>
    <row r="144" spans="1:22" ht="22.5" x14ac:dyDescent="0.25">
      <c r="A144" s="39">
        <v>142</v>
      </c>
      <c r="B144" s="27" t="s">
        <v>392</v>
      </c>
      <c r="C144" s="28" t="s">
        <v>22</v>
      </c>
      <c r="D144" s="40" t="s">
        <v>393</v>
      </c>
      <c r="E144" s="30" t="s">
        <v>13</v>
      </c>
      <c r="F144" s="39">
        <v>1</v>
      </c>
      <c r="G144" s="33">
        <v>1792675.0000000002</v>
      </c>
      <c r="H144" s="43">
        <v>1659884</v>
      </c>
      <c r="I144" s="51">
        <v>1900236</v>
      </c>
      <c r="J144" s="41"/>
      <c r="K144" s="4">
        <f t="shared" si="74"/>
        <v>1659884</v>
      </c>
      <c r="L144" s="4">
        <f t="shared" si="75"/>
        <v>1900236</v>
      </c>
      <c r="M144" s="4">
        <f t="shared" si="76"/>
        <v>1792675</v>
      </c>
      <c r="N144" s="4">
        <f t="shared" si="77"/>
        <v>1781540.15</v>
      </c>
      <c r="O144" s="4">
        <f t="shared" si="78"/>
        <v>1778802.62</v>
      </c>
      <c r="P144" s="4">
        <f t="shared" si="79"/>
        <v>1784265</v>
      </c>
      <c r="Q144" s="8">
        <f t="shared" si="80"/>
        <v>76179.68852077052</v>
      </c>
      <c r="R144" s="9">
        <f t="shared" si="73"/>
        <v>4.2695277058492166E-2</v>
      </c>
      <c r="S144" s="10">
        <f t="shared" si="81"/>
        <v>1506449.5798319329</v>
      </c>
      <c r="T144" s="10">
        <f t="shared" si="82"/>
        <v>286225.42016806727</v>
      </c>
      <c r="U144" s="4">
        <f t="shared" si="70"/>
        <v>1792675</v>
      </c>
      <c r="V144" s="5" t="s">
        <v>15</v>
      </c>
    </row>
    <row r="145" spans="1:22" ht="22.5" x14ac:dyDescent="0.25">
      <c r="A145" s="39">
        <v>143</v>
      </c>
      <c r="B145" s="27" t="s">
        <v>394</v>
      </c>
      <c r="C145" s="28" t="s">
        <v>22</v>
      </c>
      <c r="D145" s="40" t="s">
        <v>395</v>
      </c>
      <c r="E145" s="30" t="s">
        <v>13</v>
      </c>
      <c r="F145" s="39">
        <v>1</v>
      </c>
      <c r="G145" s="33">
        <v>1656075</v>
      </c>
      <c r="H145" s="43">
        <v>1562335</v>
      </c>
      <c r="I145" s="51">
        <v>1772000</v>
      </c>
      <c r="J145" s="41"/>
      <c r="K145" s="4">
        <f t="shared" si="74"/>
        <v>1562335</v>
      </c>
      <c r="L145" s="4">
        <f t="shared" si="75"/>
        <v>1772000</v>
      </c>
      <c r="M145" s="4">
        <f t="shared" si="76"/>
        <v>1656075</v>
      </c>
      <c r="N145" s="4">
        <f t="shared" si="77"/>
        <v>1661266.45</v>
      </c>
      <c r="O145" s="4">
        <f t="shared" si="78"/>
        <v>1659072.66</v>
      </c>
      <c r="P145" s="4">
        <f t="shared" si="79"/>
        <v>1663470</v>
      </c>
      <c r="Q145" s="8">
        <f t="shared" si="80"/>
        <v>66450.982571435452</v>
      </c>
      <c r="R145" s="9">
        <f t="shared" si="73"/>
        <v>3.9947208288358342E-2</v>
      </c>
      <c r="S145" s="10">
        <f t="shared" si="81"/>
        <v>1391659.6638655462</v>
      </c>
      <c r="T145" s="10">
        <f t="shared" si="82"/>
        <v>264415.33613445377</v>
      </c>
      <c r="U145" s="4">
        <f t="shared" si="70"/>
        <v>1656075</v>
      </c>
      <c r="V145" s="5" t="s">
        <v>15</v>
      </c>
    </row>
    <row r="146" spans="1:22" ht="22.5" x14ac:dyDescent="0.25">
      <c r="A146" s="39">
        <v>144</v>
      </c>
      <c r="B146" s="27" t="s">
        <v>396</v>
      </c>
      <c r="C146" s="28" t="s">
        <v>22</v>
      </c>
      <c r="D146" s="40" t="s">
        <v>397</v>
      </c>
      <c r="E146" s="30" t="s">
        <v>13</v>
      </c>
      <c r="F146" s="39">
        <v>1</v>
      </c>
      <c r="G146" s="33">
        <v>5928840</v>
      </c>
      <c r="H146" s="43">
        <v>5489667</v>
      </c>
      <c r="I146" s="51">
        <v>6343859</v>
      </c>
      <c r="J146" s="41"/>
      <c r="K146" s="4">
        <f t="shared" si="74"/>
        <v>5489667</v>
      </c>
      <c r="L146" s="4">
        <f t="shared" si="75"/>
        <v>6343859</v>
      </c>
      <c r="M146" s="4">
        <f t="shared" si="76"/>
        <v>5928840</v>
      </c>
      <c r="N146" s="4">
        <f t="shared" si="77"/>
        <v>5910484.5199999996</v>
      </c>
      <c r="O146" s="4">
        <f t="shared" si="78"/>
        <v>5900166.4800000004</v>
      </c>
      <c r="P146" s="4">
        <f t="shared" si="79"/>
        <v>5920788.6699999999</v>
      </c>
      <c r="Q146" s="8">
        <f t="shared" si="80"/>
        <v>270292.9026413993</v>
      </c>
      <c r="R146" s="9">
        <f t="shared" si="73"/>
        <v>4.5651503153784967E-2</v>
      </c>
      <c r="S146" s="10">
        <f>U146/1.19</f>
        <v>4982218.4873949578</v>
      </c>
      <c r="T146" s="10">
        <f>S146*19/100</f>
        <v>946621.51260504196</v>
      </c>
      <c r="U146" s="4">
        <f t="shared" si="70"/>
        <v>5928840</v>
      </c>
      <c r="V146" s="5" t="s">
        <v>15</v>
      </c>
    </row>
    <row r="147" spans="1:22" ht="33" customHeight="1" x14ac:dyDescent="0.25">
      <c r="A147" s="39">
        <v>145</v>
      </c>
      <c r="B147" s="27" t="s">
        <v>398</v>
      </c>
      <c r="C147" s="28" t="s">
        <v>22</v>
      </c>
      <c r="D147" s="40" t="s">
        <v>399</v>
      </c>
      <c r="E147" s="30" t="s">
        <v>13</v>
      </c>
      <c r="F147" s="39">
        <v>1</v>
      </c>
      <c r="G147" s="33">
        <v>719155</v>
      </c>
      <c r="H147" s="43">
        <v>678448</v>
      </c>
      <c r="I147" s="51">
        <v>762304</v>
      </c>
      <c r="J147" s="41"/>
      <c r="K147" s="4">
        <f>+ROUND(MIN(G147:H147,I147,J147),2)</f>
        <v>678448</v>
      </c>
      <c r="L147" s="4">
        <f>+ROUND(MAX(G147,H147:I147,J147),2)</f>
        <v>762304</v>
      </c>
      <c r="M147" s="4">
        <f>+ROUND(MEDIAN(G147:H147,I147,J147),2)</f>
        <v>719155</v>
      </c>
      <c r="N147" s="4">
        <f>+ROUND(GEOMEAN(G147:H147,I147,J147),2)</f>
        <v>719154.87</v>
      </c>
      <c r="O147" s="4">
        <f>+ROUND(HARMEAN(G147:H147,I147,J147),2)</f>
        <v>718341.65</v>
      </c>
      <c r="P147" s="4">
        <f>+ROUND(AVERAGE(G147:H147,I147,J147),2)</f>
        <v>719969</v>
      </c>
      <c r="Q147" s="8">
        <f>+STDEV(K147:P147)</f>
        <v>26530.080538567287</v>
      </c>
      <c r="R147" s="9">
        <f t="shared" ref="R147:R210" si="83">+Q147/P147</f>
        <v>3.6848920632092892E-2</v>
      </c>
      <c r="S147" s="10">
        <f>U147/1.19</f>
        <v>604331.93277310929</v>
      </c>
      <c r="T147" s="10">
        <f>S147*19/100</f>
        <v>114823.06722689077</v>
      </c>
      <c r="U147" s="4">
        <f t="shared" si="70"/>
        <v>719155</v>
      </c>
      <c r="V147" s="5" t="s">
        <v>15</v>
      </c>
    </row>
    <row r="148" spans="1:22" ht="30.95" customHeight="1" x14ac:dyDescent="0.25">
      <c r="A148" s="39">
        <v>146</v>
      </c>
      <c r="B148" s="27" t="s">
        <v>400</v>
      </c>
      <c r="C148" s="28" t="s">
        <v>22</v>
      </c>
      <c r="D148" s="40" t="s">
        <v>401</v>
      </c>
      <c r="E148" s="30" t="s">
        <v>13</v>
      </c>
      <c r="F148" s="39">
        <v>1</v>
      </c>
      <c r="G148" s="33">
        <v>134460</v>
      </c>
      <c r="H148" s="43">
        <v>125664</v>
      </c>
      <c r="I148" s="51">
        <v>141183</v>
      </c>
      <c r="J148" s="41"/>
      <c r="K148" s="4">
        <f t="shared" ref="K148:K196" si="84">+ROUND(MIN(G148:H148,I148,J148),2)</f>
        <v>125664</v>
      </c>
      <c r="L148" s="4">
        <f t="shared" ref="L148:L211" si="85">+ROUND(MAX(G148,H148:I148,J148),2)</f>
        <v>141183</v>
      </c>
      <c r="M148" s="4">
        <f t="shared" ref="M148:M196" si="86">+ROUND(MEDIAN(G148:H148,I148,J148),2)</f>
        <v>134460</v>
      </c>
      <c r="N148" s="4">
        <f t="shared" ref="N148:N196" si="87">+ROUND(GEOMEAN(G148:H148,I148,J148),2)</f>
        <v>133617.13</v>
      </c>
      <c r="O148" s="4">
        <f t="shared" ref="O148:O196" si="88">+ROUND(HARMEAN(G148:H148,I148,J148),2)</f>
        <v>133464.48000000001</v>
      </c>
      <c r="P148" s="4">
        <f t="shared" ref="P148:P196" si="89">+ROUND(AVERAGE(G148:H148,I148,J148),2)</f>
        <v>133769</v>
      </c>
      <c r="Q148" s="8">
        <f t="shared" ref="Q148:Q211" si="90">+STDEV(K148:P148)</f>
        <v>4923.7583941934035</v>
      </c>
      <c r="R148" s="9">
        <f t="shared" si="83"/>
        <v>3.6807918084110693E-2</v>
      </c>
      <c r="S148" s="10">
        <f t="shared" ref="S148:S152" si="91">U148/1.19</f>
        <v>112991.59663865546</v>
      </c>
      <c r="T148" s="10">
        <f t="shared" ref="T148:T152" si="92">S148*19/100</f>
        <v>21468.403361344539</v>
      </c>
      <c r="U148" s="4">
        <f t="shared" si="70"/>
        <v>134460</v>
      </c>
      <c r="V148" s="5" t="s">
        <v>15</v>
      </c>
    </row>
    <row r="149" spans="1:22" ht="26.1" customHeight="1" x14ac:dyDescent="0.25">
      <c r="A149" s="39">
        <v>147</v>
      </c>
      <c r="B149" s="27" t="s">
        <v>402</v>
      </c>
      <c r="C149" s="28" t="s">
        <v>22</v>
      </c>
      <c r="D149" s="40" t="s">
        <v>403</v>
      </c>
      <c r="E149" s="30" t="s">
        <v>13</v>
      </c>
      <c r="F149" s="39">
        <v>1</v>
      </c>
      <c r="G149" s="33">
        <v>287833</v>
      </c>
      <c r="H149" s="43">
        <v>256994</v>
      </c>
      <c r="I149" s="51">
        <v>307981</v>
      </c>
      <c r="J149" s="41"/>
      <c r="K149" s="4">
        <f t="shared" si="84"/>
        <v>256994</v>
      </c>
      <c r="L149" s="4">
        <f t="shared" si="85"/>
        <v>307981</v>
      </c>
      <c r="M149" s="4">
        <f t="shared" si="86"/>
        <v>287833</v>
      </c>
      <c r="N149" s="4">
        <f t="shared" si="87"/>
        <v>283484.40000000002</v>
      </c>
      <c r="O149" s="4">
        <f t="shared" si="88"/>
        <v>282689.99</v>
      </c>
      <c r="P149" s="4">
        <f t="shared" si="89"/>
        <v>284269.33</v>
      </c>
      <c r="Q149" s="8">
        <f t="shared" si="90"/>
        <v>16254.633023946948</v>
      </c>
      <c r="R149" s="9">
        <f t="shared" si="83"/>
        <v>5.7180396576538693E-2</v>
      </c>
      <c r="S149" s="10">
        <f t="shared" si="91"/>
        <v>241876.4705882353</v>
      </c>
      <c r="T149" s="10">
        <f t="shared" si="92"/>
        <v>45956.529411764706</v>
      </c>
      <c r="U149" s="4">
        <f t="shared" si="70"/>
        <v>287833</v>
      </c>
      <c r="V149" s="5" t="s">
        <v>15</v>
      </c>
    </row>
    <row r="150" spans="1:22" ht="21.95" customHeight="1" x14ac:dyDescent="0.25">
      <c r="A150" s="39">
        <v>148</v>
      </c>
      <c r="B150" s="27" t="s">
        <v>404</v>
      </c>
      <c r="C150" s="28" t="s">
        <v>22</v>
      </c>
      <c r="D150" s="40" t="s">
        <v>405</v>
      </c>
      <c r="E150" s="30" t="s">
        <v>13</v>
      </c>
      <c r="F150" s="39">
        <v>1</v>
      </c>
      <c r="G150" s="33">
        <v>353301</v>
      </c>
      <c r="H150" s="43">
        <v>315447</v>
      </c>
      <c r="I150" s="51">
        <v>370966</v>
      </c>
      <c r="J150" s="41"/>
      <c r="K150" s="4">
        <f t="shared" si="84"/>
        <v>315447</v>
      </c>
      <c r="L150" s="4">
        <f t="shared" si="85"/>
        <v>370966</v>
      </c>
      <c r="M150" s="4">
        <f t="shared" si="86"/>
        <v>353301</v>
      </c>
      <c r="N150" s="4">
        <f t="shared" si="87"/>
        <v>345781.53</v>
      </c>
      <c r="O150" s="4">
        <f t="shared" si="88"/>
        <v>344977.59</v>
      </c>
      <c r="P150" s="4">
        <f t="shared" si="89"/>
        <v>346571.33</v>
      </c>
      <c r="Q150" s="8">
        <f t="shared" si="90"/>
        <v>17951.764385063379</v>
      </c>
      <c r="R150" s="9">
        <f t="shared" si="83"/>
        <v>5.1798180723902867E-2</v>
      </c>
      <c r="S150" s="10">
        <f t="shared" si="91"/>
        <v>296891.59663865546</v>
      </c>
      <c r="T150" s="10">
        <f t="shared" si="92"/>
        <v>56409.403361344543</v>
      </c>
      <c r="U150" s="4">
        <f t="shared" si="70"/>
        <v>353301</v>
      </c>
      <c r="V150" s="5" t="s">
        <v>15</v>
      </c>
    </row>
    <row r="151" spans="1:22" ht="22.5" x14ac:dyDescent="0.25">
      <c r="A151" s="39">
        <v>149</v>
      </c>
      <c r="B151" s="27" t="s">
        <v>406</v>
      </c>
      <c r="C151" s="28" t="s">
        <v>22</v>
      </c>
      <c r="D151" s="40" t="s">
        <v>407</v>
      </c>
      <c r="E151" s="30" t="s">
        <v>13</v>
      </c>
      <c r="F151" s="39">
        <v>1</v>
      </c>
      <c r="G151" s="33">
        <v>904978</v>
      </c>
      <c r="H151" s="43">
        <v>845774</v>
      </c>
      <c r="I151" s="51">
        <v>932127</v>
      </c>
      <c r="J151" s="41"/>
      <c r="K151" s="4">
        <f t="shared" si="84"/>
        <v>845774</v>
      </c>
      <c r="L151" s="4">
        <f t="shared" si="85"/>
        <v>932127</v>
      </c>
      <c r="M151" s="4">
        <f t="shared" si="86"/>
        <v>904978</v>
      </c>
      <c r="N151" s="4">
        <f t="shared" si="87"/>
        <v>893557.45</v>
      </c>
      <c r="O151" s="4">
        <f t="shared" si="88"/>
        <v>892813.73</v>
      </c>
      <c r="P151" s="4">
        <f t="shared" si="89"/>
        <v>894293</v>
      </c>
      <c r="Q151" s="8">
        <f t="shared" si="90"/>
        <v>27934.15774374926</v>
      </c>
      <c r="R151" s="9">
        <f t="shared" si="83"/>
        <v>3.1236024148404672E-2</v>
      </c>
      <c r="S151" s="10">
        <f t="shared" si="91"/>
        <v>760485.71428571432</v>
      </c>
      <c r="T151" s="10">
        <f t="shared" si="92"/>
        <v>144492.28571428574</v>
      </c>
      <c r="U151" s="4">
        <f t="shared" si="70"/>
        <v>904978</v>
      </c>
      <c r="V151" s="5" t="s">
        <v>15</v>
      </c>
    </row>
    <row r="152" spans="1:22" ht="33.950000000000003" customHeight="1" x14ac:dyDescent="0.25">
      <c r="A152" s="39">
        <v>150</v>
      </c>
      <c r="B152" s="27" t="s">
        <v>408</v>
      </c>
      <c r="C152" s="28" t="s">
        <v>22</v>
      </c>
      <c r="D152" s="40" t="s">
        <v>409</v>
      </c>
      <c r="E152" s="30" t="s">
        <v>13</v>
      </c>
      <c r="F152" s="39">
        <v>1</v>
      </c>
      <c r="G152" s="33">
        <v>805555</v>
      </c>
      <c r="H152" s="43">
        <v>745884</v>
      </c>
      <c r="I152" s="51">
        <v>853888</v>
      </c>
      <c r="J152" s="41"/>
      <c r="K152" s="4">
        <f t="shared" si="84"/>
        <v>745884</v>
      </c>
      <c r="L152" s="4">
        <f t="shared" si="85"/>
        <v>853888</v>
      </c>
      <c r="M152" s="4">
        <f t="shared" si="86"/>
        <v>805555</v>
      </c>
      <c r="N152" s="4">
        <f t="shared" si="87"/>
        <v>800551.24</v>
      </c>
      <c r="O152" s="4">
        <f t="shared" si="88"/>
        <v>799321.11</v>
      </c>
      <c r="P152" s="4">
        <f t="shared" si="89"/>
        <v>801775.67</v>
      </c>
      <c r="Q152" s="8">
        <f t="shared" si="90"/>
        <v>34231.930422103083</v>
      </c>
      <c r="R152" s="9">
        <f t="shared" si="83"/>
        <v>4.2695147412122249E-2</v>
      </c>
      <c r="S152" s="10">
        <f t="shared" si="91"/>
        <v>676936.97478991596</v>
      </c>
      <c r="T152" s="10">
        <f t="shared" si="92"/>
        <v>128618.02521008404</v>
      </c>
      <c r="U152" s="4">
        <f t="shared" si="70"/>
        <v>805555</v>
      </c>
      <c r="V152" s="5" t="s">
        <v>15</v>
      </c>
    </row>
    <row r="153" spans="1:22" ht="22.5" x14ac:dyDescent="0.25">
      <c r="A153" s="39">
        <v>151</v>
      </c>
      <c r="B153" s="27" t="s">
        <v>410</v>
      </c>
      <c r="C153" s="28" t="s">
        <v>22</v>
      </c>
      <c r="D153" s="40" t="s">
        <v>411</v>
      </c>
      <c r="E153" s="30" t="s">
        <v>13</v>
      </c>
      <c r="F153" s="39">
        <v>1</v>
      </c>
      <c r="G153" s="33">
        <v>533739</v>
      </c>
      <c r="H153" s="43">
        <v>489669</v>
      </c>
      <c r="I153" s="51">
        <v>555089</v>
      </c>
      <c r="J153" s="41"/>
      <c r="K153" s="4">
        <f t="shared" si="84"/>
        <v>489669</v>
      </c>
      <c r="L153" s="4">
        <f t="shared" si="85"/>
        <v>555089</v>
      </c>
      <c r="M153" s="4">
        <f t="shared" si="86"/>
        <v>533739</v>
      </c>
      <c r="N153" s="4">
        <f t="shared" si="87"/>
        <v>525449.99</v>
      </c>
      <c r="O153" s="4">
        <f t="shared" si="88"/>
        <v>524724.71</v>
      </c>
      <c r="P153" s="4">
        <f t="shared" si="89"/>
        <v>526165.67000000004</v>
      </c>
      <c r="Q153" s="8">
        <f t="shared" si="90"/>
        <v>21107.982567646221</v>
      </c>
      <c r="R153" s="9">
        <f t="shared" si="83"/>
        <v>4.0116609218625414E-2</v>
      </c>
      <c r="S153" s="10">
        <f>U153/1.19</f>
        <v>448520.16806722688</v>
      </c>
      <c r="T153" s="10">
        <f>S153*19/100</f>
        <v>85218.831932773101</v>
      </c>
      <c r="U153" s="4">
        <f t="shared" si="70"/>
        <v>533739</v>
      </c>
      <c r="V153" s="5" t="s">
        <v>15</v>
      </c>
    </row>
    <row r="154" spans="1:22" ht="22.5" x14ac:dyDescent="0.25">
      <c r="A154" s="39">
        <v>152</v>
      </c>
      <c r="B154" s="27" t="s">
        <v>412</v>
      </c>
      <c r="C154" s="28" t="s">
        <v>22</v>
      </c>
      <c r="D154" s="40" t="s">
        <v>413</v>
      </c>
      <c r="E154" s="30" t="s">
        <v>13</v>
      </c>
      <c r="F154" s="39">
        <v>1</v>
      </c>
      <c r="G154" s="33">
        <v>533575</v>
      </c>
      <c r="H154" s="43">
        <v>498668</v>
      </c>
      <c r="I154" s="51">
        <v>565590</v>
      </c>
      <c r="J154" s="41"/>
      <c r="K154" s="4">
        <f t="shared" si="84"/>
        <v>498668</v>
      </c>
      <c r="L154" s="4">
        <f t="shared" si="85"/>
        <v>565590</v>
      </c>
      <c r="M154" s="4">
        <f t="shared" si="86"/>
        <v>533575</v>
      </c>
      <c r="N154" s="4">
        <f t="shared" si="87"/>
        <v>531907.64</v>
      </c>
      <c r="O154" s="4">
        <f t="shared" si="88"/>
        <v>531203.02</v>
      </c>
      <c r="P154" s="4">
        <f t="shared" si="89"/>
        <v>532611</v>
      </c>
      <c r="Q154" s="8">
        <f t="shared" si="90"/>
        <v>21177.370703358811</v>
      </c>
      <c r="R154" s="9">
        <f t="shared" si="83"/>
        <v>3.9761421944644049E-2</v>
      </c>
      <c r="S154" s="10">
        <f t="shared" ref="S154:S158" si="93">U154/1.19</f>
        <v>448382.3529411765</v>
      </c>
      <c r="T154" s="10">
        <f t="shared" ref="T154:T158" si="94">S154*19/100</f>
        <v>85192.647058823539</v>
      </c>
      <c r="U154" s="4">
        <f t="shared" si="70"/>
        <v>533575</v>
      </c>
      <c r="V154" s="5" t="s">
        <v>15</v>
      </c>
    </row>
    <row r="155" spans="1:22" ht="22.5" x14ac:dyDescent="0.25">
      <c r="A155" s="39">
        <v>153</v>
      </c>
      <c r="B155" s="27" t="s">
        <v>414</v>
      </c>
      <c r="C155" s="28" t="s">
        <v>22</v>
      </c>
      <c r="D155" s="40" t="s">
        <v>415</v>
      </c>
      <c r="E155" s="30" t="s">
        <v>13</v>
      </c>
      <c r="F155" s="39">
        <v>1</v>
      </c>
      <c r="G155" s="33">
        <v>134814</v>
      </c>
      <c r="H155" s="43">
        <v>125994</v>
      </c>
      <c r="I155" s="51">
        <v>142903</v>
      </c>
      <c r="J155" s="41"/>
      <c r="K155" s="4">
        <f t="shared" si="84"/>
        <v>125994</v>
      </c>
      <c r="L155" s="4">
        <f t="shared" si="85"/>
        <v>142903</v>
      </c>
      <c r="M155" s="4">
        <f t="shared" si="86"/>
        <v>134814</v>
      </c>
      <c r="N155" s="4">
        <f t="shared" si="87"/>
        <v>134392.60999999999</v>
      </c>
      <c r="O155" s="4">
        <f t="shared" si="88"/>
        <v>134214.57999999999</v>
      </c>
      <c r="P155" s="4">
        <f t="shared" si="89"/>
        <v>134570.32999999999</v>
      </c>
      <c r="Q155" s="8">
        <f t="shared" si="90"/>
        <v>5350.8300888553722</v>
      </c>
      <c r="R155" s="9">
        <f t="shared" si="83"/>
        <v>3.9762331628787513E-2</v>
      </c>
      <c r="S155" s="10">
        <f t="shared" si="93"/>
        <v>113289.0756302521</v>
      </c>
      <c r="T155" s="10">
        <f t="shared" si="94"/>
        <v>21524.9243697479</v>
      </c>
      <c r="U155" s="4">
        <f t="shared" si="70"/>
        <v>134814</v>
      </c>
      <c r="V155" s="5" t="s">
        <v>15</v>
      </c>
    </row>
    <row r="156" spans="1:22" ht="22.5" x14ac:dyDescent="0.25">
      <c r="A156" s="39">
        <v>154</v>
      </c>
      <c r="B156" s="27" t="s">
        <v>416</v>
      </c>
      <c r="C156" s="28" t="s">
        <v>22</v>
      </c>
      <c r="D156" s="40" t="s">
        <v>417</v>
      </c>
      <c r="E156" s="30" t="s">
        <v>13</v>
      </c>
      <c r="F156" s="39">
        <v>1</v>
      </c>
      <c r="G156" s="33">
        <v>4450124</v>
      </c>
      <c r="H156" s="43">
        <v>4158994</v>
      </c>
      <c r="I156" s="51">
        <v>4761633</v>
      </c>
      <c r="J156" s="41"/>
      <c r="K156" s="4">
        <f t="shared" si="84"/>
        <v>4158994</v>
      </c>
      <c r="L156" s="4">
        <f t="shared" si="85"/>
        <v>4761633</v>
      </c>
      <c r="M156" s="4">
        <f t="shared" si="86"/>
        <v>4450124</v>
      </c>
      <c r="N156" s="4">
        <f t="shared" si="87"/>
        <v>4450123.96</v>
      </c>
      <c r="O156" s="4">
        <f t="shared" si="88"/>
        <v>4443341.2699999996</v>
      </c>
      <c r="P156" s="4">
        <f t="shared" si="89"/>
        <v>4456917</v>
      </c>
      <c r="Q156" s="8">
        <f t="shared" si="90"/>
        <v>190692.10653455078</v>
      </c>
      <c r="R156" s="9">
        <f t="shared" si="83"/>
        <v>4.2785653521156167E-2</v>
      </c>
      <c r="S156" s="10">
        <f t="shared" si="93"/>
        <v>3739600</v>
      </c>
      <c r="T156" s="10">
        <f t="shared" si="94"/>
        <v>710524</v>
      </c>
      <c r="U156" s="4">
        <f t="shared" si="70"/>
        <v>4450124</v>
      </c>
      <c r="V156" s="5" t="s">
        <v>15</v>
      </c>
    </row>
    <row r="157" spans="1:22" ht="22.5" x14ac:dyDescent="0.25">
      <c r="A157" s="39">
        <v>155</v>
      </c>
      <c r="B157" s="27" t="s">
        <v>418</v>
      </c>
      <c r="C157" s="28" t="s">
        <v>22</v>
      </c>
      <c r="D157" s="40" t="s">
        <v>419</v>
      </c>
      <c r="E157" s="30" t="s">
        <v>13</v>
      </c>
      <c r="F157" s="39">
        <v>1</v>
      </c>
      <c r="G157" s="33">
        <v>2913471</v>
      </c>
      <c r="H157" s="43">
        <v>2748558</v>
      </c>
      <c r="I157" s="51">
        <v>3117414</v>
      </c>
      <c r="J157" s="41"/>
      <c r="K157" s="4">
        <f t="shared" si="84"/>
        <v>2748558</v>
      </c>
      <c r="L157" s="4">
        <f t="shared" si="85"/>
        <v>3117414</v>
      </c>
      <c r="M157" s="4">
        <f t="shared" si="86"/>
        <v>2913471</v>
      </c>
      <c r="N157" s="4">
        <f t="shared" si="87"/>
        <v>2922604.37</v>
      </c>
      <c r="O157" s="4">
        <f t="shared" si="88"/>
        <v>2918744.92</v>
      </c>
      <c r="P157" s="4">
        <f t="shared" si="89"/>
        <v>2926481</v>
      </c>
      <c r="Q157" s="8">
        <f t="shared" si="90"/>
        <v>116904.80218793347</v>
      </c>
      <c r="R157" s="9">
        <f t="shared" si="83"/>
        <v>3.9947227468052404E-2</v>
      </c>
      <c r="S157" s="10">
        <f t="shared" si="93"/>
        <v>2448294.9579831935</v>
      </c>
      <c r="T157" s="10">
        <f t="shared" si="94"/>
        <v>465176.04201680678</v>
      </c>
      <c r="U157" s="4">
        <f t="shared" si="70"/>
        <v>2913471</v>
      </c>
      <c r="V157" s="5" t="s">
        <v>15</v>
      </c>
    </row>
    <row r="158" spans="1:22" ht="22.5" x14ac:dyDescent="0.25">
      <c r="A158" s="39">
        <v>156</v>
      </c>
      <c r="B158" s="27" t="s">
        <v>420</v>
      </c>
      <c r="C158" s="28" t="s">
        <v>22</v>
      </c>
      <c r="D158" s="40" t="s">
        <v>421</v>
      </c>
      <c r="E158" s="30" t="s">
        <v>13</v>
      </c>
      <c r="F158" s="39">
        <v>1</v>
      </c>
      <c r="G158" s="33">
        <v>1128230</v>
      </c>
      <c r="H158" s="43">
        <v>1025664</v>
      </c>
      <c r="I158" s="51">
        <v>1173359</v>
      </c>
      <c r="J158" s="41"/>
      <c r="K158" s="4">
        <f t="shared" si="84"/>
        <v>1025664</v>
      </c>
      <c r="L158" s="4">
        <f t="shared" si="85"/>
        <v>1173359</v>
      </c>
      <c r="M158" s="4">
        <f t="shared" si="86"/>
        <v>1128230</v>
      </c>
      <c r="N158" s="4">
        <f t="shared" si="87"/>
        <v>1107332.1000000001</v>
      </c>
      <c r="O158" s="4">
        <f t="shared" si="88"/>
        <v>1105552.0900000001</v>
      </c>
      <c r="P158" s="4">
        <f t="shared" si="89"/>
        <v>1109084.33</v>
      </c>
      <c r="Q158" s="8">
        <f t="shared" si="90"/>
        <v>47890.78015055076</v>
      </c>
      <c r="R158" s="9">
        <f t="shared" si="83"/>
        <v>4.3180467756271296E-2</v>
      </c>
      <c r="S158" s="10">
        <f t="shared" si="93"/>
        <v>948092.43697478995</v>
      </c>
      <c r="T158" s="10">
        <f t="shared" si="94"/>
        <v>180137.56302521008</v>
      </c>
      <c r="U158" s="4">
        <f t="shared" si="70"/>
        <v>1128230</v>
      </c>
      <c r="V158" s="5" t="s">
        <v>15</v>
      </c>
    </row>
    <row r="159" spans="1:22" ht="22.5" x14ac:dyDescent="0.25">
      <c r="A159" s="39">
        <v>157</v>
      </c>
      <c r="B159" s="27" t="s">
        <v>422</v>
      </c>
      <c r="C159" s="28" t="s">
        <v>22</v>
      </c>
      <c r="D159" s="40" t="s">
        <v>423</v>
      </c>
      <c r="E159" s="30" t="s">
        <v>13</v>
      </c>
      <c r="F159" s="39">
        <v>1</v>
      </c>
      <c r="G159" s="33">
        <v>3343932</v>
      </c>
      <c r="H159" s="43">
        <v>3012551</v>
      </c>
      <c r="I159" s="51">
        <v>3477689</v>
      </c>
      <c r="J159" s="41"/>
      <c r="K159" s="4">
        <f t="shared" si="84"/>
        <v>3012551</v>
      </c>
      <c r="L159" s="4">
        <f t="shared" si="85"/>
        <v>3477689</v>
      </c>
      <c r="M159" s="4">
        <f t="shared" si="86"/>
        <v>3343932</v>
      </c>
      <c r="N159" s="4">
        <f t="shared" si="87"/>
        <v>3272107.24</v>
      </c>
      <c r="O159" s="4">
        <f t="shared" si="88"/>
        <v>3266049.07</v>
      </c>
      <c r="P159" s="4">
        <f t="shared" si="89"/>
        <v>3278057.33</v>
      </c>
      <c r="Q159" s="8">
        <f t="shared" si="90"/>
        <v>151533.3221668707</v>
      </c>
      <c r="R159" s="9">
        <f t="shared" si="83"/>
        <v>4.622656253753521E-2</v>
      </c>
      <c r="S159" s="10">
        <f>U159/1.19</f>
        <v>2810026.8907563025</v>
      </c>
      <c r="T159" s="10">
        <f>S159*19/100</f>
        <v>533905.10924369749</v>
      </c>
      <c r="U159" s="4">
        <f t="shared" si="70"/>
        <v>3343932</v>
      </c>
      <c r="V159" s="5" t="s">
        <v>15</v>
      </c>
    </row>
    <row r="160" spans="1:22" ht="22.5" x14ac:dyDescent="0.25">
      <c r="A160" s="39">
        <v>158</v>
      </c>
      <c r="B160" s="27" t="s">
        <v>424</v>
      </c>
      <c r="C160" s="28" t="s">
        <v>22</v>
      </c>
      <c r="D160" s="40" t="s">
        <v>425</v>
      </c>
      <c r="E160" s="30" t="s">
        <v>13</v>
      </c>
      <c r="F160" s="39">
        <v>1</v>
      </c>
      <c r="G160" s="33">
        <v>1356842</v>
      </c>
      <c r="H160" s="43">
        <v>1256335</v>
      </c>
      <c r="I160" s="51">
        <v>1451821</v>
      </c>
      <c r="J160" s="41"/>
      <c r="K160" s="4">
        <f t="shared" si="84"/>
        <v>1256335</v>
      </c>
      <c r="L160" s="4">
        <f t="shared" si="85"/>
        <v>1451821</v>
      </c>
      <c r="M160" s="4">
        <f t="shared" si="86"/>
        <v>1356842</v>
      </c>
      <c r="N160" s="4">
        <f t="shared" si="87"/>
        <v>1352641.18</v>
      </c>
      <c r="O160" s="4">
        <f t="shared" si="88"/>
        <v>1350279.84</v>
      </c>
      <c r="P160" s="4">
        <f t="shared" si="89"/>
        <v>1354999.33</v>
      </c>
      <c r="Q160" s="8">
        <f t="shared" si="90"/>
        <v>61857.848132978477</v>
      </c>
      <c r="R160" s="9">
        <f t="shared" si="83"/>
        <v>4.5651571010724021E-2</v>
      </c>
      <c r="S160" s="10">
        <f t="shared" ref="S160:S165" si="95">U160/1.19</f>
        <v>1140203.3613445379</v>
      </c>
      <c r="T160" s="10">
        <f t="shared" ref="T160:T165" si="96">S160*19/100</f>
        <v>216638.63865546219</v>
      </c>
      <c r="U160" s="4">
        <f t="shared" si="70"/>
        <v>1356842</v>
      </c>
      <c r="V160" s="5" t="s">
        <v>15</v>
      </c>
    </row>
    <row r="161" spans="1:22" ht="22.5" x14ac:dyDescent="0.25">
      <c r="A161" s="39">
        <v>159</v>
      </c>
      <c r="B161" s="27" t="s">
        <v>426</v>
      </c>
      <c r="C161" s="28" t="s">
        <v>22</v>
      </c>
      <c r="D161" s="40" t="s">
        <v>427</v>
      </c>
      <c r="E161" s="30" t="s">
        <v>13</v>
      </c>
      <c r="F161" s="39">
        <v>1</v>
      </c>
      <c r="G161" s="33">
        <v>1590307</v>
      </c>
      <c r="H161" s="43">
        <v>1458997</v>
      </c>
      <c r="I161" s="51">
        <v>1701628</v>
      </c>
      <c r="J161" s="41"/>
      <c r="K161" s="4">
        <f t="shared" si="84"/>
        <v>1458997</v>
      </c>
      <c r="L161" s="4">
        <f t="shared" si="85"/>
        <v>1701628</v>
      </c>
      <c r="M161" s="4">
        <f t="shared" si="86"/>
        <v>1590307</v>
      </c>
      <c r="N161" s="4">
        <f t="shared" si="87"/>
        <v>1580520.01</v>
      </c>
      <c r="O161" s="4">
        <f t="shared" si="88"/>
        <v>1577383.03</v>
      </c>
      <c r="P161" s="4">
        <f t="shared" si="89"/>
        <v>1583644</v>
      </c>
      <c r="Q161" s="8">
        <f t="shared" si="90"/>
        <v>76858.017036386504</v>
      </c>
      <c r="R161" s="9">
        <f t="shared" si="83"/>
        <v>4.8532382932266659E-2</v>
      </c>
      <c r="S161" s="10">
        <f t="shared" si="95"/>
        <v>1336392.4369747899</v>
      </c>
      <c r="T161" s="10">
        <f t="shared" si="96"/>
        <v>253914.56302521008</v>
      </c>
      <c r="U161" s="4">
        <f t="shared" si="70"/>
        <v>1590307</v>
      </c>
      <c r="V161" s="5" t="s">
        <v>15</v>
      </c>
    </row>
    <row r="162" spans="1:22" ht="22.5" x14ac:dyDescent="0.25">
      <c r="A162" s="39">
        <v>160</v>
      </c>
      <c r="B162" s="27" t="s">
        <v>428</v>
      </c>
      <c r="C162" s="28" t="s">
        <v>22</v>
      </c>
      <c r="D162" s="40" t="s">
        <v>429</v>
      </c>
      <c r="E162" s="30" t="s">
        <v>13</v>
      </c>
      <c r="F162" s="39">
        <v>1</v>
      </c>
      <c r="G162" s="33">
        <v>1394375.0000000002</v>
      </c>
      <c r="H162" s="43">
        <v>1315448</v>
      </c>
      <c r="I162" s="51">
        <v>1478038</v>
      </c>
      <c r="J162" s="41"/>
      <c r="K162" s="4">
        <f t="shared" si="84"/>
        <v>1315448</v>
      </c>
      <c r="L162" s="4">
        <f t="shared" si="85"/>
        <v>1478038</v>
      </c>
      <c r="M162" s="4">
        <f t="shared" si="86"/>
        <v>1394375</v>
      </c>
      <c r="N162" s="4">
        <f t="shared" si="87"/>
        <v>1394375.12</v>
      </c>
      <c r="O162" s="4">
        <f t="shared" si="88"/>
        <v>1392798.35</v>
      </c>
      <c r="P162" s="4">
        <f t="shared" si="89"/>
        <v>1395953.67</v>
      </c>
      <c r="Q162" s="8">
        <f t="shared" si="90"/>
        <v>51439.683631276734</v>
      </c>
      <c r="R162" s="9">
        <f t="shared" si="83"/>
        <v>3.6849133847885324E-2</v>
      </c>
      <c r="S162" s="10">
        <f t="shared" si="95"/>
        <v>1171743.6974789917</v>
      </c>
      <c r="T162" s="10">
        <f t="shared" si="96"/>
        <v>222631.30252100845</v>
      </c>
      <c r="U162" s="4">
        <f t="shared" si="70"/>
        <v>1394375</v>
      </c>
      <c r="V162" s="5" t="s">
        <v>15</v>
      </c>
    </row>
    <row r="163" spans="1:22" ht="33.75" x14ac:dyDescent="0.25">
      <c r="A163" s="39">
        <v>161</v>
      </c>
      <c r="B163" s="27" t="s">
        <v>430</v>
      </c>
      <c r="C163" s="28" t="s">
        <v>22</v>
      </c>
      <c r="D163" s="40" t="s">
        <v>431</v>
      </c>
      <c r="E163" s="30" t="s">
        <v>13</v>
      </c>
      <c r="F163" s="39">
        <v>1</v>
      </c>
      <c r="G163" s="33">
        <v>2069264</v>
      </c>
      <c r="H163" s="43">
        <v>1847557</v>
      </c>
      <c r="I163" s="51">
        <v>2152035</v>
      </c>
      <c r="J163" s="41"/>
      <c r="K163" s="4">
        <f t="shared" si="84"/>
        <v>1847557</v>
      </c>
      <c r="L163" s="4">
        <f t="shared" si="85"/>
        <v>2152035</v>
      </c>
      <c r="M163" s="4">
        <f t="shared" si="86"/>
        <v>2069264</v>
      </c>
      <c r="N163" s="4">
        <f t="shared" si="87"/>
        <v>2018773.95</v>
      </c>
      <c r="O163" s="4">
        <f t="shared" si="88"/>
        <v>2014510.71</v>
      </c>
      <c r="P163" s="4">
        <f t="shared" si="89"/>
        <v>2022952</v>
      </c>
      <c r="Q163" s="8">
        <f t="shared" si="90"/>
        <v>99632.121774382918</v>
      </c>
      <c r="R163" s="9">
        <f t="shared" si="83"/>
        <v>4.9250858040320741E-2</v>
      </c>
      <c r="S163" s="10">
        <f t="shared" si="95"/>
        <v>1738877.3109243698</v>
      </c>
      <c r="T163" s="10">
        <f t="shared" si="96"/>
        <v>330386.68907563027</v>
      </c>
      <c r="U163" s="4">
        <f t="shared" si="70"/>
        <v>2069264</v>
      </c>
      <c r="V163" s="5" t="s">
        <v>15</v>
      </c>
    </row>
    <row r="164" spans="1:22" ht="22.5" x14ac:dyDescent="0.25">
      <c r="A164" s="39">
        <v>162</v>
      </c>
      <c r="B164" s="27" t="s">
        <v>432</v>
      </c>
      <c r="C164" s="28" t="s">
        <v>22</v>
      </c>
      <c r="D164" s="40" t="s">
        <v>433</v>
      </c>
      <c r="E164" s="30" t="s">
        <v>13</v>
      </c>
      <c r="F164" s="39">
        <v>1</v>
      </c>
      <c r="G164" s="33">
        <v>1864534.0000000002</v>
      </c>
      <c r="H164" s="43">
        <v>1758994</v>
      </c>
      <c r="I164" s="51">
        <v>1939115</v>
      </c>
      <c r="J164" s="41"/>
      <c r="K164" s="4">
        <f t="shared" si="84"/>
        <v>1758994</v>
      </c>
      <c r="L164" s="4">
        <f t="shared" si="85"/>
        <v>1939115</v>
      </c>
      <c r="M164" s="4">
        <f t="shared" si="86"/>
        <v>1864534</v>
      </c>
      <c r="N164" s="4">
        <f t="shared" si="87"/>
        <v>1852732.6</v>
      </c>
      <c r="O164" s="4">
        <f t="shared" si="88"/>
        <v>1851242.79</v>
      </c>
      <c r="P164" s="4">
        <f t="shared" si="89"/>
        <v>1854214.33</v>
      </c>
      <c r="Q164" s="8">
        <f t="shared" si="90"/>
        <v>57252.512469456917</v>
      </c>
      <c r="R164" s="9">
        <f t="shared" si="83"/>
        <v>3.0876965808724451E-2</v>
      </c>
      <c r="S164" s="10">
        <f t="shared" si="95"/>
        <v>1566835.2941176472</v>
      </c>
      <c r="T164" s="10">
        <f t="shared" si="96"/>
        <v>297698.70588235295</v>
      </c>
      <c r="U164" s="4">
        <f t="shared" si="70"/>
        <v>1864534</v>
      </c>
      <c r="V164" s="5" t="s">
        <v>15</v>
      </c>
    </row>
    <row r="165" spans="1:22" ht="22.5" x14ac:dyDescent="0.25">
      <c r="A165" s="39">
        <v>163</v>
      </c>
      <c r="B165" s="27" t="s">
        <v>434</v>
      </c>
      <c r="C165" s="28" t="s">
        <v>22</v>
      </c>
      <c r="D165" s="40" t="s">
        <v>435</v>
      </c>
      <c r="E165" s="30" t="s">
        <v>13</v>
      </c>
      <c r="F165" s="39">
        <v>1</v>
      </c>
      <c r="G165" s="33">
        <v>533617</v>
      </c>
      <c r="H165" s="43">
        <v>489557</v>
      </c>
      <c r="I165" s="51">
        <v>570970</v>
      </c>
      <c r="J165" s="41"/>
      <c r="K165" s="4">
        <f t="shared" si="84"/>
        <v>489557</v>
      </c>
      <c r="L165" s="4">
        <f t="shared" si="85"/>
        <v>570970</v>
      </c>
      <c r="M165" s="4">
        <f t="shared" si="86"/>
        <v>533617</v>
      </c>
      <c r="N165" s="4">
        <f t="shared" si="87"/>
        <v>530333.1</v>
      </c>
      <c r="O165" s="4">
        <f t="shared" si="88"/>
        <v>529280.52</v>
      </c>
      <c r="P165" s="4">
        <f t="shared" si="89"/>
        <v>531381.32999999996</v>
      </c>
      <c r="Q165" s="8">
        <f t="shared" si="90"/>
        <v>25789.125808366916</v>
      </c>
      <c r="R165" s="9">
        <f t="shared" si="83"/>
        <v>4.8532239189447844E-2</v>
      </c>
      <c r="S165" s="10">
        <f t="shared" si="95"/>
        <v>448417.64705882355</v>
      </c>
      <c r="T165" s="10">
        <f t="shared" si="96"/>
        <v>85199.352941176476</v>
      </c>
      <c r="U165" s="4">
        <f t="shared" si="70"/>
        <v>533617</v>
      </c>
      <c r="V165" s="5" t="s">
        <v>15</v>
      </c>
    </row>
    <row r="166" spans="1:22" ht="22.5" x14ac:dyDescent="0.25">
      <c r="A166" s="39">
        <v>164</v>
      </c>
      <c r="B166" s="27" t="s">
        <v>436</v>
      </c>
      <c r="C166" s="28" t="s">
        <v>22</v>
      </c>
      <c r="D166" s="40" t="s">
        <v>437</v>
      </c>
      <c r="E166" s="30" t="s">
        <v>13</v>
      </c>
      <c r="F166" s="39">
        <v>1</v>
      </c>
      <c r="G166" s="33">
        <v>642683</v>
      </c>
      <c r="H166" s="43">
        <v>578994</v>
      </c>
      <c r="I166" s="51">
        <v>681244</v>
      </c>
      <c r="J166" s="41"/>
      <c r="K166" s="4">
        <f t="shared" si="84"/>
        <v>578994</v>
      </c>
      <c r="L166" s="4">
        <f t="shared" si="85"/>
        <v>681244</v>
      </c>
      <c r="M166" s="4">
        <f t="shared" si="86"/>
        <v>642683</v>
      </c>
      <c r="N166" s="4">
        <f t="shared" si="87"/>
        <v>632884.59</v>
      </c>
      <c r="O166" s="4">
        <f t="shared" si="88"/>
        <v>631444.22</v>
      </c>
      <c r="P166" s="4">
        <f t="shared" si="89"/>
        <v>634307</v>
      </c>
      <c r="Q166" s="8">
        <f t="shared" si="90"/>
        <v>32680.041609460914</v>
      </c>
      <c r="R166" s="9">
        <f t="shared" si="83"/>
        <v>5.1520859157254947E-2</v>
      </c>
      <c r="S166" s="10">
        <f>U166/1.19</f>
        <v>540069.74789915967</v>
      </c>
      <c r="T166" s="10">
        <f>S166*19/100</f>
        <v>102613.25210084034</v>
      </c>
      <c r="U166" s="4">
        <f t="shared" si="70"/>
        <v>642683</v>
      </c>
      <c r="V166" s="5" t="s">
        <v>15</v>
      </c>
    </row>
    <row r="167" spans="1:22" ht="22.5" x14ac:dyDescent="0.25">
      <c r="A167" s="39">
        <v>165</v>
      </c>
      <c r="B167" s="27" t="s">
        <v>438</v>
      </c>
      <c r="C167" s="28" t="s">
        <v>22</v>
      </c>
      <c r="D167" s="40" t="s">
        <v>439</v>
      </c>
      <c r="E167" s="30" t="s">
        <v>13</v>
      </c>
      <c r="F167" s="39">
        <v>1</v>
      </c>
      <c r="G167" s="33">
        <v>1470165</v>
      </c>
      <c r="H167" s="43">
        <v>1348775</v>
      </c>
      <c r="I167" s="51">
        <v>1528972</v>
      </c>
      <c r="J167" s="41"/>
      <c r="K167" s="4">
        <f t="shared" si="84"/>
        <v>1348775</v>
      </c>
      <c r="L167" s="4">
        <f t="shared" si="85"/>
        <v>1528972</v>
      </c>
      <c r="M167" s="4">
        <f t="shared" si="86"/>
        <v>1470165</v>
      </c>
      <c r="N167" s="4">
        <f t="shared" si="87"/>
        <v>1447332.7</v>
      </c>
      <c r="O167" s="4">
        <f t="shared" si="88"/>
        <v>1445334.92</v>
      </c>
      <c r="P167" s="4">
        <f t="shared" si="89"/>
        <v>1449304</v>
      </c>
      <c r="Q167" s="8">
        <f t="shared" si="90"/>
        <v>58141.224021020294</v>
      </c>
      <c r="R167" s="9">
        <f t="shared" si="83"/>
        <v>4.011665186946306E-2</v>
      </c>
      <c r="S167" s="10">
        <f t="shared" ref="S167:S171" si="97">U167/1.19</f>
        <v>1235432.7731092437</v>
      </c>
      <c r="T167" s="10">
        <f t="shared" ref="T167:T171" si="98">S167*19/100</f>
        <v>234732.22689075631</v>
      </c>
      <c r="U167" s="4">
        <f t="shared" si="70"/>
        <v>1470165</v>
      </c>
      <c r="V167" s="5" t="s">
        <v>15</v>
      </c>
    </row>
    <row r="168" spans="1:22" ht="22.5" x14ac:dyDescent="0.25">
      <c r="A168" s="39">
        <v>166</v>
      </c>
      <c r="B168" s="27" t="s">
        <v>440</v>
      </c>
      <c r="C168" s="28" t="s">
        <v>22</v>
      </c>
      <c r="D168" s="40" t="s">
        <v>441</v>
      </c>
      <c r="E168" s="30" t="s">
        <v>13</v>
      </c>
      <c r="F168" s="39">
        <v>1</v>
      </c>
      <c r="G168" s="33">
        <v>6026772.0000000009</v>
      </c>
      <c r="H168" s="43">
        <v>5478884</v>
      </c>
      <c r="I168" s="51">
        <v>6328111</v>
      </c>
      <c r="J168" s="41"/>
      <c r="K168" s="4">
        <f t="shared" si="84"/>
        <v>5478884</v>
      </c>
      <c r="L168" s="4">
        <f t="shared" si="85"/>
        <v>6328111</v>
      </c>
      <c r="M168" s="4">
        <f t="shared" si="86"/>
        <v>6026772</v>
      </c>
      <c r="N168" s="4">
        <f t="shared" si="87"/>
        <v>5934037.9400000004</v>
      </c>
      <c r="O168" s="4">
        <f t="shared" si="88"/>
        <v>5923348.71</v>
      </c>
      <c r="P168" s="4">
        <f t="shared" si="89"/>
        <v>5944589</v>
      </c>
      <c r="Q168" s="8">
        <f t="shared" si="90"/>
        <v>272440.21122511901</v>
      </c>
      <c r="R168" s="9">
        <f t="shared" si="83"/>
        <v>4.5829949089015068E-2</v>
      </c>
      <c r="S168" s="10">
        <f t="shared" si="97"/>
        <v>5064514.2857142864</v>
      </c>
      <c r="T168" s="10">
        <f t="shared" si="98"/>
        <v>962257.71428571444</v>
      </c>
      <c r="U168" s="4">
        <f t="shared" si="70"/>
        <v>6026772</v>
      </c>
      <c r="V168" s="5" t="s">
        <v>15</v>
      </c>
    </row>
    <row r="169" spans="1:22" ht="22.5" x14ac:dyDescent="0.25">
      <c r="A169" s="39">
        <v>167</v>
      </c>
      <c r="B169" s="27" t="s">
        <v>442</v>
      </c>
      <c r="C169" s="28" t="s">
        <v>22</v>
      </c>
      <c r="D169" s="40" t="s">
        <v>443</v>
      </c>
      <c r="E169" s="30" t="s">
        <v>13</v>
      </c>
      <c r="F169" s="39">
        <v>1</v>
      </c>
      <c r="G169" s="33">
        <v>2610843.0000000005</v>
      </c>
      <c r="H169" s="43">
        <v>2417447</v>
      </c>
      <c r="I169" s="51">
        <v>2715277</v>
      </c>
      <c r="J169" s="41"/>
      <c r="K169" s="4">
        <f t="shared" si="84"/>
        <v>2417447</v>
      </c>
      <c r="L169" s="4">
        <f t="shared" si="85"/>
        <v>2715277</v>
      </c>
      <c r="M169" s="4">
        <f t="shared" si="86"/>
        <v>2610843</v>
      </c>
      <c r="N169" s="4">
        <f t="shared" si="87"/>
        <v>2578204.0499999998</v>
      </c>
      <c r="O169" s="4">
        <f t="shared" si="88"/>
        <v>2575186.5699999998</v>
      </c>
      <c r="P169" s="4">
        <f t="shared" si="89"/>
        <v>2581189</v>
      </c>
      <c r="Q169" s="8">
        <f t="shared" si="90"/>
        <v>95605.304193714415</v>
      </c>
      <c r="R169" s="9">
        <f t="shared" si="83"/>
        <v>3.7039249816156201E-2</v>
      </c>
      <c r="S169" s="10">
        <f t="shared" si="97"/>
        <v>2193985.7142857146</v>
      </c>
      <c r="T169" s="10">
        <f t="shared" si="98"/>
        <v>416857.28571428574</v>
      </c>
      <c r="U169" s="4">
        <f t="shared" si="70"/>
        <v>2610843</v>
      </c>
      <c r="V169" s="5" t="s">
        <v>15</v>
      </c>
    </row>
    <row r="170" spans="1:22" ht="22.5" x14ac:dyDescent="0.25">
      <c r="A170" s="39">
        <v>168</v>
      </c>
      <c r="B170" s="27" t="s">
        <v>444</v>
      </c>
      <c r="C170" s="28" t="s">
        <v>22</v>
      </c>
      <c r="D170" s="40" t="s">
        <v>445</v>
      </c>
      <c r="E170" s="30" t="s">
        <v>13</v>
      </c>
      <c r="F170" s="39">
        <v>1</v>
      </c>
      <c r="G170" s="33">
        <v>1560888</v>
      </c>
      <c r="H170" s="43">
        <v>1458774</v>
      </c>
      <c r="I170" s="51">
        <v>1623324</v>
      </c>
      <c r="J170" s="41"/>
      <c r="K170" s="4">
        <f t="shared" si="84"/>
        <v>1458774</v>
      </c>
      <c r="L170" s="4">
        <f t="shared" si="85"/>
        <v>1623324</v>
      </c>
      <c r="M170" s="4">
        <f t="shared" si="86"/>
        <v>1560888</v>
      </c>
      <c r="N170" s="4">
        <f t="shared" si="87"/>
        <v>1546161.98</v>
      </c>
      <c r="O170" s="4">
        <f t="shared" si="88"/>
        <v>1544649.59</v>
      </c>
      <c r="P170" s="4">
        <f t="shared" si="89"/>
        <v>1547662</v>
      </c>
      <c r="Q170" s="8">
        <f t="shared" si="90"/>
        <v>52552.208073986163</v>
      </c>
      <c r="R170" s="9">
        <f t="shared" si="83"/>
        <v>3.3955868964920095E-2</v>
      </c>
      <c r="S170" s="10">
        <f t="shared" si="97"/>
        <v>1311670.5882352942</v>
      </c>
      <c r="T170" s="10">
        <f t="shared" si="98"/>
        <v>249217.4117647059</v>
      </c>
      <c r="U170" s="4">
        <f t="shared" si="70"/>
        <v>1560888</v>
      </c>
      <c r="V170" s="5" t="s">
        <v>15</v>
      </c>
    </row>
    <row r="171" spans="1:22" ht="33.75" x14ac:dyDescent="0.25">
      <c r="A171" s="39">
        <v>169</v>
      </c>
      <c r="B171" s="27" t="s">
        <v>446</v>
      </c>
      <c r="C171" s="28" t="s">
        <v>22</v>
      </c>
      <c r="D171" s="40" t="s">
        <v>447</v>
      </c>
      <c r="E171" s="30" t="s">
        <v>13</v>
      </c>
      <c r="F171" s="39">
        <v>1</v>
      </c>
      <c r="G171" s="33">
        <v>1262707</v>
      </c>
      <c r="H171" s="43">
        <v>1158447</v>
      </c>
      <c r="I171" s="51">
        <v>1313215</v>
      </c>
      <c r="J171" s="41"/>
      <c r="K171" s="4">
        <f t="shared" si="84"/>
        <v>1158447</v>
      </c>
      <c r="L171" s="4">
        <f t="shared" si="85"/>
        <v>1313215</v>
      </c>
      <c r="M171" s="4">
        <f t="shared" si="86"/>
        <v>1262707</v>
      </c>
      <c r="N171" s="4">
        <f t="shared" si="87"/>
        <v>1243096.56</v>
      </c>
      <c r="O171" s="4">
        <f t="shared" si="88"/>
        <v>1241380.71</v>
      </c>
      <c r="P171" s="4">
        <f t="shared" si="89"/>
        <v>1244789.67</v>
      </c>
      <c r="Q171" s="8">
        <f t="shared" si="90"/>
        <v>49936.484168790521</v>
      </c>
      <c r="R171" s="9">
        <f t="shared" si="83"/>
        <v>4.0116403093858034E-2</v>
      </c>
      <c r="S171" s="10">
        <f t="shared" si="97"/>
        <v>1061098.3193277312</v>
      </c>
      <c r="T171" s="10">
        <f t="shared" si="98"/>
        <v>201608.68067226891</v>
      </c>
      <c r="U171" s="4">
        <f t="shared" si="70"/>
        <v>1262707</v>
      </c>
      <c r="V171" s="5" t="s">
        <v>15</v>
      </c>
    </row>
    <row r="172" spans="1:22" ht="33.75" x14ac:dyDescent="0.25">
      <c r="A172" s="39">
        <v>170</v>
      </c>
      <c r="B172" s="27" t="s">
        <v>448</v>
      </c>
      <c r="C172" s="28" t="s">
        <v>22</v>
      </c>
      <c r="D172" s="40" t="s">
        <v>449</v>
      </c>
      <c r="E172" s="30" t="s">
        <v>13</v>
      </c>
      <c r="F172" s="39">
        <v>1</v>
      </c>
      <c r="G172" s="33">
        <v>820472</v>
      </c>
      <c r="H172" s="43">
        <v>745884</v>
      </c>
      <c r="I172" s="51">
        <v>877905</v>
      </c>
      <c r="J172" s="41"/>
      <c r="K172" s="4">
        <f t="shared" si="84"/>
        <v>745884</v>
      </c>
      <c r="L172" s="4">
        <f t="shared" si="85"/>
        <v>877905</v>
      </c>
      <c r="M172" s="4">
        <f t="shared" si="86"/>
        <v>820472</v>
      </c>
      <c r="N172" s="4">
        <f t="shared" si="87"/>
        <v>812944.43</v>
      </c>
      <c r="O172" s="4">
        <f t="shared" si="88"/>
        <v>811122.74</v>
      </c>
      <c r="P172" s="4">
        <f t="shared" si="89"/>
        <v>814753.67</v>
      </c>
      <c r="Q172" s="8">
        <f t="shared" si="90"/>
        <v>41893.545167811077</v>
      </c>
      <c r="R172" s="9">
        <f t="shared" si="83"/>
        <v>5.1418663959882593E-2</v>
      </c>
      <c r="S172" s="10">
        <f>U172/1.19</f>
        <v>689472.26890756306</v>
      </c>
      <c r="T172" s="10">
        <f>S172*19/100</f>
        <v>130999.73109243698</v>
      </c>
      <c r="U172" s="4">
        <f t="shared" si="70"/>
        <v>820472</v>
      </c>
      <c r="V172" s="5" t="s">
        <v>15</v>
      </c>
    </row>
    <row r="173" spans="1:22" ht="22.5" x14ac:dyDescent="0.25">
      <c r="A173" s="39">
        <v>171</v>
      </c>
      <c r="B173" s="27" t="s">
        <v>450</v>
      </c>
      <c r="C173" s="28" t="s">
        <v>22</v>
      </c>
      <c r="D173" s="40" t="s">
        <v>451</v>
      </c>
      <c r="E173" s="30" t="s">
        <v>13</v>
      </c>
      <c r="F173" s="39">
        <v>1</v>
      </c>
      <c r="G173" s="33">
        <v>923837</v>
      </c>
      <c r="H173" s="43">
        <v>847557</v>
      </c>
      <c r="I173" s="51">
        <v>960790</v>
      </c>
      <c r="J173" s="41"/>
      <c r="K173" s="4">
        <f t="shared" si="84"/>
        <v>847557</v>
      </c>
      <c r="L173" s="4">
        <f t="shared" si="85"/>
        <v>960790</v>
      </c>
      <c r="M173" s="4">
        <f t="shared" si="86"/>
        <v>923837</v>
      </c>
      <c r="N173" s="4">
        <f t="shared" si="87"/>
        <v>909489.27</v>
      </c>
      <c r="O173" s="4">
        <f t="shared" si="88"/>
        <v>908233.91</v>
      </c>
      <c r="P173" s="4">
        <f t="shared" si="89"/>
        <v>910728</v>
      </c>
      <c r="Q173" s="8">
        <f t="shared" si="90"/>
        <v>36535.072406521751</v>
      </c>
      <c r="R173" s="9">
        <f t="shared" si="83"/>
        <v>4.0116338145441612E-2</v>
      </c>
      <c r="S173" s="10">
        <f t="shared" ref="S173:S177" si="99">U173/1.19</f>
        <v>776333.61344537814</v>
      </c>
      <c r="T173" s="10">
        <f t="shared" ref="T173:T177" si="100">S173*19/100</f>
        <v>147503.38655462186</v>
      </c>
      <c r="U173" s="4">
        <f t="shared" si="70"/>
        <v>923837</v>
      </c>
      <c r="V173" s="5" t="s">
        <v>15</v>
      </c>
    </row>
    <row r="174" spans="1:22" ht="22.5" x14ac:dyDescent="0.25">
      <c r="A174" s="39">
        <v>172</v>
      </c>
      <c r="B174" s="27" t="s">
        <v>452</v>
      </c>
      <c r="C174" s="28" t="s">
        <v>22</v>
      </c>
      <c r="D174" s="40" t="s">
        <v>453</v>
      </c>
      <c r="E174" s="30" t="s">
        <v>13</v>
      </c>
      <c r="F174" s="39">
        <v>1</v>
      </c>
      <c r="G174" s="33">
        <v>624793</v>
      </c>
      <c r="H174" s="43">
        <v>567994</v>
      </c>
      <c r="I174" s="51">
        <v>662281</v>
      </c>
      <c r="J174" s="41"/>
      <c r="K174" s="4">
        <f t="shared" si="84"/>
        <v>567994</v>
      </c>
      <c r="L174" s="4">
        <f t="shared" si="85"/>
        <v>662281</v>
      </c>
      <c r="M174" s="4">
        <f t="shared" si="86"/>
        <v>624793</v>
      </c>
      <c r="N174" s="4">
        <f t="shared" si="87"/>
        <v>617126.31999999995</v>
      </c>
      <c r="O174" s="4">
        <f t="shared" si="88"/>
        <v>615884.25</v>
      </c>
      <c r="P174" s="4">
        <f t="shared" si="89"/>
        <v>618356</v>
      </c>
      <c r="Q174" s="8">
        <f t="shared" si="90"/>
        <v>30041.670620292574</v>
      </c>
      <c r="R174" s="9">
        <f t="shared" si="83"/>
        <v>4.8583131109413633E-2</v>
      </c>
      <c r="S174" s="10">
        <f t="shared" si="99"/>
        <v>525036.13445378153</v>
      </c>
      <c r="T174" s="10">
        <f t="shared" si="100"/>
        <v>99756.865546218498</v>
      </c>
      <c r="U174" s="4">
        <f t="shared" si="70"/>
        <v>624793</v>
      </c>
      <c r="V174" s="5" t="s">
        <v>15</v>
      </c>
    </row>
    <row r="175" spans="1:22" ht="22.5" x14ac:dyDescent="0.25">
      <c r="A175" s="39">
        <v>173</v>
      </c>
      <c r="B175" s="27" t="s">
        <v>454</v>
      </c>
      <c r="C175" s="28" t="s">
        <v>22</v>
      </c>
      <c r="D175" s="40" t="s">
        <v>455</v>
      </c>
      <c r="E175" s="30" t="s">
        <v>13</v>
      </c>
      <c r="F175" s="39">
        <v>1</v>
      </c>
      <c r="G175" s="33">
        <v>571155</v>
      </c>
      <c r="H175" s="43">
        <v>514554</v>
      </c>
      <c r="I175" s="51">
        <v>599713</v>
      </c>
      <c r="J175" s="41"/>
      <c r="K175" s="4">
        <f t="shared" si="84"/>
        <v>514554</v>
      </c>
      <c r="L175" s="4">
        <f t="shared" si="85"/>
        <v>599713</v>
      </c>
      <c r="M175" s="4">
        <f t="shared" si="86"/>
        <v>571155</v>
      </c>
      <c r="N175" s="4">
        <f t="shared" si="87"/>
        <v>560672.78</v>
      </c>
      <c r="O175" s="4">
        <f t="shared" si="88"/>
        <v>559520.57999999996</v>
      </c>
      <c r="P175" s="4">
        <f t="shared" si="89"/>
        <v>561807.32999999996</v>
      </c>
      <c r="Q175" s="8">
        <f t="shared" si="90"/>
        <v>27428.676625219636</v>
      </c>
      <c r="R175" s="9">
        <f t="shared" si="83"/>
        <v>4.8822212101112386E-2</v>
      </c>
      <c r="S175" s="10">
        <f t="shared" si="99"/>
        <v>479962.18487394962</v>
      </c>
      <c r="T175" s="10">
        <f t="shared" si="100"/>
        <v>91192.815126050438</v>
      </c>
      <c r="U175" s="4">
        <f t="shared" si="70"/>
        <v>571155</v>
      </c>
      <c r="V175" s="5" t="s">
        <v>15</v>
      </c>
    </row>
    <row r="176" spans="1:22" ht="22.5" x14ac:dyDescent="0.25">
      <c r="A176" s="39">
        <v>174</v>
      </c>
      <c r="B176" s="27" t="s">
        <v>456</v>
      </c>
      <c r="C176" s="28" t="s">
        <v>22</v>
      </c>
      <c r="D176" s="40" t="s">
        <v>457</v>
      </c>
      <c r="E176" s="30" t="s">
        <v>13</v>
      </c>
      <c r="F176" s="39">
        <v>1</v>
      </c>
      <c r="G176" s="33">
        <v>953267.00000000012</v>
      </c>
      <c r="H176" s="43">
        <v>874557</v>
      </c>
      <c r="I176" s="51">
        <v>991398.00000000012</v>
      </c>
      <c r="J176" s="41"/>
      <c r="K176" s="4">
        <f t="shared" si="84"/>
        <v>874557</v>
      </c>
      <c r="L176" s="4">
        <f t="shared" si="85"/>
        <v>991398</v>
      </c>
      <c r="M176" s="4">
        <f t="shared" si="86"/>
        <v>953267</v>
      </c>
      <c r="N176" s="4">
        <f t="shared" si="87"/>
        <v>938462.46</v>
      </c>
      <c r="O176" s="4">
        <f t="shared" si="88"/>
        <v>937167.09</v>
      </c>
      <c r="P176" s="4">
        <f t="shared" si="89"/>
        <v>939740.67</v>
      </c>
      <c r="Q176" s="8">
        <f t="shared" si="90"/>
        <v>37699.168660012998</v>
      </c>
      <c r="R176" s="9">
        <f t="shared" si="83"/>
        <v>4.0116566052220554E-2</v>
      </c>
      <c r="S176" s="10">
        <f t="shared" si="99"/>
        <v>801064.70588235301</v>
      </c>
      <c r="T176" s="10">
        <f t="shared" si="100"/>
        <v>152202.29411764708</v>
      </c>
      <c r="U176" s="4">
        <f t="shared" si="70"/>
        <v>953267</v>
      </c>
      <c r="V176" s="5" t="s">
        <v>15</v>
      </c>
    </row>
    <row r="177" spans="1:22" ht="22.5" x14ac:dyDescent="0.25">
      <c r="A177" s="39">
        <v>175</v>
      </c>
      <c r="B177" s="27" t="s">
        <v>458</v>
      </c>
      <c r="C177" s="28" t="s">
        <v>22</v>
      </c>
      <c r="D177" s="40" t="s">
        <v>459</v>
      </c>
      <c r="E177" s="30" t="s">
        <v>13</v>
      </c>
      <c r="F177" s="39">
        <v>1</v>
      </c>
      <c r="G177" s="33">
        <v>6075960.0000000009</v>
      </c>
      <c r="H177" s="43">
        <v>5625889</v>
      </c>
      <c r="I177" s="51">
        <v>6318998</v>
      </c>
      <c r="J177" s="41"/>
      <c r="K177" s="4">
        <f t="shared" si="84"/>
        <v>5625889</v>
      </c>
      <c r="L177" s="4">
        <f t="shared" si="85"/>
        <v>6318998</v>
      </c>
      <c r="M177" s="4">
        <f t="shared" si="86"/>
        <v>6075960</v>
      </c>
      <c r="N177" s="4">
        <f t="shared" si="87"/>
        <v>6000002.4500000002</v>
      </c>
      <c r="O177" s="4">
        <f t="shared" si="88"/>
        <v>5992980.2000000002</v>
      </c>
      <c r="P177" s="4">
        <f t="shared" si="89"/>
        <v>6006949</v>
      </c>
      <c r="Q177" s="8">
        <f t="shared" si="90"/>
        <v>222492.3789292892</v>
      </c>
      <c r="R177" s="9">
        <f t="shared" si="83"/>
        <v>3.7039165627890162E-2</v>
      </c>
      <c r="S177" s="10">
        <f t="shared" si="99"/>
        <v>5105848.7394957989</v>
      </c>
      <c r="T177" s="10">
        <f t="shared" si="100"/>
        <v>970111.26050420175</v>
      </c>
      <c r="U177" s="4">
        <f t="shared" si="70"/>
        <v>6075960</v>
      </c>
      <c r="V177" s="5" t="s">
        <v>15</v>
      </c>
    </row>
    <row r="178" spans="1:22" ht="33.75" x14ac:dyDescent="0.25">
      <c r="A178" s="39">
        <v>176</v>
      </c>
      <c r="B178" s="27" t="s">
        <v>460</v>
      </c>
      <c r="C178" s="28" t="s">
        <v>22</v>
      </c>
      <c r="D178" s="40" t="s">
        <v>461</v>
      </c>
      <c r="E178" s="30" t="s">
        <v>13</v>
      </c>
      <c r="F178" s="39">
        <v>1</v>
      </c>
      <c r="G178" s="33">
        <v>2633198</v>
      </c>
      <c r="H178" s="43">
        <v>2415778</v>
      </c>
      <c r="I178" s="51">
        <v>2712194</v>
      </c>
      <c r="J178" s="41"/>
      <c r="K178" s="4">
        <f t="shared" si="84"/>
        <v>2415778</v>
      </c>
      <c r="L178" s="4">
        <f t="shared" si="85"/>
        <v>2712194</v>
      </c>
      <c r="M178" s="4">
        <f t="shared" si="86"/>
        <v>2633198</v>
      </c>
      <c r="N178" s="4">
        <f t="shared" si="87"/>
        <v>2583967.79</v>
      </c>
      <c r="O178" s="4">
        <f t="shared" si="88"/>
        <v>2580829.73</v>
      </c>
      <c r="P178" s="4">
        <f t="shared" si="89"/>
        <v>2587056.67</v>
      </c>
      <c r="Q178" s="8">
        <f t="shared" si="90"/>
        <v>97117.051373401875</v>
      </c>
      <c r="R178" s="9">
        <f t="shared" si="83"/>
        <v>3.7539591807009734E-2</v>
      </c>
      <c r="S178" s="10">
        <f>U178/1.19</f>
        <v>2212771.4285714286</v>
      </c>
      <c r="T178" s="10">
        <f>S178*19/100</f>
        <v>420426.57142857142</v>
      </c>
      <c r="U178" s="4">
        <f t="shared" si="70"/>
        <v>2633198</v>
      </c>
      <c r="V178" s="5" t="s">
        <v>15</v>
      </c>
    </row>
    <row r="179" spans="1:22" ht="22.5" x14ac:dyDescent="0.25">
      <c r="A179" s="39">
        <v>177</v>
      </c>
      <c r="B179" s="27" t="s">
        <v>462</v>
      </c>
      <c r="C179" s="28" t="s">
        <v>22</v>
      </c>
      <c r="D179" s="40" t="s">
        <v>463</v>
      </c>
      <c r="E179" s="30" t="s">
        <v>13</v>
      </c>
      <c r="F179" s="39">
        <v>1</v>
      </c>
      <c r="G179" s="33">
        <v>6013367</v>
      </c>
      <c r="H179" s="43">
        <v>5417448</v>
      </c>
      <c r="I179" s="51">
        <v>6314035</v>
      </c>
      <c r="J179" s="41"/>
      <c r="K179" s="4">
        <f t="shared" si="84"/>
        <v>5417448</v>
      </c>
      <c r="L179" s="4">
        <f t="shared" si="85"/>
        <v>6314035</v>
      </c>
      <c r="M179" s="4">
        <f t="shared" si="86"/>
        <v>6013367</v>
      </c>
      <c r="N179" s="4">
        <f t="shared" si="87"/>
        <v>5903004.9699999997</v>
      </c>
      <c r="O179" s="4">
        <f t="shared" si="88"/>
        <v>5890874.2199999997</v>
      </c>
      <c r="P179" s="4">
        <f t="shared" si="89"/>
        <v>5914950</v>
      </c>
      <c r="Q179" s="8">
        <f t="shared" si="90"/>
        <v>288779.86780595814</v>
      </c>
      <c r="R179" s="9">
        <f t="shared" si="83"/>
        <v>4.8822030246402442E-2</v>
      </c>
      <c r="S179" s="10">
        <f t="shared" ref="S179:S184" si="101">U179/1.19</f>
        <v>5053249.5798319327</v>
      </c>
      <c r="T179" s="10">
        <f t="shared" ref="T179:T184" si="102">S179*19/100</f>
        <v>960117.42016806721</v>
      </c>
      <c r="U179" s="4">
        <f t="shared" si="70"/>
        <v>6013367</v>
      </c>
      <c r="V179" s="5" t="s">
        <v>15</v>
      </c>
    </row>
    <row r="180" spans="1:22" ht="22.5" x14ac:dyDescent="0.25">
      <c r="A180" s="39">
        <v>178</v>
      </c>
      <c r="B180" s="27" t="s">
        <v>464</v>
      </c>
      <c r="C180" s="28" t="s">
        <v>22</v>
      </c>
      <c r="D180" s="40" t="s">
        <v>465</v>
      </c>
      <c r="E180" s="30" t="s">
        <v>13</v>
      </c>
      <c r="F180" s="39">
        <v>1</v>
      </c>
      <c r="G180" s="33">
        <v>10403672.000000002</v>
      </c>
      <c r="H180" s="43">
        <v>9457884</v>
      </c>
      <c r="I180" s="51">
        <v>11027892</v>
      </c>
      <c r="J180" s="41"/>
      <c r="K180" s="4">
        <f t="shared" si="84"/>
        <v>9457884</v>
      </c>
      <c r="L180" s="4">
        <f t="shared" si="85"/>
        <v>11027892</v>
      </c>
      <c r="M180" s="4">
        <f t="shared" si="86"/>
        <v>10403672</v>
      </c>
      <c r="N180" s="4">
        <f t="shared" si="87"/>
        <v>10276006.720000001</v>
      </c>
      <c r="O180" s="4">
        <f t="shared" si="88"/>
        <v>10255324.59</v>
      </c>
      <c r="P180" s="4">
        <f t="shared" si="89"/>
        <v>10296482.67</v>
      </c>
      <c r="Q180" s="8">
        <f t="shared" si="90"/>
        <v>500235.3478245819</v>
      </c>
      <c r="R180" s="9">
        <f t="shared" si="83"/>
        <v>4.8583129196349328E-2</v>
      </c>
      <c r="S180" s="10">
        <f t="shared" si="101"/>
        <v>8742581.5126050431</v>
      </c>
      <c r="T180" s="10">
        <f t="shared" si="102"/>
        <v>1661090.487394958</v>
      </c>
      <c r="U180" s="4">
        <f t="shared" si="70"/>
        <v>10403672</v>
      </c>
      <c r="V180" s="5" t="s">
        <v>15</v>
      </c>
    </row>
    <row r="181" spans="1:22" ht="22.5" x14ac:dyDescent="0.25">
      <c r="A181" s="39">
        <v>179</v>
      </c>
      <c r="B181" s="27" t="s">
        <v>466</v>
      </c>
      <c r="C181" s="28" t="s">
        <v>22</v>
      </c>
      <c r="D181" s="40" t="s">
        <v>467</v>
      </c>
      <c r="E181" s="30" t="s">
        <v>13</v>
      </c>
      <c r="F181" s="39">
        <v>1</v>
      </c>
      <c r="G181" s="33">
        <v>2555190.0000000005</v>
      </c>
      <c r="H181" s="43">
        <v>2410557</v>
      </c>
      <c r="I181" s="51">
        <v>2708501</v>
      </c>
      <c r="J181" s="41"/>
      <c r="K181" s="4">
        <f t="shared" si="84"/>
        <v>2410557</v>
      </c>
      <c r="L181" s="4">
        <f t="shared" si="85"/>
        <v>2708501</v>
      </c>
      <c r="M181" s="4">
        <f t="shared" si="86"/>
        <v>2555190</v>
      </c>
      <c r="N181" s="4">
        <f t="shared" si="87"/>
        <v>2555190.0099999998</v>
      </c>
      <c r="O181" s="4">
        <f t="shared" si="88"/>
        <v>2552300.63</v>
      </c>
      <c r="P181" s="4">
        <f t="shared" si="89"/>
        <v>2558082.67</v>
      </c>
      <c r="Q181" s="8">
        <f t="shared" si="90"/>
        <v>94262.52972576808</v>
      </c>
      <c r="R181" s="9">
        <f t="shared" si="83"/>
        <v>3.6848898916065166E-2</v>
      </c>
      <c r="S181" s="10">
        <f t="shared" si="101"/>
        <v>2147218.4873949583</v>
      </c>
      <c r="T181" s="10">
        <f t="shared" si="102"/>
        <v>407971.51260504208</v>
      </c>
      <c r="U181" s="4">
        <f t="shared" si="70"/>
        <v>2555190</v>
      </c>
      <c r="V181" s="5" t="s">
        <v>15</v>
      </c>
    </row>
    <row r="182" spans="1:22" ht="45" x14ac:dyDescent="0.25">
      <c r="A182" s="39">
        <v>180</v>
      </c>
      <c r="B182" s="27" t="s">
        <v>468</v>
      </c>
      <c r="C182" s="28" t="s">
        <v>22</v>
      </c>
      <c r="D182" s="40" t="s">
        <v>469</v>
      </c>
      <c r="E182" s="30" t="s">
        <v>13</v>
      </c>
      <c r="F182" s="39">
        <v>1</v>
      </c>
      <c r="G182" s="33">
        <v>2675718</v>
      </c>
      <c r="H182" s="43">
        <v>2410557</v>
      </c>
      <c r="I182" s="51">
        <v>2809504</v>
      </c>
      <c r="J182" s="41"/>
      <c r="K182" s="4">
        <f t="shared" si="84"/>
        <v>2410557</v>
      </c>
      <c r="L182" s="4">
        <f t="shared" si="85"/>
        <v>2809504</v>
      </c>
      <c r="M182" s="4">
        <f t="shared" si="86"/>
        <v>2675718</v>
      </c>
      <c r="N182" s="4">
        <f t="shared" si="87"/>
        <v>2626611.25</v>
      </c>
      <c r="O182" s="4">
        <f t="shared" si="88"/>
        <v>2621213.5299999998</v>
      </c>
      <c r="P182" s="4">
        <f t="shared" si="89"/>
        <v>2631926.33</v>
      </c>
      <c r="Q182" s="8">
        <f t="shared" si="90"/>
        <v>128496.00634400299</v>
      </c>
      <c r="R182" s="9">
        <f t="shared" si="83"/>
        <v>4.8822037638113901E-2</v>
      </c>
      <c r="S182" s="10">
        <f t="shared" si="101"/>
        <v>2248502.5210084035</v>
      </c>
      <c r="T182" s="10">
        <f t="shared" si="102"/>
        <v>427215.47899159673</v>
      </c>
      <c r="U182" s="4">
        <f t="shared" si="70"/>
        <v>2675718</v>
      </c>
      <c r="V182" s="5" t="s">
        <v>15</v>
      </c>
    </row>
    <row r="183" spans="1:22" ht="22.5" x14ac:dyDescent="0.25">
      <c r="A183" s="39">
        <v>181</v>
      </c>
      <c r="B183" s="27" t="s">
        <v>470</v>
      </c>
      <c r="C183" s="28" t="s">
        <v>22</v>
      </c>
      <c r="D183" s="40" t="s">
        <v>471</v>
      </c>
      <c r="E183" s="30" t="s">
        <v>13</v>
      </c>
      <c r="F183" s="39">
        <v>1</v>
      </c>
      <c r="G183" s="33">
        <v>993199.00000000012</v>
      </c>
      <c r="H183" s="43">
        <v>894774</v>
      </c>
      <c r="I183" s="51">
        <v>1062723</v>
      </c>
      <c r="J183" s="41"/>
      <c r="K183" s="4">
        <f t="shared" si="84"/>
        <v>894774</v>
      </c>
      <c r="L183" s="4">
        <f t="shared" si="85"/>
        <v>1062723</v>
      </c>
      <c r="M183" s="4">
        <f t="shared" si="86"/>
        <v>993199</v>
      </c>
      <c r="N183" s="4">
        <f t="shared" si="87"/>
        <v>981122.5</v>
      </c>
      <c r="O183" s="4">
        <f t="shared" si="88"/>
        <v>978656.42</v>
      </c>
      <c r="P183" s="4">
        <f t="shared" si="89"/>
        <v>983565.33</v>
      </c>
      <c r="Q183" s="8">
        <f t="shared" si="90"/>
        <v>53411.050218966644</v>
      </c>
      <c r="R183" s="9">
        <f t="shared" si="83"/>
        <v>5.4303510493773348E-2</v>
      </c>
      <c r="S183" s="10">
        <f t="shared" si="101"/>
        <v>834621.00840336143</v>
      </c>
      <c r="T183" s="10">
        <f t="shared" si="102"/>
        <v>158577.99159663866</v>
      </c>
      <c r="U183" s="4">
        <f t="shared" si="70"/>
        <v>993199</v>
      </c>
      <c r="V183" s="5" t="s">
        <v>15</v>
      </c>
    </row>
    <row r="184" spans="1:22" ht="22.5" x14ac:dyDescent="0.25">
      <c r="A184" s="39">
        <v>182</v>
      </c>
      <c r="B184" s="27" t="s">
        <v>472</v>
      </c>
      <c r="C184" s="28" t="s">
        <v>22</v>
      </c>
      <c r="D184" s="40" t="s">
        <v>473</v>
      </c>
      <c r="E184" s="30" t="s">
        <v>13</v>
      </c>
      <c r="F184" s="39">
        <v>1</v>
      </c>
      <c r="G184" s="33">
        <v>1275635.0000000002</v>
      </c>
      <c r="H184" s="43">
        <v>1159668</v>
      </c>
      <c r="I184" s="51">
        <v>1326660</v>
      </c>
      <c r="J184" s="41"/>
      <c r="K184" s="4">
        <f t="shared" si="84"/>
        <v>1159668</v>
      </c>
      <c r="L184" s="4">
        <f t="shared" si="85"/>
        <v>1326660</v>
      </c>
      <c r="M184" s="4">
        <f t="shared" si="86"/>
        <v>1275635</v>
      </c>
      <c r="N184" s="4">
        <f t="shared" si="87"/>
        <v>1252006.48</v>
      </c>
      <c r="O184" s="4">
        <f t="shared" si="88"/>
        <v>1249993.9099999999</v>
      </c>
      <c r="P184" s="4">
        <f t="shared" si="89"/>
        <v>1253987.67</v>
      </c>
      <c r="Q184" s="8">
        <f t="shared" si="90"/>
        <v>54147.945115064402</v>
      </c>
      <c r="R184" s="9">
        <f t="shared" si="83"/>
        <v>4.3180604092434502E-2</v>
      </c>
      <c r="S184" s="10">
        <f t="shared" si="101"/>
        <v>1071962.1848739497</v>
      </c>
      <c r="T184" s="10">
        <f t="shared" si="102"/>
        <v>203672.81512605044</v>
      </c>
      <c r="U184" s="4">
        <f t="shared" si="70"/>
        <v>1275635</v>
      </c>
      <c r="V184" s="5" t="s">
        <v>15</v>
      </c>
    </row>
    <row r="185" spans="1:22" ht="33.75" x14ac:dyDescent="0.25">
      <c r="A185" s="39">
        <v>183</v>
      </c>
      <c r="B185" s="27" t="s">
        <v>474</v>
      </c>
      <c r="C185" s="28" t="s">
        <v>22</v>
      </c>
      <c r="D185" s="40" t="s">
        <v>475</v>
      </c>
      <c r="E185" s="30" t="s">
        <v>13</v>
      </c>
      <c r="F185" s="39">
        <v>1</v>
      </c>
      <c r="G185" s="33">
        <v>1395278.0000000002</v>
      </c>
      <c r="H185" s="43">
        <v>1245784</v>
      </c>
      <c r="I185" s="51">
        <v>1437136</v>
      </c>
      <c r="J185" s="41"/>
      <c r="K185" s="4">
        <f t="shared" si="84"/>
        <v>1245784</v>
      </c>
      <c r="L185" s="4">
        <f t="shared" si="85"/>
        <v>1437136</v>
      </c>
      <c r="M185" s="4">
        <f t="shared" si="86"/>
        <v>1395278</v>
      </c>
      <c r="N185" s="4">
        <f t="shared" si="87"/>
        <v>1356856.09</v>
      </c>
      <c r="O185" s="4">
        <f t="shared" si="88"/>
        <v>1354255.81</v>
      </c>
      <c r="P185" s="4">
        <f t="shared" si="89"/>
        <v>1359399.33</v>
      </c>
      <c r="Q185" s="8">
        <f t="shared" si="90"/>
        <v>63658.131004233772</v>
      </c>
      <c r="R185" s="9">
        <f t="shared" si="83"/>
        <v>4.6828131807475415E-2</v>
      </c>
      <c r="S185" s="10">
        <f>U185/1.19</f>
        <v>1172502.5210084035</v>
      </c>
      <c r="T185" s="10">
        <f>S185*19/100</f>
        <v>222775.47899159667</v>
      </c>
      <c r="U185" s="4">
        <f t="shared" si="70"/>
        <v>1395278</v>
      </c>
      <c r="V185" s="5" t="s">
        <v>15</v>
      </c>
    </row>
    <row r="186" spans="1:22" ht="22.5" x14ac:dyDescent="0.25">
      <c r="A186" s="39">
        <v>184</v>
      </c>
      <c r="B186" s="27" t="s">
        <v>476</v>
      </c>
      <c r="C186" s="28" t="s">
        <v>22</v>
      </c>
      <c r="D186" s="40" t="s">
        <v>477</v>
      </c>
      <c r="E186" s="30" t="s">
        <v>13</v>
      </c>
      <c r="F186" s="39">
        <v>1</v>
      </c>
      <c r="G186" s="33">
        <v>940788.00000000012</v>
      </c>
      <c r="H186" s="43">
        <v>847557</v>
      </c>
      <c r="I186" s="51">
        <v>969012</v>
      </c>
      <c r="J186" s="41"/>
      <c r="K186" s="4">
        <f t="shared" si="84"/>
        <v>847557</v>
      </c>
      <c r="L186" s="4">
        <f t="shared" si="85"/>
        <v>969012</v>
      </c>
      <c r="M186" s="4">
        <f t="shared" si="86"/>
        <v>940788</v>
      </c>
      <c r="N186" s="4">
        <f t="shared" si="87"/>
        <v>917620.86</v>
      </c>
      <c r="O186" s="4">
        <f t="shared" si="88"/>
        <v>916092.26</v>
      </c>
      <c r="P186" s="4">
        <f t="shared" si="89"/>
        <v>919119</v>
      </c>
      <c r="Q186" s="8">
        <f t="shared" si="90"/>
        <v>40219.32373702505</v>
      </c>
      <c r="R186" s="9">
        <f t="shared" si="83"/>
        <v>4.3758559813283207E-2</v>
      </c>
      <c r="S186" s="10">
        <f t="shared" ref="S186:S190" si="103">U186/1.19</f>
        <v>790578.15126050427</v>
      </c>
      <c r="T186" s="10">
        <f t="shared" ref="T186:T190" si="104">S186*19/100</f>
        <v>150209.84873949582</v>
      </c>
      <c r="U186" s="4">
        <f t="shared" si="70"/>
        <v>940788</v>
      </c>
      <c r="V186" s="5" t="s">
        <v>15</v>
      </c>
    </row>
    <row r="187" spans="1:22" ht="22.5" x14ac:dyDescent="0.25">
      <c r="A187" s="39">
        <v>185</v>
      </c>
      <c r="B187" s="27" t="s">
        <v>478</v>
      </c>
      <c r="C187" s="28" t="s">
        <v>22</v>
      </c>
      <c r="D187" s="40" t="s">
        <v>479</v>
      </c>
      <c r="E187" s="30" t="s">
        <v>13</v>
      </c>
      <c r="F187" s="39">
        <v>1</v>
      </c>
      <c r="G187" s="33">
        <v>622454</v>
      </c>
      <c r="H187" s="43">
        <v>587221</v>
      </c>
      <c r="I187" s="51">
        <v>659801.00000000012</v>
      </c>
      <c r="J187" s="41"/>
      <c r="K187" s="4">
        <f t="shared" si="84"/>
        <v>587221</v>
      </c>
      <c r="L187" s="4">
        <f t="shared" si="85"/>
        <v>659801</v>
      </c>
      <c r="M187" s="4">
        <f t="shared" si="86"/>
        <v>622454</v>
      </c>
      <c r="N187" s="4">
        <f t="shared" si="87"/>
        <v>622454.01</v>
      </c>
      <c r="O187" s="4">
        <f t="shared" si="88"/>
        <v>621750.15</v>
      </c>
      <c r="P187" s="4">
        <f t="shared" si="89"/>
        <v>623158.67000000004</v>
      </c>
      <c r="Q187" s="8">
        <f t="shared" si="90"/>
        <v>22962.61851347395</v>
      </c>
      <c r="R187" s="9">
        <f t="shared" si="83"/>
        <v>3.684875075793128E-2</v>
      </c>
      <c r="S187" s="10">
        <f t="shared" si="103"/>
        <v>523070.58823529416</v>
      </c>
      <c r="T187" s="10">
        <f t="shared" si="104"/>
        <v>99383.411764705888</v>
      </c>
      <c r="U187" s="4">
        <f t="shared" si="70"/>
        <v>622454</v>
      </c>
      <c r="V187" s="5" t="s">
        <v>15</v>
      </c>
    </row>
    <row r="188" spans="1:22" ht="22.5" x14ac:dyDescent="0.25">
      <c r="A188" s="39">
        <v>186</v>
      </c>
      <c r="B188" s="27" t="s">
        <v>480</v>
      </c>
      <c r="C188" s="28" t="s">
        <v>22</v>
      </c>
      <c r="D188" s="40" t="s">
        <v>481</v>
      </c>
      <c r="E188" s="30" t="s">
        <v>13</v>
      </c>
      <c r="F188" s="39">
        <v>1</v>
      </c>
      <c r="G188" s="33">
        <v>1692258</v>
      </c>
      <c r="H188" s="43">
        <v>1524557</v>
      </c>
      <c r="I188" s="51">
        <v>1743026</v>
      </c>
      <c r="J188" s="41"/>
      <c r="K188" s="4">
        <f t="shared" si="84"/>
        <v>1524557</v>
      </c>
      <c r="L188" s="4">
        <f t="shared" si="85"/>
        <v>1743026</v>
      </c>
      <c r="M188" s="4">
        <f t="shared" si="86"/>
        <v>1692258</v>
      </c>
      <c r="N188" s="4">
        <f t="shared" si="87"/>
        <v>1650585.54</v>
      </c>
      <c r="O188" s="4">
        <f t="shared" si="88"/>
        <v>1647835.93</v>
      </c>
      <c r="P188" s="4">
        <f t="shared" si="89"/>
        <v>1653280.33</v>
      </c>
      <c r="Q188" s="8">
        <f t="shared" si="90"/>
        <v>72345.147828068468</v>
      </c>
      <c r="R188" s="9">
        <f t="shared" si="83"/>
        <v>4.3758548695772885E-2</v>
      </c>
      <c r="S188" s="10">
        <f t="shared" si="103"/>
        <v>1422065.5462184874</v>
      </c>
      <c r="T188" s="10">
        <f t="shared" si="104"/>
        <v>270192.45378151262</v>
      </c>
      <c r="U188" s="4">
        <f t="shared" si="70"/>
        <v>1692258</v>
      </c>
      <c r="V188" s="5" t="s">
        <v>15</v>
      </c>
    </row>
    <row r="189" spans="1:22" ht="33.75" x14ac:dyDescent="0.25">
      <c r="A189" s="39">
        <v>187</v>
      </c>
      <c r="B189" s="27" t="s">
        <v>482</v>
      </c>
      <c r="C189" s="28" t="s">
        <v>22</v>
      </c>
      <c r="D189" s="40" t="s">
        <v>483</v>
      </c>
      <c r="E189" s="30" t="s">
        <v>13</v>
      </c>
      <c r="F189" s="39">
        <v>1</v>
      </c>
      <c r="G189" s="33">
        <v>2317440</v>
      </c>
      <c r="H189" s="43">
        <v>2145778</v>
      </c>
      <c r="I189" s="51">
        <v>2410138</v>
      </c>
      <c r="J189" s="41"/>
      <c r="K189" s="4">
        <f t="shared" si="84"/>
        <v>2145778</v>
      </c>
      <c r="L189" s="4">
        <f t="shared" si="85"/>
        <v>2410138</v>
      </c>
      <c r="M189" s="4">
        <f t="shared" si="86"/>
        <v>2317440</v>
      </c>
      <c r="N189" s="4">
        <f t="shared" si="87"/>
        <v>2288469.17</v>
      </c>
      <c r="O189" s="4">
        <f t="shared" si="88"/>
        <v>2285790.7999999998</v>
      </c>
      <c r="P189" s="4">
        <f t="shared" si="89"/>
        <v>2291118.67</v>
      </c>
      <c r="Q189" s="8">
        <f t="shared" si="90"/>
        <v>84861.208216368832</v>
      </c>
      <c r="R189" s="9">
        <f t="shared" si="83"/>
        <v>3.7039202433093013E-2</v>
      </c>
      <c r="S189" s="10">
        <f t="shared" si="103"/>
        <v>1947428.5714285716</v>
      </c>
      <c r="T189" s="10">
        <f t="shared" si="104"/>
        <v>370011.42857142858</v>
      </c>
      <c r="U189" s="4">
        <f t="shared" si="70"/>
        <v>2317440</v>
      </c>
      <c r="V189" s="5" t="s">
        <v>15</v>
      </c>
    </row>
    <row r="190" spans="1:22" ht="22.5" x14ac:dyDescent="0.25">
      <c r="A190" s="39">
        <v>188</v>
      </c>
      <c r="B190" s="27" t="s">
        <v>484</v>
      </c>
      <c r="C190" s="28" t="s">
        <v>22</v>
      </c>
      <c r="D190" s="40" t="s">
        <v>485</v>
      </c>
      <c r="E190" s="30" t="s">
        <v>13</v>
      </c>
      <c r="F190" s="39">
        <v>1</v>
      </c>
      <c r="G190" s="33">
        <v>1417276</v>
      </c>
      <c r="H190" s="43">
        <v>1324557</v>
      </c>
      <c r="I190" s="51">
        <v>1459794</v>
      </c>
      <c r="J190" s="41"/>
      <c r="K190" s="4">
        <f t="shared" si="84"/>
        <v>1324557</v>
      </c>
      <c r="L190" s="4">
        <f t="shared" si="85"/>
        <v>1459794</v>
      </c>
      <c r="M190" s="4">
        <f t="shared" si="86"/>
        <v>1417276</v>
      </c>
      <c r="N190" s="4">
        <f t="shared" si="87"/>
        <v>1399390.39</v>
      </c>
      <c r="O190" s="4">
        <f t="shared" si="88"/>
        <v>1398225.65</v>
      </c>
      <c r="P190" s="4">
        <f t="shared" si="89"/>
        <v>1400542.33</v>
      </c>
      <c r="Q190" s="8">
        <f t="shared" si="90"/>
        <v>43747.537639119029</v>
      </c>
      <c r="R190" s="9">
        <f t="shared" si="83"/>
        <v>3.1236140959137612E-2</v>
      </c>
      <c r="S190" s="10">
        <f t="shared" si="103"/>
        <v>1190988.2352941176</v>
      </c>
      <c r="T190" s="10">
        <f t="shared" si="104"/>
        <v>226287.76470588232</v>
      </c>
      <c r="U190" s="4">
        <f t="shared" si="70"/>
        <v>1417276</v>
      </c>
      <c r="V190" s="5" t="s">
        <v>15</v>
      </c>
    </row>
    <row r="191" spans="1:22" ht="22.5" x14ac:dyDescent="0.25">
      <c r="A191" s="39">
        <v>189</v>
      </c>
      <c r="B191" s="27" t="s">
        <v>486</v>
      </c>
      <c r="C191" s="28" t="s">
        <v>22</v>
      </c>
      <c r="D191" s="40" t="s">
        <v>487</v>
      </c>
      <c r="E191" s="30" t="s">
        <v>13</v>
      </c>
      <c r="F191" s="39">
        <v>1</v>
      </c>
      <c r="G191" s="33">
        <v>1479004</v>
      </c>
      <c r="H191" s="43">
        <v>1356884</v>
      </c>
      <c r="I191" s="51">
        <v>1523374</v>
      </c>
      <c r="J191" s="41"/>
      <c r="K191" s="4">
        <f t="shared" si="84"/>
        <v>1356884</v>
      </c>
      <c r="L191" s="4">
        <f t="shared" si="85"/>
        <v>1523374</v>
      </c>
      <c r="M191" s="4">
        <f t="shared" si="86"/>
        <v>1479004</v>
      </c>
      <c r="N191" s="4">
        <f t="shared" si="87"/>
        <v>1451352.38</v>
      </c>
      <c r="O191" s="4">
        <f t="shared" si="88"/>
        <v>1449589.8</v>
      </c>
      <c r="P191" s="4">
        <f t="shared" si="89"/>
        <v>1453087.33</v>
      </c>
      <c r="Q191" s="8">
        <f t="shared" si="90"/>
        <v>54548.419061515029</v>
      </c>
      <c r="R191" s="9">
        <f t="shared" si="83"/>
        <v>3.753967014598842E-2</v>
      </c>
      <c r="S191" s="10">
        <f>U191/1.19</f>
        <v>1242860.5042016807</v>
      </c>
      <c r="T191" s="10">
        <f>S191*19/100</f>
        <v>236143.49579831932</v>
      </c>
      <c r="U191" s="4">
        <f t="shared" si="70"/>
        <v>1479004</v>
      </c>
      <c r="V191" s="5" t="s">
        <v>15</v>
      </c>
    </row>
    <row r="192" spans="1:22" ht="22.5" x14ac:dyDescent="0.25">
      <c r="A192" s="39">
        <v>190</v>
      </c>
      <c r="B192" s="27" t="s">
        <v>488</v>
      </c>
      <c r="C192" s="28" t="s">
        <v>22</v>
      </c>
      <c r="D192" s="40" t="s">
        <v>489</v>
      </c>
      <c r="E192" s="30" t="s">
        <v>13</v>
      </c>
      <c r="F192" s="39">
        <v>1</v>
      </c>
      <c r="G192" s="33">
        <v>1335248</v>
      </c>
      <c r="H192" s="43">
        <v>1259668</v>
      </c>
      <c r="I192" s="51">
        <v>1388658</v>
      </c>
      <c r="J192" s="41"/>
      <c r="K192" s="4">
        <f t="shared" si="84"/>
        <v>1259668</v>
      </c>
      <c r="L192" s="4">
        <f t="shared" si="85"/>
        <v>1388658</v>
      </c>
      <c r="M192" s="4">
        <f t="shared" si="86"/>
        <v>1335248</v>
      </c>
      <c r="N192" s="4">
        <f t="shared" si="87"/>
        <v>1326796.8899999999</v>
      </c>
      <c r="O192" s="4">
        <f t="shared" si="88"/>
        <v>1325729.99</v>
      </c>
      <c r="P192" s="4">
        <f t="shared" si="89"/>
        <v>1327858</v>
      </c>
      <c r="Q192" s="8">
        <f t="shared" si="90"/>
        <v>41000.213413907491</v>
      </c>
      <c r="R192" s="9">
        <f t="shared" si="83"/>
        <v>3.0876956281400188E-2</v>
      </c>
      <c r="S192" s="10">
        <f t="shared" ref="S192:S196" si="105">U192/1.19</f>
        <v>1122057.142857143</v>
      </c>
      <c r="T192" s="10">
        <f t="shared" ref="T192:T196" si="106">S192*19/100</f>
        <v>213190.85714285716</v>
      </c>
      <c r="U192" s="4">
        <f t="shared" si="70"/>
        <v>1335248</v>
      </c>
      <c r="V192" s="5" t="s">
        <v>15</v>
      </c>
    </row>
    <row r="193" spans="1:22" ht="45" x14ac:dyDescent="0.25">
      <c r="A193" s="39">
        <v>191</v>
      </c>
      <c r="B193" s="27" t="s">
        <v>490</v>
      </c>
      <c r="C193" s="28" t="s">
        <v>22</v>
      </c>
      <c r="D193" s="40" t="s">
        <v>491</v>
      </c>
      <c r="E193" s="30" t="s">
        <v>13</v>
      </c>
      <c r="F193" s="39">
        <v>1</v>
      </c>
      <c r="G193" s="33">
        <v>2048820</v>
      </c>
      <c r="H193" s="43">
        <v>1845784</v>
      </c>
      <c r="I193" s="51">
        <v>2151261</v>
      </c>
      <c r="J193" s="48"/>
      <c r="K193" s="46">
        <f t="shared" si="84"/>
        <v>1845784</v>
      </c>
      <c r="L193" s="4">
        <f t="shared" si="85"/>
        <v>2151261</v>
      </c>
      <c r="M193" s="4">
        <f t="shared" si="86"/>
        <v>2048820</v>
      </c>
      <c r="N193" s="4">
        <f t="shared" si="87"/>
        <v>2011218.53</v>
      </c>
      <c r="O193" s="4">
        <f t="shared" si="88"/>
        <v>2007085.45</v>
      </c>
      <c r="P193" s="4">
        <f t="shared" si="89"/>
        <v>2015288.33</v>
      </c>
      <c r="Q193" s="8">
        <f t="shared" si="90"/>
        <v>98390.451985457359</v>
      </c>
      <c r="R193" s="9">
        <f t="shared" si="83"/>
        <v>4.8822022397885544E-2</v>
      </c>
      <c r="S193" s="10">
        <f t="shared" si="105"/>
        <v>1721697.4789915967</v>
      </c>
      <c r="T193" s="10">
        <f t="shared" si="106"/>
        <v>327122.52100840339</v>
      </c>
      <c r="U193" s="4">
        <f t="shared" si="70"/>
        <v>2048820</v>
      </c>
      <c r="V193" s="5" t="s">
        <v>15</v>
      </c>
    </row>
    <row r="194" spans="1:22" ht="22.5" x14ac:dyDescent="0.25">
      <c r="A194" s="39">
        <v>192</v>
      </c>
      <c r="B194" s="27" t="s">
        <v>492</v>
      </c>
      <c r="C194" s="28" t="s">
        <v>22</v>
      </c>
      <c r="D194" s="40" t="s">
        <v>493</v>
      </c>
      <c r="E194" s="30" t="s">
        <v>13</v>
      </c>
      <c r="F194" s="39">
        <v>1</v>
      </c>
      <c r="G194" s="33">
        <v>3086515</v>
      </c>
      <c r="H194" s="43">
        <v>2857884</v>
      </c>
      <c r="I194" s="51">
        <v>3302571</v>
      </c>
      <c r="J194" s="48"/>
      <c r="K194" s="46">
        <f t="shared" si="84"/>
        <v>2857884</v>
      </c>
      <c r="L194" s="4">
        <f t="shared" si="85"/>
        <v>3302571</v>
      </c>
      <c r="M194" s="4">
        <f t="shared" si="86"/>
        <v>3086515</v>
      </c>
      <c r="N194" s="4">
        <f t="shared" si="87"/>
        <v>3076959.06</v>
      </c>
      <c r="O194" s="4">
        <f t="shared" si="88"/>
        <v>3071587.54</v>
      </c>
      <c r="P194" s="4">
        <f t="shared" si="89"/>
        <v>3082323.33</v>
      </c>
      <c r="Q194" s="8">
        <f t="shared" si="90"/>
        <v>140712.7924058245</v>
      </c>
      <c r="R194" s="9">
        <f t="shared" si="83"/>
        <v>4.5651535332545561E-2</v>
      </c>
      <c r="S194" s="10">
        <f t="shared" si="105"/>
        <v>2593710.0840336136</v>
      </c>
      <c r="T194" s="10">
        <f t="shared" si="106"/>
        <v>492804.91596638656</v>
      </c>
      <c r="U194" s="4">
        <f t="shared" si="70"/>
        <v>3086515</v>
      </c>
      <c r="V194" s="5" t="s">
        <v>15</v>
      </c>
    </row>
    <row r="195" spans="1:22" ht="33.75" x14ac:dyDescent="0.25">
      <c r="A195" s="39">
        <v>193</v>
      </c>
      <c r="B195" s="27" t="s">
        <v>494</v>
      </c>
      <c r="C195" s="28" t="s">
        <v>22</v>
      </c>
      <c r="D195" s="40" t="s">
        <v>495</v>
      </c>
      <c r="E195" s="30" t="s">
        <v>13</v>
      </c>
      <c r="F195" s="39">
        <v>1</v>
      </c>
      <c r="G195" s="33">
        <v>1193204</v>
      </c>
      <c r="H195" s="43">
        <v>1125664</v>
      </c>
      <c r="I195" s="51">
        <v>1264796</v>
      </c>
      <c r="J195" s="48"/>
      <c r="K195" s="46">
        <f t="shared" si="84"/>
        <v>1125664</v>
      </c>
      <c r="L195" s="4">
        <f t="shared" si="85"/>
        <v>1264796</v>
      </c>
      <c r="M195" s="4">
        <f t="shared" si="86"/>
        <v>1193204</v>
      </c>
      <c r="N195" s="4">
        <f t="shared" si="87"/>
        <v>1193203.8700000001</v>
      </c>
      <c r="O195" s="4">
        <f t="shared" si="88"/>
        <v>1191854.6000000001</v>
      </c>
      <c r="P195" s="4">
        <f t="shared" si="89"/>
        <v>1194554.67</v>
      </c>
      <c r="Q195" s="8">
        <f t="shared" si="90"/>
        <v>44018.11732271732</v>
      </c>
      <c r="R195" s="9">
        <f t="shared" si="83"/>
        <v>3.6848976801302301E-2</v>
      </c>
      <c r="S195" s="10">
        <f t="shared" si="105"/>
        <v>1002692.4369747899</v>
      </c>
      <c r="T195" s="10">
        <f t="shared" si="106"/>
        <v>190511.56302521008</v>
      </c>
      <c r="U195" s="4">
        <f t="shared" si="70"/>
        <v>1193204</v>
      </c>
      <c r="V195" s="5" t="s">
        <v>15</v>
      </c>
    </row>
    <row r="196" spans="1:22" ht="33.75" x14ac:dyDescent="0.25">
      <c r="A196" s="39">
        <v>194</v>
      </c>
      <c r="B196" s="27" t="s">
        <v>496</v>
      </c>
      <c r="C196" s="28" t="s">
        <v>22</v>
      </c>
      <c r="D196" s="40" t="s">
        <v>497</v>
      </c>
      <c r="E196" s="30" t="s">
        <v>13</v>
      </c>
      <c r="F196" s="39">
        <v>1</v>
      </c>
      <c r="G196" s="33">
        <v>533575</v>
      </c>
      <c r="H196" s="43">
        <v>498668</v>
      </c>
      <c r="I196" s="51">
        <v>554918</v>
      </c>
      <c r="J196" s="48"/>
      <c r="K196" s="46">
        <f t="shared" si="84"/>
        <v>498668</v>
      </c>
      <c r="L196" s="4">
        <f t="shared" si="85"/>
        <v>554918</v>
      </c>
      <c r="M196" s="4">
        <f t="shared" si="86"/>
        <v>533575</v>
      </c>
      <c r="N196" s="4">
        <f t="shared" si="87"/>
        <v>528540.89</v>
      </c>
      <c r="O196" s="4">
        <f t="shared" si="88"/>
        <v>528023.89</v>
      </c>
      <c r="P196" s="4">
        <f t="shared" si="89"/>
        <v>529053.67000000004</v>
      </c>
      <c r="Q196" s="8">
        <f t="shared" si="90"/>
        <v>17964.530251633914</v>
      </c>
      <c r="R196" s="9">
        <f t="shared" si="83"/>
        <v>3.3955969441878953E-2</v>
      </c>
      <c r="S196" s="10">
        <f t="shared" si="105"/>
        <v>448382.3529411765</v>
      </c>
      <c r="T196" s="10">
        <f t="shared" si="106"/>
        <v>85192.647058823539</v>
      </c>
      <c r="U196" s="4">
        <f t="shared" ref="U196:U259" si="107">M196</f>
        <v>533575</v>
      </c>
      <c r="V196" s="5" t="s">
        <v>15</v>
      </c>
    </row>
    <row r="197" spans="1:22" ht="22.5" x14ac:dyDescent="0.25">
      <c r="A197" s="39">
        <v>195</v>
      </c>
      <c r="B197" s="27" t="s">
        <v>498</v>
      </c>
      <c r="C197" s="28" t="s">
        <v>22</v>
      </c>
      <c r="D197" s="40" t="s">
        <v>499</v>
      </c>
      <c r="E197" s="30" t="s">
        <v>13</v>
      </c>
      <c r="F197" s="39">
        <v>1</v>
      </c>
      <c r="G197" s="33">
        <v>763067</v>
      </c>
      <c r="H197" s="43">
        <v>687448</v>
      </c>
      <c r="I197" s="51">
        <v>793590</v>
      </c>
      <c r="J197" s="49"/>
      <c r="K197" s="46">
        <f t="shared" ref="K197:K228" si="108">+ROUND(MIN(G197:H197,I198,J197),2)</f>
        <v>687448</v>
      </c>
      <c r="L197" s="4">
        <f t="shared" si="85"/>
        <v>793590</v>
      </c>
      <c r="M197" s="4">
        <f t="shared" ref="M197:M228" si="109">+ROUND(MEDIAN(G197:H197,I198,J197),2)</f>
        <v>763067</v>
      </c>
      <c r="N197" s="4">
        <f t="shared" ref="N197:N228" si="110">+ROUND(GEOMEAN(G197:H197,I198,J197),2)</f>
        <v>1078181</v>
      </c>
      <c r="O197" s="4">
        <f t="shared" ref="O197:O228" si="111">+ROUND(HARMEAN(G197:H197,I198,J197),2)</f>
        <v>942303.61</v>
      </c>
      <c r="P197" s="4">
        <f t="shared" ref="P197:P228" si="112">+ROUND(AVERAGE(G197:H197,I198,J197),2)</f>
        <v>1279941.67</v>
      </c>
      <c r="Q197" s="8">
        <f t="shared" si="90"/>
        <v>223456.60679082535</v>
      </c>
      <c r="R197" s="9">
        <f t="shared" si="83"/>
        <v>0.17458342987678913</v>
      </c>
      <c r="S197" s="10">
        <f>U197/1.19</f>
        <v>641232.77310924372</v>
      </c>
      <c r="T197" s="10">
        <f>S197*19/100</f>
        <v>121834.2268907563</v>
      </c>
      <c r="U197" s="4">
        <f t="shared" si="107"/>
        <v>763067</v>
      </c>
      <c r="V197" s="5" t="s">
        <v>15</v>
      </c>
    </row>
    <row r="198" spans="1:22" ht="22.5" x14ac:dyDescent="0.25">
      <c r="A198" s="39">
        <v>196</v>
      </c>
      <c r="B198" s="27" t="s">
        <v>500</v>
      </c>
      <c r="C198" s="28" t="s">
        <v>22</v>
      </c>
      <c r="D198" s="40" t="s">
        <v>501</v>
      </c>
      <c r="E198" s="30" t="s">
        <v>13</v>
      </c>
      <c r="F198" s="39">
        <v>1</v>
      </c>
      <c r="G198" s="33">
        <v>2319718</v>
      </c>
      <c r="H198" s="43">
        <v>2147887</v>
      </c>
      <c r="I198" s="51">
        <v>2389310</v>
      </c>
      <c r="J198" s="49"/>
      <c r="K198" s="46">
        <f t="shared" si="108"/>
        <v>2147887</v>
      </c>
      <c r="L198" s="4">
        <f t="shared" si="85"/>
        <v>2389310</v>
      </c>
      <c r="M198" s="4">
        <f t="shared" si="109"/>
        <v>2206780</v>
      </c>
      <c r="N198" s="4">
        <f t="shared" si="110"/>
        <v>2223660.87</v>
      </c>
      <c r="O198" s="4">
        <f t="shared" si="111"/>
        <v>2222535.59</v>
      </c>
      <c r="P198" s="4">
        <f t="shared" si="112"/>
        <v>2224795</v>
      </c>
      <c r="Q198" s="8">
        <f t="shared" si="90"/>
        <v>80722.46826504964</v>
      </c>
      <c r="R198" s="9">
        <f t="shared" si="83"/>
        <v>3.6283103955667667E-2</v>
      </c>
      <c r="S198" s="10">
        <f t="shared" ref="S198" si="113">U198/1.19</f>
        <v>1854436.9747899161</v>
      </c>
      <c r="T198" s="10">
        <f t="shared" ref="T198" si="114">S198*19/100</f>
        <v>352343.02521008404</v>
      </c>
      <c r="U198" s="4">
        <f t="shared" si="107"/>
        <v>2206780</v>
      </c>
      <c r="V198" s="5" t="s">
        <v>15</v>
      </c>
    </row>
    <row r="199" spans="1:22" ht="45" x14ac:dyDescent="0.25">
      <c r="A199" s="39">
        <v>197</v>
      </c>
      <c r="B199" s="27" t="s">
        <v>502</v>
      </c>
      <c r="C199" s="28" t="s">
        <v>22</v>
      </c>
      <c r="D199" s="40" t="s">
        <v>503</v>
      </c>
      <c r="E199" s="30" t="s">
        <v>13</v>
      </c>
      <c r="F199" s="39">
        <v>1</v>
      </c>
      <c r="G199" s="33">
        <v>2121904</v>
      </c>
      <c r="H199" s="43">
        <v>1894557</v>
      </c>
      <c r="I199" s="51">
        <v>2206780</v>
      </c>
      <c r="J199" s="49"/>
      <c r="K199" s="46">
        <f t="shared" si="108"/>
        <v>1868042</v>
      </c>
      <c r="L199" s="4">
        <f t="shared" si="85"/>
        <v>2206780</v>
      </c>
      <c r="M199" s="4">
        <f t="shared" si="109"/>
        <v>1894557</v>
      </c>
      <c r="N199" s="4">
        <f t="shared" si="110"/>
        <v>1958273.5</v>
      </c>
      <c r="O199" s="4">
        <f t="shared" si="111"/>
        <v>1955132.83</v>
      </c>
      <c r="P199" s="4">
        <f t="shared" si="112"/>
        <v>1961501</v>
      </c>
      <c r="Q199" s="8">
        <f t="shared" si="90"/>
        <v>120402.92409731094</v>
      </c>
      <c r="R199" s="9">
        <f t="shared" si="83"/>
        <v>6.1383055169133713E-2</v>
      </c>
      <c r="S199" s="10">
        <f>U199/1.19</f>
        <v>1592064.705882353</v>
      </c>
      <c r="T199" s="10">
        <f>S199*19/100</f>
        <v>302492.29411764705</v>
      </c>
      <c r="U199" s="4">
        <f t="shared" si="107"/>
        <v>1894557</v>
      </c>
      <c r="V199" s="5" t="s">
        <v>15</v>
      </c>
    </row>
    <row r="200" spans="1:22" ht="22.5" x14ac:dyDescent="0.25">
      <c r="A200" s="39">
        <v>198</v>
      </c>
      <c r="B200" s="27" t="s">
        <v>504</v>
      </c>
      <c r="C200" s="28" t="s">
        <v>22</v>
      </c>
      <c r="D200" s="40" t="s">
        <v>505</v>
      </c>
      <c r="E200" s="30" t="s">
        <v>13</v>
      </c>
      <c r="F200" s="39">
        <v>1</v>
      </c>
      <c r="G200" s="33">
        <v>1796194</v>
      </c>
      <c r="H200" s="43">
        <v>1647884</v>
      </c>
      <c r="I200" s="51">
        <v>1868042</v>
      </c>
      <c r="J200" s="50"/>
      <c r="K200" s="4">
        <f t="shared" si="108"/>
        <v>1647884</v>
      </c>
      <c r="L200" s="4">
        <f t="shared" si="85"/>
        <v>1868042</v>
      </c>
      <c r="M200" s="4">
        <f t="shared" si="109"/>
        <v>1796194</v>
      </c>
      <c r="N200" s="4">
        <f t="shared" si="110"/>
        <v>2261513.2799999998</v>
      </c>
      <c r="O200" s="4">
        <f t="shared" si="111"/>
        <v>2113451.88</v>
      </c>
      <c r="P200" s="4">
        <f t="shared" si="112"/>
        <v>2450581.67</v>
      </c>
      <c r="Q200" s="8">
        <f t="shared" si="90"/>
        <v>304650.99711227074</v>
      </c>
      <c r="R200" s="9">
        <f t="shared" si="83"/>
        <v>0.12431783067742881</v>
      </c>
      <c r="S200" s="10">
        <f t="shared" ref="S200:S204" si="115">U200/1.19</f>
        <v>1509406.7226890756</v>
      </c>
      <c r="T200" s="10">
        <f t="shared" ref="T200:T204" si="116">S200*19/100</f>
        <v>286787.27731092437</v>
      </c>
      <c r="U200" s="4">
        <f t="shared" si="107"/>
        <v>1796194</v>
      </c>
      <c r="V200" s="5" t="s">
        <v>15</v>
      </c>
    </row>
    <row r="201" spans="1:22" ht="33.75" x14ac:dyDescent="0.25">
      <c r="A201" s="39">
        <v>199</v>
      </c>
      <c r="B201" s="27" t="s">
        <v>506</v>
      </c>
      <c r="C201" s="28" t="s">
        <v>22</v>
      </c>
      <c r="D201" s="40" t="s">
        <v>507</v>
      </c>
      <c r="E201" s="30" t="s">
        <v>13</v>
      </c>
      <c r="F201" s="39">
        <v>1</v>
      </c>
      <c r="G201" s="33">
        <v>3793851</v>
      </c>
      <c r="H201" s="43">
        <v>3417884</v>
      </c>
      <c r="I201" s="51">
        <v>3907667</v>
      </c>
      <c r="J201" s="50"/>
      <c r="K201" s="4">
        <f t="shared" si="108"/>
        <v>3417884</v>
      </c>
      <c r="L201" s="4">
        <f t="shared" si="85"/>
        <v>3907667</v>
      </c>
      <c r="M201" s="4">
        <f t="shared" si="109"/>
        <v>3793851</v>
      </c>
      <c r="N201" s="4">
        <f t="shared" si="110"/>
        <v>3727434.3</v>
      </c>
      <c r="O201" s="4">
        <f t="shared" si="111"/>
        <v>3719556.87</v>
      </c>
      <c r="P201" s="4">
        <f t="shared" si="112"/>
        <v>3735197</v>
      </c>
      <c r="Q201" s="8">
        <f t="shared" si="90"/>
        <v>162589.5922636186</v>
      </c>
      <c r="R201" s="9">
        <f t="shared" si="83"/>
        <v>4.3529054093698033E-2</v>
      </c>
      <c r="S201" s="10">
        <f t="shared" si="115"/>
        <v>3188110.0840336136</v>
      </c>
      <c r="T201" s="10">
        <f t="shared" si="116"/>
        <v>605740.91596638656</v>
      </c>
      <c r="U201" s="4">
        <f t="shared" si="107"/>
        <v>3793851</v>
      </c>
      <c r="V201" s="5" t="s">
        <v>15</v>
      </c>
    </row>
    <row r="202" spans="1:22" ht="22.5" x14ac:dyDescent="0.25">
      <c r="A202" s="39">
        <v>200</v>
      </c>
      <c r="B202" s="27" t="s">
        <v>508</v>
      </c>
      <c r="C202" s="28" t="s">
        <v>22</v>
      </c>
      <c r="D202" s="40" t="s">
        <v>509</v>
      </c>
      <c r="E202" s="30" t="s">
        <v>13</v>
      </c>
      <c r="F202" s="39">
        <v>1</v>
      </c>
      <c r="G202" s="33">
        <v>3803672.0000000005</v>
      </c>
      <c r="H202" s="43">
        <v>3457884</v>
      </c>
      <c r="I202" s="51">
        <v>3993856</v>
      </c>
      <c r="J202" s="50"/>
      <c r="K202" s="4">
        <f t="shared" si="108"/>
        <v>3457884</v>
      </c>
      <c r="L202" s="4">
        <f t="shared" si="85"/>
        <v>3993856</v>
      </c>
      <c r="M202" s="4">
        <f t="shared" si="109"/>
        <v>3803672</v>
      </c>
      <c r="N202" s="4">
        <f t="shared" si="110"/>
        <v>3958748.23</v>
      </c>
      <c r="O202" s="4">
        <f t="shared" si="111"/>
        <v>3926187.74</v>
      </c>
      <c r="P202" s="4">
        <f t="shared" si="112"/>
        <v>3992831.33</v>
      </c>
      <c r="Q202" s="8">
        <f t="shared" si="90"/>
        <v>207096.04061977033</v>
      </c>
      <c r="R202" s="9">
        <f t="shared" si="83"/>
        <v>5.1866964442940873E-2</v>
      </c>
      <c r="S202" s="10">
        <f t="shared" si="115"/>
        <v>3196363.0252100844</v>
      </c>
      <c r="T202" s="10">
        <f t="shared" si="116"/>
        <v>607308.97478991607</v>
      </c>
      <c r="U202" s="4">
        <f t="shared" si="107"/>
        <v>3803672</v>
      </c>
      <c r="V202" s="5" t="s">
        <v>15</v>
      </c>
    </row>
    <row r="203" spans="1:22" ht="33.75" x14ac:dyDescent="0.25">
      <c r="A203" s="39">
        <v>201</v>
      </c>
      <c r="B203" s="27" t="s">
        <v>510</v>
      </c>
      <c r="C203" s="28" t="s">
        <v>22</v>
      </c>
      <c r="D203" s="40" t="s">
        <v>511</v>
      </c>
      <c r="E203" s="30" t="s">
        <v>13</v>
      </c>
      <c r="F203" s="39">
        <v>1</v>
      </c>
      <c r="G203" s="33">
        <v>4492322</v>
      </c>
      <c r="H203" s="43">
        <v>4159557</v>
      </c>
      <c r="I203" s="51">
        <v>4716938</v>
      </c>
      <c r="J203" s="50"/>
      <c r="K203" s="4">
        <f t="shared" si="108"/>
        <v>2946407</v>
      </c>
      <c r="L203" s="4">
        <f t="shared" si="85"/>
        <v>4716938</v>
      </c>
      <c r="M203" s="4">
        <f t="shared" si="109"/>
        <v>4159557</v>
      </c>
      <c r="N203" s="4">
        <f t="shared" si="110"/>
        <v>3804260.36</v>
      </c>
      <c r="O203" s="4">
        <f t="shared" si="111"/>
        <v>3738743.24</v>
      </c>
      <c r="P203" s="4">
        <f t="shared" si="112"/>
        <v>3866095.33</v>
      </c>
      <c r="Q203" s="8">
        <f t="shared" si="90"/>
        <v>578914.9405193656</v>
      </c>
      <c r="R203" s="9">
        <f t="shared" si="83"/>
        <v>0.14974150689640794</v>
      </c>
      <c r="S203" s="10">
        <f t="shared" si="115"/>
        <v>3495426.0504201683</v>
      </c>
      <c r="T203" s="10">
        <f t="shared" si="116"/>
        <v>664130.94957983191</v>
      </c>
      <c r="U203" s="4">
        <f t="shared" si="107"/>
        <v>4159557</v>
      </c>
      <c r="V203" s="5" t="s">
        <v>15</v>
      </c>
    </row>
    <row r="204" spans="1:22" ht="22.5" x14ac:dyDescent="0.25">
      <c r="A204" s="39">
        <v>202</v>
      </c>
      <c r="B204" s="27" t="s">
        <v>512</v>
      </c>
      <c r="C204" s="28" t="s">
        <v>22</v>
      </c>
      <c r="D204" s="40" t="s">
        <v>513</v>
      </c>
      <c r="E204" s="30" t="s">
        <v>13</v>
      </c>
      <c r="F204" s="39">
        <v>1</v>
      </c>
      <c r="G204" s="33">
        <v>2779629</v>
      </c>
      <c r="H204" s="43">
        <v>2597784</v>
      </c>
      <c r="I204" s="51">
        <v>2946407</v>
      </c>
      <c r="J204" s="50"/>
      <c r="K204" s="4">
        <f t="shared" si="108"/>
        <v>2597784</v>
      </c>
      <c r="L204" s="4">
        <f t="shared" si="85"/>
        <v>2946407</v>
      </c>
      <c r="M204" s="4">
        <f t="shared" si="109"/>
        <v>2779629</v>
      </c>
      <c r="N204" s="4">
        <f t="shared" si="110"/>
        <v>2883749.53</v>
      </c>
      <c r="O204" s="4">
        <f t="shared" si="111"/>
        <v>2868594.76</v>
      </c>
      <c r="P204" s="4">
        <f t="shared" si="112"/>
        <v>2899506.33</v>
      </c>
      <c r="Q204" s="8">
        <f t="shared" si="90"/>
        <v>125871.89631437459</v>
      </c>
      <c r="R204" s="9">
        <f t="shared" si="83"/>
        <v>4.3411492160589482E-2</v>
      </c>
      <c r="S204" s="10">
        <f t="shared" si="115"/>
        <v>2335822.6890756302</v>
      </c>
      <c r="T204" s="10">
        <f t="shared" si="116"/>
        <v>443806.31092436967</v>
      </c>
      <c r="U204" s="4">
        <f t="shared" si="107"/>
        <v>2779629</v>
      </c>
      <c r="V204" s="5" t="s">
        <v>15</v>
      </c>
    </row>
    <row r="205" spans="1:22" ht="22.5" x14ac:dyDescent="0.25">
      <c r="A205" s="39">
        <v>203</v>
      </c>
      <c r="B205" s="27" t="s">
        <v>514</v>
      </c>
      <c r="C205" s="28" t="s">
        <v>22</v>
      </c>
      <c r="D205" s="40" t="s">
        <v>515</v>
      </c>
      <c r="E205" s="30" t="s">
        <v>13</v>
      </c>
      <c r="F205" s="39">
        <v>1</v>
      </c>
      <c r="G205" s="33">
        <v>3103837</v>
      </c>
      <c r="H205" s="43">
        <v>2847557</v>
      </c>
      <c r="I205" s="51">
        <v>3321106</v>
      </c>
      <c r="J205" s="50"/>
      <c r="K205" s="4">
        <f t="shared" si="108"/>
        <v>2847557</v>
      </c>
      <c r="L205" s="4">
        <f t="shared" si="85"/>
        <v>3321106</v>
      </c>
      <c r="M205" s="4">
        <f t="shared" si="109"/>
        <v>2995650</v>
      </c>
      <c r="N205" s="4">
        <f t="shared" si="110"/>
        <v>2980488.62</v>
      </c>
      <c r="O205" s="4">
        <f t="shared" si="111"/>
        <v>2978621.08</v>
      </c>
      <c r="P205" s="4">
        <f t="shared" si="112"/>
        <v>2982348</v>
      </c>
      <c r="Q205" s="8">
        <f t="shared" si="90"/>
        <v>158525.47162046595</v>
      </c>
      <c r="R205" s="9">
        <f t="shared" si="83"/>
        <v>5.315458545430176E-2</v>
      </c>
      <c r="S205" s="10">
        <f>U205/1.19</f>
        <v>2517352.9411764708</v>
      </c>
      <c r="T205" s="10">
        <f>S205*19/100</f>
        <v>478297.05882352946</v>
      </c>
      <c r="U205" s="4">
        <f t="shared" si="107"/>
        <v>2995650</v>
      </c>
      <c r="V205" s="5" t="s">
        <v>15</v>
      </c>
    </row>
    <row r="206" spans="1:22" ht="22.5" x14ac:dyDescent="0.25">
      <c r="A206" s="39">
        <v>204</v>
      </c>
      <c r="B206" s="27" t="s">
        <v>516</v>
      </c>
      <c r="C206" s="28" t="s">
        <v>22</v>
      </c>
      <c r="D206" s="40" t="s">
        <v>517</v>
      </c>
      <c r="E206" s="30" t="s">
        <v>13</v>
      </c>
      <c r="F206" s="39">
        <v>1</v>
      </c>
      <c r="G206" s="33">
        <v>2908398.0000000005</v>
      </c>
      <c r="H206" s="43">
        <v>2596784</v>
      </c>
      <c r="I206" s="51">
        <v>2995650</v>
      </c>
      <c r="J206" s="50"/>
      <c r="K206" s="4">
        <f t="shared" si="108"/>
        <v>1426440</v>
      </c>
      <c r="L206" s="4">
        <f t="shared" si="85"/>
        <v>2995650</v>
      </c>
      <c r="M206" s="4">
        <f t="shared" si="109"/>
        <v>2596784</v>
      </c>
      <c r="N206" s="4">
        <f t="shared" si="110"/>
        <v>2208586.39</v>
      </c>
      <c r="O206" s="4">
        <f t="shared" si="111"/>
        <v>2097946.7400000002</v>
      </c>
      <c r="P206" s="4">
        <f t="shared" si="112"/>
        <v>2310540.67</v>
      </c>
      <c r="Q206" s="8">
        <f t="shared" si="90"/>
        <v>525342.61044181476</v>
      </c>
      <c r="R206" s="9">
        <f t="shared" si="83"/>
        <v>0.22736782661428537</v>
      </c>
      <c r="S206" s="10">
        <f t="shared" ref="S206:S210" si="117">U206/1.19</f>
        <v>2182171.4285714286</v>
      </c>
      <c r="T206" s="10">
        <f t="shared" ref="T206:T210" si="118">S206*19/100</f>
        <v>414612.57142857142</v>
      </c>
      <c r="U206" s="4">
        <f t="shared" si="107"/>
        <v>2596784</v>
      </c>
      <c r="V206" s="5" t="s">
        <v>15</v>
      </c>
    </row>
    <row r="207" spans="1:22" ht="22.5" x14ac:dyDescent="0.25">
      <c r="A207" s="39">
        <v>205</v>
      </c>
      <c r="B207" s="27" t="s">
        <v>518</v>
      </c>
      <c r="C207" s="28" t="s">
        <v>22</v>
      </c>
      <c r="D207" s="40" t="s">
        <v>519</v>
      </c>
      <c r="E207" s="30" t="s">
        <v>13</v>
      </c>
      <c r="F207" s="39">
        <v>1</v>
      </c>
      <c r="G207" s="33">
        <v>1384893.0000000002</v>
      </c>
      <c r="H207" s="43">
        <v>1258994</v>
      </c>
      <c r="I207" s="51">
        <v>1426440</v>
      </c>
      <c r="J207" s="50"/>
      <c r="K207" s="4">
        <f t="shared" si="108"/>
        <v>1258994</v>
      </c>
      <c r="L207" s="4">
        <f t="shared" si="85"/>
        <v>1426440</v>
      </c>
      <c r="M207" s="4">
        <f t="shared" si="109"/>
        <v>1384893</v>
      </c>
      <c r="N207" s="4">
        <f t="shared" si="110"/>
        <v>1961908.71</v>
      </c>
      <c r="O207" s="4">
        <f t="shared" si="111"/>
        <v>1716982.32</v>
      </c>
      <c r="P207" s="4">
        <f t="shared" si="112"/>
        <v>2324990</v>
      </c>
      <c r="Q207" s="8">
        <f t="shared" si="90"/>
        <v>406318.4930073194</v>
      </c>
      <c r="R207" s="9">
        <f t="shared" si="83"/>
        <v>0.17476139381559463</v>
      </c>
      <c r="S207" s="10">
        <f t="shared" si="117"/>
        <v>1163775.630252101</v>
      </c>
      <c r="T207" s="10">
        <f t="shared" si="118"/>
        <v>221117.36974789918</v>
      </c>
      <c r="U207" s="4">
        <f t="shared" si="107"/>
        <v>1384893</v>
      </c>
      <c r="V207" s="5" t="s">
        <v>15</v>
      </c>
    </row>
    <row r="208" spans="1:22" ht="22.5" x14ac:dyDescent="0.25">
      <c r="A208" s="39">
        <v>206</v>
      </c>
      <c r="B208" s="27" t="s">
        <v>520</v>
      </c>
      <c r="C208" s="28" t="s">
        <v>22</v>
      </c>
      <c r="D208" s="40" t="s">
        <v>521</v>
      </c>
      <c r="E208" s="30" t="s">
        <v>13</v>
      </c>
      <c r="F208" s="39">
        <v>1</v>
      </c>
      <c r="G208" s="33">
        <v>4085927</v>
      </c>
      <c r="H208" s="43">
        <v>3748557</v>
      </c>
      <c r="I208" s="51">
        <v>4331083</v>
      </c>
      <c r="J208" s="50"/>
      <c r="K208" s="4">
        <f t="shared" si="108"/>
        <v>1139714</v>
      </c>
      <c r="L208" s="4">
        <f t="shared" si="85"/>
        <v>4331083</v>
      </c>
      <c r="M208" s="4">
        <f t="shared" si="109"/>
        <v>3748557</v>
      </c>
      <c r="N208" s="4">
        <f t="shared" si="110"/>
        <v>2594081.0099999998</v>
      </c>
      <c r="O208" s="4">
        <f t="shared" si="111"/>
        <v>2159943.9500000002</v>
      </c>
      <c r="P208" s="4">
        <f t="shared" si="112"/>
        <v>2991399.33</v>
      </c>
      <c r="Q208" s="8">
        <f t="shared" si="90"/>
        <v>1138833.4297780441</v>
      </c>
      <c r="R208" s="9">
        <f t="shared" si="83"/>
        <v>0.38070257566650056</v>
      </c>
      <c r="S208" s="10">
        <f t="shared" si="117"/>
        <v>3150047.8991596638</v>
      </c>
      <c r="T208" s="10">
        <f t="shared" si="118"/>
        <v>598509.10084033618</v>
      </c>
      <c r="U208" s="4">
        <f t="shared" si="107"/>
        <v>3748557</v>
      </c>
      <c r="V208" s="5" t="s">
        <v>15</v>
      </c>
    </row>
    <row r="209" spans="1:22" ht="33.75" x14ac:dyDescent="0.25">
      <c r="A209" s="39">
        <v>207</v>
      </c>
      <c r="B209" s="27" t="s">
        <v>522</v>
      </c>
      <c r="C209" s="28" t="s">
        <v>22</v>
      </c>
      <c r="D209" s="40" t="s">
        <v>523</v>
      </c>
      <c r="E209" s="30" t="s">
        <v>13</v>
      </c>
      <c r="F209" s="39">
        <v>1</v>
      </c>
      <c r="G209" s="33">
        <v>1106518</v>
      </c>
      <c r="H209" s="43">
        <v>1024554</v>
      </c>
      <c r="I209" s="51">
        <v>1139714</v>
      </c>
      <c r="J209" s="50"/>
      <c r="K209" s="4">
        <f t="shared" si="108"/>
        <v>1024554</v>
      </c>
      <c r="L209" s="4">
        <f t="shared" si="85"/>
        <v>1139714</v>
      </c>
      <c r="M209" s="4">
        <f t="shared" si="109"/>
        <v>1106518</v>
      </c>
      <c r="N209" s="4">
        <f t="shared" si="110"/>
        <v>1488204.3</v>
      </c>
      <c r="O209" s="4">
        <f t="shared" si="111"/>
        <v>1349085.55</v>
      </c>
      <c r="P209" s="4">
        <f t="shared" si="112"/>
        <v>1679467.33</v>
      </c>
      <c r="Q209" s="8">
        <f t="shared" si="90"/>
        <v>253297.14853107571</v>
      </c>
      <c r="R209" s="9">
        <f t="shared" si="83"/>
        <v>0.15081993201444158</v>
      </c>
      <c r="S209" s="10">
        <f t="shared" si="117"/>
        <v>929847.0588235294</v>
      </c>
      <c r="T209" s="10">
        <f t="shared" si="118"/>
        <v>176670.9411764706</v>
      </c>
      <c r="U209" s="4">
        <f t="shared" si="107"/>
        <v>1106518</v>
      </c>
      <c r="V209" s="5" t="s">
        <v>15</v>
      </c>
    </row>
    <row r="210" spans="1:22" ht="22.5" x14ac:dyDescent="0.25">
      <c r="A210" s="39">
        <v>208</v>
      </c>
      <c r="B210" s="27" t="s">
        <v>524</v>
      </c>
      <c r="C210" s="28" t="s">
        <v>22</v>
      </c>
      <c r="D210" s="40" t="s">
        <v>525</v>
      </c>
      <c r="E210" s="30" t="s">
        <v>13</v>
      </c>
      <c r="F210" s="39">
        <v>1</v>
      </c>
      <c r="G210" s="33">
        <v>2717131</v>
      </c>
      <c r="H210" s="43">
        <v>2563331</v>
      </c>
      <c r="I210" s="51">
        <v>2907330</v>
      </c>
      <c r="J210" s="50"/>
      <c r="K210" s="4">
        <f t="shared" si="108"/>
        <v>1660618</v>
      </c>
      <c r="L210" s="4">
        <f t="shared" si="85"/>
        <v>2907330</v>
      </c>
      <c r="M210" s="4">
        <f t="shared" si="109"/>
        <v>2563331</v>
      </c>
      <c r="N210" s="4">
        <f t="shared" si="110"/>
        <v>2261491.7200000002</v>
      </c>
      <c r="O210" s="4">
        <f t="shared" si="111"/>
        <v>2205334.11</v>
      </c>
      <c r="P210" s="4">
        <f t="shared" si="112"/>
        <v>2313693.33</v>
      </c>
      <c r="Q210" s="8">
        <f t="shared" si="90"/>
        <v>413654.72895471088</v>
      </c>
      <c r="R210" s="9">
        <f t="shared" si="83"/>
        <v>0.17878546114610222</v>
      </c>
      <c r="S210" s="10">
        <f t="shared" si="117"/>
        <v>2154059.6638655462</v>
      </c>
      <c r="T210" s="10">
        <f t="shared" si="118"/>
        <v>409271.33613445377</v>
      </c>
      <c r="U210" s="4">
        <f t="shared" si="107"/>
        <v>2563331</v>
      </c>
      <c r="V210" s="5" t="s">
        <v>15</v>
      </c>
    </row>
    <row r="211" spans="1:22" ht="33.75" x14ac:dyDescent="0.25">
      <c r="A211" s="39">
        <v>209</v>
      </c>
      <c r="B211" s="27" t="s">
        <v>526</v>
      </c>
      <c r="C211" s="28" t="s">
        <v>22</v>
      </c>
      <c r="D211" s="40" t="s">
        <v>527</v>
      </c>
      <c r="E211" s="30" t="s">
        <v>13</v>
      </c>
      <c r="F211" s="39">
        <v>1</v>
      </c>
      <c r="G211" s="33">
        <v>1596748</v>
      </c>
      <c r="H211" s="43">
        <v>1425668</v>
      </c>
      <c r="I211" s="51">
        <v>1660618</v>
      </c>
      <c r="J211" s="50"/>
      <c r="K211" s="4">
        <f t="shared" si="108"/>
        <v>1425668</v>
      </c>
      <c r="L211" s="4">
        <f t="shared" si="85"/>
        <v>1660618</v>
      </c>
      <c r="M211" s="4">
        <f t="shared" si="109"/>
        <v>1596748</v>
      </c>
      <c r="N211" s="4">
        <f t="shared" si="110"/>
        <v>2994457.66</v>
      </c>
      <c r="O211" s="4">
        <f t="shared" si="111"/>
        <v>2123924.16</v>
      </c>
      <c r="P211" s="4">
        <f t="shared" si="112"/>
        <v>4939155</v>
      </c>
      <c r="Q211" s="8">
        <f t="shared" si="90"/>
        <v>1341551.1054548365</v>
      </c>
      <c r="R211" s="9">
        <f t="shared" ref="R211:R218" si="119">+Q211/P211</f>
        <v>0.27161551023501723</v>
      </c>
      <c r="S211" s="10">
        <f>U211/1.19</f>
        <v>1341805.0420168068</v>
      </c>
      <c r="T211" s="10">
        <f>S211*19/100</f>
        <v>254942.95798319328</v>
      </c>
      <c r="U211" s="4">
        <f t="shared" si="107"/>
        <v>1596748</v>
      </c>
      <c r="V211" s="5" t="s">
        <v>15</v>
      </c>
    </row>
    <row r="212" spans="1:22" ht="45" x14ac:dyDescent="0.25">
      <c r="A212" s="39">
        <v>210</v>
      </c>
      <c r="B212" s="27" t="s">
        <v>528</v>
      </c>
      <c r="C212" s="28" t="s">
        <v>22</v>
      </c>
      <c r="D212" s="40" t="s">
        <v>529</v>
      </c>
      <c r="E212" s="30" t="s">
        <v>13</v>
      </c>
      <c r="F212" s="39">
        <v>1</v>
      </c>
      <c r="G212" s="33">
        <v>11451504.000000002</v>
      </c>
      <c r="H212" s="43">
        <v>10224557</v>
      </c>
      <c r="I212" s="51">
        <v>11795049</v>
      </c>
      <c r="J212" s="50"/>
      <c r="K212" s="4">
        <f t="shared" si="108"/>
        <v>2466752</v>
      </c>
      <c r="L212" s="4">
        <f t="shared" ref="L212:L218" si="120">+ROUND(MAX(G212,H212:I212,J212),2)</f>
        <v>11795049</v>
      </c>
      <c r="M212" s="4">
        <f t="shared" si="109"/>
        <v>10224557</v>
      </c>
      <c r="N212" s="4">
        <f t="shared" si="110"/>
        <v>6610142.7699999996</v>
      </c>
      <c r="O212" s="4">
        <f t="shared" si="111"/>
        <v>5080269.07</v>
      </c>
      <c r="P212" s="4">
        <f t="shared" si="112"/>
        <v>8047604.3300000001</v>
      </c>
      <c r="Q212" s="8">
        <f t="shared" ref="Q212:Q218" si="121">+STDEV(K212:P212)</f>
        <v>3407368.2057880629</v>
      </c>
      <c r="R212" s="9">
        <f t="shared" si="119"/>
        <v>0.42340155729153034</v>
      </c>
      <c r="S212" s="10">
        <f t="shared" ref="S212:S217" si="122">U212/1.19</f>
        <v>8592064.7058823537</v>
      </c>
      <c r="T212" s="10">
        <f t="shared" ref="T212:T217" si="123">S212*19/100</f>
        <v>1632492.2941176472</v>
      </c>
      <c r="U212" s="4">
        <f t="shared" si="107"/>
        <v>10224557</v>
      </c>
      <c r="V212" s="5" t="s">
        <v>15</v>
      </c>
    </row>
    <row r="213" spans="1:22" ht="45" x14ac:dyDescent="0.25">
      <c r="A213" s="39">
        <v>211</v>
      </c>
      <c r="B213" s="27" t="s">
        <v>530</v>
      </c>
      <c r="C213" s="28" t="s">
        <v>22</v>
      </c>
      <c r="D213" s="40" t="s">
        <v>531</v>
      </c>
      <c r="E213" s="30" t="s">
        <v>13</v>
      </c>
      <c r="F213" s="39">
        <v>1</v>
      </c>
      <c r="G213" s="33">
        <v>2305376</v>
      </c>
      <c r="H213" s="43">
        <v>2154557</v>
      </c>
      <c r="I213" s="51">
        <v>2466752</v>
      </c>
      <c r="J213" s="50"/>
      <c r="K213" s="4">
        <f t="shared" si="108"/>
        <v>2154557</v>
      </c>
      <c r="L213" s="4">
        <f t="shared" si="120"/>
        <v>2466752</v>
      </c>
      <c r="M213" s="4">
        <f t="shared" si="109"/>
        <v>2305376</v>
      </c>
      <c r="N213" s="4">
        <f t="shared" si="110"/>
        <v>2308745.7400000002</v>
      </c>
      <c r="O213" s="4">
        <f t="shared" si="111"/>
        <v>2304997.0499999998</v>
      </c>
      <c r="P213" s="4">
        <f t="shared" si="112"/>
        <v>2312506</v>
      </c>
      <c r="Q213" s="8">
        <f t="shared" si="121"/>
        <v>98772.11950196886</v>
      </c>
      <c r="R213" s="9">
        <f t="shared" si="119"/>
        <v>4.2712157072011425E-2</v>
      </c>
      <c r="S213" s="10">
        <f t="shared" si="122"/>
        <v>1937290.7563025211</v>
      </c>
      <c r="T213" s="10">
        <f t="shared" si="123"/>
        <v>368085.24369747902</v>
      </c>
      <c r="U213" s="4">
        <f t="shared" si="107"/>
        <v>2305376</v>
      </c>
      <c r="V213" s="5" t="s">
        <v>15</v>
      </c>
    </row>
    <row r="214" spans="1:22" ht="22.5" x14ac:dyDescent="0.25">
      <c r="A214" s="39">
        <v>212</v>
      </c>
      <c r="B214" s="27" t="s">
        <v>532</v>
      </c>
      <c r="C214" s="28" t="s">
        <v>22</v>
      </c>
      <c r="D214" s="40" t="s">
        <v>533</v>
      </c>
      <c r="E214" s="30" t="s">
        <v>13</v>
      </c>
      <c r="F214" s="39">
        <v>1</v>
      </c>
      <c r="G214" s="33">
        <v>2382293</v>
      </c>
      <c r="H214" s="43">
        <v>2185590</v>
      </c>
      <c r="I214" s="51">
        <v>2477585</v>
      </c>
      <c r="J214" s="50"/>
      <c r="K214" s="4">
        <f t="shared" si="108"/>
        <v>2185590</v>
      </c>
      <c r="L214" s="4">
        <f t="shared" si="120"/>
        <v>2477585</v>
      </c>
      <c r="M214" s="4">
        <f t="shared" si="109"/>
        <v>2382293</v>
      </c>
      <c r="N214" s="4">
        <f t="shared" si="110"/>
        <v>3415821.99</v>
      </c>
      <c r="O214" s="4">
        <f t="shared" si="111"/>
        <v>2976348.13</v>
      </c>
      <c r="P214" s="4">
        <f t="shared" si="112"/>
        <v>4074157</v>
      </c>
      <c r="Q214" s="8">
        <f t="shared" si="121"/>
        <v>721844.8055275802</v>
      </c>
      <c r="R214" s="9">
        <f t="shared" si="119"/>
        <v>0.17717648228273486</v>
      </c>
      <c r="S214" s="10">
        <f t="shared" si="122"/>
        <v>2001926.8907563025</v>
      </c>
      <c r="T214" s="10">
        <f t="shared" si="123"/>
        <v>380366.10924369743</v>
      </c>
      <c r="U214" s="4">
        <f t="shared" si="107"/>
        <v>2382293</v>
      </c>
      <c r="V214" s="5" t="s">
        <v>15</v>
      </c>
    </row>
    <row r="215" spans="1:22" ht="22.5" x14ac:dyDescent="0.25">
      <c r="A215" s="39">
        <v>213</v>
      </c>
      <c r="B215" s="27" t="s">
        <v>534</v>
      </c>
      <c r="C215" s="28" t="s">
        <v>22</v>
      </c>
      <c r="D215" s="40" t="s">
        <v>535</v>
      </c>
      <c r="E215" s="30" t="s">
        <v>13</v>
      </c>
      <c r="F215" s="39">
        <v>1</v>
      </c>
      <c r="G215" s="33">
        <v>7221309</v>
      </c>
      <c r="H215" s="43">
        <v>6748887</v>
      </c>
      <c r="I215" s="51">
        <v>7654588</v>
      </c>
      <c r="J215" s="50"/>
      <c r="K215" s="4">
        <f t="shared" si="108"/>
        <v>2485874</v>
      </c>
      <c r="L215" s="4">
        <f t="shared" si="120"/>
        <v>7654588</v>
      </c>
      <c r="M215" s="4">
        <f t="shared" si="109"/>
        <v>6748887</v>
      </c>
      <c r="N215" s="4">
        <f t="shared" si="110"/>
        <v>4948144.79</v>
      </c>
      <c r="O215" s="4">
        <f t="shared" si="111"/>
        <v>4354612.7699999996</v>
      </c>
      <c r="P215" s="4">
        <f t="shared" si="112"/>
        <v>5485356.6699999999</v>
      </c>
      <c r="Q215" s="8">
        <f t="shared" si="121"/>
        <v>1822749.4061236209</v>
      </c>
      <c r="R215" s="9">
        <f t="shared" si="119"/>
        <v>0.33229368950471927</v>
      </c>
      <c r="S215" s="10">
        <f t="shared" si="122"/>
        <v>5671333.6134453788</v>
      </c>
      <c r="T215" s="10">
        <f t="shared" si="123"/>
        <v>1077553.3865546221</v>
      </c>
      <c r="U215" s="4">
        <f t="shared" si="107"/>
        <v>6748887</v>
      </c>
      <c r="V215" s="5" t="s">
        <v>15</v>
      </c>
    </row>
    <row r="216" spans="1:22" ht="22.5" x14ac:dyDescent="0.25">
      <c r="A216" s="39">
        <v>214</v>
      </c>
      <c r="B216" s="27" t="s">
        <v>536</v>
      </c>
      <c r="C216" s="28" t="s">
        <v>22</v>
      </c>
      <c r="D216" s="40" t="s">
        <v>537</v>
      </c>
      <c r="E216" s="30" t="s">
        <v>13</v>
      </c>
      <c r="F216" s="39">
        <v>1</v>
      </c>
      <c r="G216" s="33">
        <v>2413470</v>
      </c>
      <c r="H216" s="43">
        <v>2154884</v>
      </c>
      <c r="I216" s="51">
        <v>2485874</v>
      </c>
      <c r="J216" s="50"/>
      <c r="K216" s="4">
        <f t="shared" si="108"/>
        <v>1982290</v>
      </c>
      <c r="L216" s="4">
        <f t="shared" si="120"/>
        <v>2485874</v>
      </c>
      <c r="M216" s="4">
        <f t="shared" si="109"/>
        <v>2154884</v>
      </c>
      <c r="N216" s="4">
        <f t="shared" si="110"/>
        <v>2176428.13</v>
      </c>
      <c r="O216" s="4">
        <f t="shared" si="111"/>
        <v>2169400.79</v>
      </c>
      <c r="P216" s="4">
        <f t="shared" si="112"/>
        <v>2183548</v>
      </c>
      <c r="Q216" s="8">
        <f t="shared" si="121"/>
        <v>162814.26416078329</v>
      </c>
      <c r="R216" s="9">
        <f t="shared" si="119"/>
        <v>7.4564087512975802E-2</v>
      </c>
      <c r="S216" s="10">
        <f t="shared" si="122"/>
        <v>1810826.8907563025</v>
      </c>
      <c r="T216" s="10">
        <f t="shared" si="123"/>
        <v>344057.10924369743</v>
      </c>
      <c r="U216" s="4">
        <f t="shared" si="107"/>
        <v>2154884</v>
      </c>
      <c r="V216" s="5" t="s">
        <v>15</v>
      </c>
    </row>
    <row r="217" spans="1:22" ht="33.75" x14ac:dyDescent="0.25">
      <c r="A217" s="39">
        <v>215</v>
      </c>
      <c r="B217" s="27" t="s">
        <v>538</v>
      </c>
      <c r="C217" s="28" t="s">
        <v>22</v>
      </c>
      <c r="D217" s="40" t="s">
        <v>539</v>
      </c>
      <c r="E217" s="30" t="s">
        <v>13</v>
      </c>
      <c r="F217" s="39">
        <v>1</v>
      </c>
      <c r="G217" s="33">
        <v>1906048</v>
      </c>
      <c r="H217" s="43">
        <v>1748668</v>
      </c>
      <c r="I217" s="51">
        <v>1982290</v>
      </c>
      <c r="J217" s="50"/>
      <c r="K217" s="4">
        <f t="shared" si="108"/>
        <v>1748668</v>
      </c>
      <c r="L217" s="4">
        <f t="shared" si="120"/>
        <v>1982290</v>
      </c>
      <c r="M217" s="4">
        <f t="shared" si="109"/>
        <v>1831459</v>
      </c>
      <c r="N217" s="4">
        <f t="shared" si="110"/>
        <v>1827592.91</v>
      </c>
      <c r="O217" s="4">
        <f t="shared" si="111"/>
        <v>1826459.14</v>
      </c>
      <c r="P217" s="4">
        <f t="shared" si="112"/>
        <v>1828725</v>
      </c>
      <c r="Q217" s="8">
        <f t="shared" si="121"/>
        <v>76316.246032642302</v>
      </c>
      <c r="R217" s="9">
        <f t="shared" si="119"/>
        <v>4.1731942218016543E-2</v>
      </c>
      <c r="S217" s="10">
        <f t="shared" si="122"/>
        <v>1539041.1764705882</v>
      </c>
      <c r="T217" s="10">
        <f t="shared" si="123"/>
        <v>292417.82352941175</v>
      </c>
      <c r="U217" s="4">
        <f t="shared" si="107"/>
        <v>1831459</v>
      </c>
      <c r="V217" s="5" t="s">
        <v>15</v>
      </c>
    </row>
    <row r="218" spans="1:22" ht="22.5" x14ac:dyDescent="0.25">
      <c r="A218" s="39">
        <v>216</v>
      </c>
      <c r="B218" s="27" t="s">
        <v>540</v>
      </c>
      <c r="C218" s="28" t="s">
        <v>22</v>
      </c>
      <c r="D218" s="40" t="s">
        <v>541</v>
      </c>
      <c r="E218" s="30" t="s">
        <v>13</v>
      </c>
      <c r="F218" s="39">
        <v>1</v>
      </c>
      <c r="G218" s="33">
        <v>1711644.0000000002</v>
      </c>
      <c r="H218" s="43">
        <v>1599667</v>
      </c>
      <c r="I218" s="51">
        <v>1831459</v>
      </c>
      <c r="J218" s="50"/>
      <c r="K218" s="4">
        <f t="shared" si="108"/>
        <v>1599667</v>
      </c>
      <c r="L218" s="4">
        <f t="shared" si="120"/>
        <v>1831459</v>
      </c>
      <c r="M218" s="4">
        <f t="shared" si="109"/>
        <v>1711644</v>
      </c>
      <c r="N218" s="4">
        <f t="shared" si="110"/>
        <v>1876796.98</v>
      </c>
      <c r="O218" s="4">
        <f t="shared" si="111"/>
        <v>1847807.59</v>
      </c>
      <c r="P218" s="4">
        <f t="shared" si="112"/>
        <v>1908569.67</v>
      </c>
      <c r="Q218" s="8">
        <f t="shared" si="121"/>
        <v>117306.46252482521</v>
      </c>
      <c r="R218" s="9">
        <f t="shared" si="119"/>
        <v>6.1463023524221262E-2</v>
      </c>
      <c r="S218" s="10">
        <f>U218/1.19</f>
        <v>1438356.3025210085</v>
      </c>
      <c r="T218" s="10">
        <f>S218*19/100</f>
        <v>273287.69747899164</v>
      </c>
      <c r="U218" s="4">
        <f t="shared" si="107"/>
        <v>1711644</v>
      </c>
      <c r="V218" s="5" t="s">
        <v>15</v>
      </c>
    </row>
    <row r="219" spans="1:22" ht="33" customHeight="1" x14ac:dyDescent="0.25">
      <c r="A219" s="39">
        <v>217</v>
      </c>
      <c r="B219" s="27" t="s">
        <v>542</v>
      </c>
      <c r="C219" s="28" t="s">
        <v>22</v>
      </c>
      <c r="D219" s="40" t="s">
        <v>543</v>
      </c>
      <c r="E219" s="30" t="s">
        <v>13</v>
      </c>
      <c r="F219" s="39">
        <v>1</v>
      </c>
      <c r="G219" s="33">
        <v>2277734</v>
      </c>
      <c r="H219" s="43">
        <v>2089664</v>
      </c>
      <c r="I219" s="51">
        <v>2414398</v>
      </c>
      <c r="J219" s="50"/>
      <c r="K219" s="4">
        <f t="shared" si="108"/>
        <v>2089664</v>
      </c>
      <c r="L219" s="4">
        <f>+ROUND(MAX(G219,H219:I219,J219),2)</f>
        <v>2414398</v>
      </c>
      <c r="M219" s="4">
        <f t="shared" si="109"/>
        <v>2277734</v>
      </c>
      <c r="N219" s="4">
        <f t="shared" si="110"/>
        <v>3337921.37</v>
      </c>
      <c r="O219" s="4">
        <f t="shared" si="111"/>
        <v>2869272.15</v>
      </c>
      <c r="P219" s="4">
        <f t="shared" si="112"/>
        <v>4060318.67</v>
      </c>
      <c r="Q219" s="8">
        <f>+STDEV(K219:P219)</f>
        <v>748094.91315937706</v>
      </c>
      <c r="R219" s="9">
        <f t="shared" ref="R219:R282" si="124">+Q219/P219</f>
        <v>0.18424536938116168</v>
      </c>
      <c r="S219" s="10">
        <f>U219/1.19</f>
        <v>1914062.1848739497</v>
      </c>
      <c r="T219" s="10">
        <f>S219*19/100</f>
        <v>363671.81512605044</v>
      </c>
      <c r="U219" s="4">
        <f t="shared" si="107"/>
        <v>2277734</v>
      </c>
      <c r="V219" s="5" t="s">
        <v>15</v>
      </c>
    </row>
    <row r="220" spans="1:22" ht="30.95" customHeight="1" x14ac:dyDescent="0.25">
      <c r="A220" s="39">
        <v>218</v>
      </c>
      <c r="B220" s="27" t="s">
        <v>544</v>
      </c>
      <c r="C220" s="28" t="s">
        <v>22</v>
      </c>
      <c r="D220" s="40" t="s">
        <v>545</v>
      </c>
      <c r="E220" s="30" t="s">
        <v>13</v>
      </c>
      <c r="F220" s="39">
        <v>1</v>
      </c>
      <c r="G220" s="33">
        <v>7371281</v>
      </c>
      <c r="H220" s="43">
        <v>6954039</v>
      </c>
      <c r="I220" s="51">
        <v>7813558</v>
      </c>
      <c r="J220" s="50"/>
      <c r="K220" s="4">
        <f t="shared" si="108"/>
        <v>6954039</v>
      </c>
      <c r="L220" s="4">
        <f t="shared" ref="L220:L283" si="125">+ROUND(MAX(G220,H220:I220,J220),2)</f>
        <v>7813558</v>
      </c>
      <c r="M220" s="4">
        <f t="shared" si="109"/>
        <v>7371281</v>
      </c>
      <c r="N220" s="4">
        <f t="shared" si="110"/>
        <v>8605916.8800000008</v>
      </c>
      <c r="O220" s="4">
        <f t="shared" si="111"/>
        <v>8335938.2199999997</v>
      </c>
      <c r="P220" s="4">
        <f t="shared" si="112"/>
        <v>8919778</v>
      </c>
      <c r="Q220" s="8">
        <f t="shared" ref="Q220:Q283" si="126">+STDEV(K220:P220)</f>
        <v>754991.9062769484</v>
      </c>
      <c r="R220" s="9">
        <f t="shared" si="124"/>
        <v>8.4642454809631854E-2</v>
      </c>
      <c r="S220" s="10">
        <f t="shared" ref="S220:S224" si="127">U220/1.19</f>
        <v>6194353.781512605</v>
      </c>
      <c r="T220" s="10">
        <f t="shared" ref="T220:T224" si="128">S220*19/100</f>
        <v>1176927.218487395</v>
      </c>
      <c r="U220" s="4">
        <f t="shared" si="107"/>
        <v>7371281</v>
      </c>
      <c r="V220" s="5" t="s">
        <v>15</v>
      </c>
    </row>
    <row r="221" spans="1:22" ht="26.1" customHeight="1" x14ac:dyDescent="0.25">
      <c r="A221" s="39">
        <v>219</v>
      </c>
      <c r="B221" s="27" t="s">
        <v>546</v>
      </c>
      <c r="C221" s="28" t="s">
        <v>22</v>
      </c>
      <c r="D221" s="40" t="s">
        <v>547</v>
      </c>
      <c r="E221" s="30" t="s">
        <v>13</v>
      </c>
      <c r="F221" s="39">
        <v>1</v>
      </c>
      <c r="G221" s="33">
        <v>12071858</v>
      </c>
      <c r="H221" s="43">
        <v>10778445</v>
      </c>
      <c r="I221" s="51">
        <v>12434014</v>
      </c>
      <c r="J221" s="50"/>
      <c r="K221" s="4">
        <f t="shared" si="108"/>
        <v>10778445</v>
      </c>
      <c r="L221" s="4">
        <f t="shared" si="125"/>
        <v>12434014</v>
      </c>
      <c r="M221" s="4">
        <f t="shared" si="109"/>
        <v>11305077</v>
      </c>
      <c r="N221" s="4">
        <f t="shared" si="110"/>
        <v>11372813.51</v>
      </c>
      <c r="O221" s="4">
        <f t="shared" si="111"/>
        <v>11360586.039999999</v>
      </c>
      <c r="P221" s="4">
        <f t="shared" si="112"/>
        <v>11385126.67</v>
      </c>
      <c r="Q221" s="8">
        <f t="shared" si="126"/>
        <v>539954.10279482137</v>
      </c>
      <c r="R221" s="9">
        <f t="shared" si="124"/>
        <v>4.74262709977228E-2</v>
      </c>
      <c r="S221" s="10">
        <f t="shared" si="127"/>
        <v>9500064.7058823537</v>
      </c>
      <c r="T221" s="10">
        <f t="shared" si="128"/>
        <v>1805012.2941176472</v>
      </c>
      <c r="U221" s="4">
        <f t="shared" si="107"/>
        <v>11305077</v>
      </c>
      <c r="V221" s="5" t="s">
        <v>15</v>
      </c>
    </row>
    <row r="222" spans="1:22" ht="21.95" customHeight="1" x14ac:dyDescent="0.25">
      <c r="A222" s="39">
        <v>220</v>
      </c>
      <c r="B222" s="27" t="s">
        <v>548</v>
      </c>
      <c r="C222" s="28" t="s">
        <v>22</v>
      </c>
      <c r="D222" s="40" t="s">
        <v>549</v>
      </c>
      <c r="E222" s="30" t="s">
        <v>13</v>
      </c>
      <c r="F222" s="39">
        <v>1</v>
      </c>
      <c r="G222" s="33">
        <v>10665167</v>
      </c>
      <c r="H222" s="43">
        <v>9784557</v>
      </c>
      <c r="I222" s="51">
        <v>11305077</v>
      </c>
      <c r="J222" s="50"/>
      <c r="K222" s="4">
        <f t="shared" si="108"/>
        <v>2797829</v>
      </c>
      <c r="L222" s="4">
        <f t="shared" si="125"/>
        <v>11305077</v>
      </c>
      <c r="M222" s="4">
        <f t="shared" si="109"/>
        <v>9784557</v>
      </c>
      <c r="N222" s="4">
        <f t="shared" si="110"/>
        <v>6634018.2999999998</v>
      </c>
      <c r="O222" s="4">
        <f t="shared" si="111"/>
        <v>5421180.2000000002</v>
      </c>
      <c r="P222" s="4">
        <f t="shared" si="112"/>
        <v>7749184.3300000001</v>
      </c>
      <c r="Q222" s="8">
        <f t="shared" si="126"/>
        <v>3054718.3650628785</v>
      </c>
      <c r="R222" s="9">
        <f t="shared" si="124"/>
        <v>0.39419869691793463</v>
      </c>
      <c r="S222" s="10">
        <f t="shared" si="127"/>
        <v>8222316.8067226894</v>
      </c>
      <c r="T222" s="10">
        <f t="shared" si="128"/>
        <v>1562240.193277311</v>
      </c>
      <c r="U222" s="4">
        <f t="shared" si="107"/>
        <v>9784557</v>
      </c>
      <c r="V222" s="5" t="s">
        <v>15</v>
      </c>
    </row>
    <row r="223" spans="1:22" ht="45" x14ac:dyDescent="0.25">
      <c r="A223" s="39">
        <v>221</v>
      </c>
      <c r="B223" s="27" t="s">
        <v>550</v>
      </c>
      <c r="C223" s="28" t="s">
        <v>22</v>
      </c>
      <c r="D223" s="40" t="s">
        <v>551</v>
      </c>
      <c r="E223" s="30" t="s">
        <v>13</v>
      </c>
      <c r="F223" s="39">
        <v>1</v>
      </c>
      <c r="G223" s="33">
        <v>2690220</v>
      </c>
      <c r="H223" s="43">
        <v>2514224</v>
      </c>
      <c r="I223" s="51">
        <v>2797829</v>
      </c>
      <c r="J223" s="50"/>
      <c r="K223" s="4">
        <f t="shared" si="108"/>
        <v>2135037</v>
      </c>
      <c r="L223" s="4">
        <f t="shared" si="125"/>
        <v>2797829</v>
      </c>
      <c r="M223" s="4">
        <f t="shared" si="109"/>
        <v>2514224</v>
      </c>
      <c r="N223" s="4">
        <f t="shared" si="110"/>
        <v>2435187.41</v>
      </c>
      <c r="O223" s="4">
        <f t="shared" si="111"/>
        <v>2423596.5099999998</v>
      </c>
      <c r="P223" s="4">
        <f t="shared" si="112"/>
        <v>2446493.67</v>
      </c>
      <c r="Q223" s="8">
        <f t="shared" si="126"/>
        <v>212029.81747654694</v>
      </c>
      <c r="R223" s="9">
        <f t="shared" si="124"/>
        <v>8.6666816299813668E-2</v>
      </c>
      <c r="S223" s="10">
        <f t="shared" si="127"/>
        <v>2112793.2773109246</v>
      </c>
      <c r="T223" s="10">
        <f t="shared" si="128"/>
        <v>401430.72268907569</v>
      </c>
      <c r="U223" s="4">
        <f t="shared" si="107"/>
        <v>2514224</v>
      </c>
      <c r="V223" s="5" t="s">
        <v>15</v>
      </c>
    </row>
    <row r="224" spans="1:22" ht="33.950000000000003" customHeight="1" x14ac:dyDescent="0.25">
      <c r="A224" s="39">
        <v>222</v>
      </c>
      <c r="B224" s="27" t="s">
        <v>552</v>
      </c>
      <c r="C224" s="28" t="s">
        <v>22</v>
      </c>
      <c r="D224" s="40" t="s">
        <v>553</v>
      </c>
      <c r="E224" s="30" t="s">
        <v>13</v>
      </c>
      <c r="F224" s="39">
        <v>1</v>
      </c>
      <c r="G224" s="33">
        <v>1995362.0000000002</v>
      </c>
      <c r="H224" s="43">
        <v>1847557</v>
      </c>
      <c r="I224" s="51">
        <v>2135037</v>
      </c>
      <c r="J224" s="50"/>
      <c r="K224" s="4">
        <f t="shared" si="108"/>
        <v>1119963</v>
      </c>
      <c r="L224" s="4">
        <f t="shared" si="125"/>
        <v>2135037</v>
      </c>
      <c r="M224" s="4">
        <f t="shared" si="109"/>
        <v>1847557</v>
      </c>
      <c r="N224" s="4">
        <f t="shared" si="110"/>
        <v>1604258.71</v>
      </c>
      <c r="O224" s="4">
        <f t="shared" si="111"/>
        <v>1550143.96</v>
      </c>
      <c r="P224" s="4">
        <f t="shared" si="112"/>
        <v>1654294</v>
      </c>
      <c r="Q224" s="8">
        <f t="shared" si="126"/>
        <v>336835.18410154234</v>
      </c>
      <c r="R224" s="9">
        <f t="shared" si="124"/>
        <v>0.20361264932445039</v>
      </c>
      <c r="S224" s="10">
        <f t="shared" si="127"/>
        <v>1552568.9075630254</v>
      </c>
      <c r="T224" s="10">
        <f t="shared" si="128"/>
        <v>294988.09243697481</v>
      </c>
      <c r="U224" s="4">
        <f t="shared" si="107"/>
        <v>1847557</v>
      </c>
      <c r="V224" s="5" t="s">
        <v>15</v>
      </c>
    </row>
    <row r="225" spans="1:22" ht="22.5" x14ac:dyDescent="0.25">
      <c r="A225" s="39">
        <v>223</v>
      </c>
      <c r="B225" s="27" t="s">
        <v>554</v>
      </c>
      <c r="C225" s="28" t="s">
        <v>22</v>
      </c>
      <c r="D225" s="40" t="s">
        <v>555</v>
      </c>
      <c r="E225" s="30" t="s">
        <v>13</v>
      </c>
      <c r="F225" s="39">
        <v>1</v>
      </c>
      <c r="G225" s="33">
        <v>1046694.0000000001</v>
      </c>
      <c r="H225" s="43">
        <v>987447</v>
      </c>
      <c r="I225" s="51">
        <v>1119963</v>
      </c>
      <c r="J225" s="50"/>
      <c r="K225" s="4">
        <f t="shared" si="108"/>
        <v>987447</v>
      </c>
      <c r="L225" s="4">
        <f t="shared" si="125"/>
        <v>1119963</v>
      </c>
      <c r="M225" s="4">
        <f t="shared" si="109"/>
        <v>1046694</v>
      </c>
      <c r="N225" s="4">
        <f t="shared" si="110"/>
        <v>1525462.68</v>
      </c>
      <c r="O225" s="4">
        <f t="shared" si="111"/>
        <v>1327868.6100000001</v>
      </c>
      <c r="P225" s="4">
        <f t="shared" si="112"/>
        <v>1822900.67</v>
      </c>
      <c r="Q225" s="8">
        <f t="shared" si="126"/>
        <v>322226.14437225385</v>
      </c>
      <c r="R225" s="9">
        <f t="shared" si="124"/>
        <v>0.17676560751511156</v>
      </c>
      <c r="S225" s="10">
        <f>U225/1.19</f>
        <v>879574.78991596645</v>
      </c>
      <c r="T225" s="10">
        <f>S225*19/100</f>
        <v>167119.21008403364</v>
      </c>
      <c r="U225" s="4">
        <f t="shared" si="107"/>
        <v>1046694</v>
      </c>
      <c r="V225" s="5" t="s">
        <v>15</v>
      </c>
    </row>
    <row r="226" spans="1:22" ht="22.5" x14ac:dyDescent="0.25">
      <c r="A226" s="39">
        <v>224</v>
      </c>
      <c r="B226" s="27" t="s">
        <v>556</v>
      </c>
      <c r="C226" s="28" t="s">
        <v>22</v>
      </c>
      <c r="D226" s="40" t="s">
        <v>557</v>
      </c>
      <c r="E226" s="30" t="s">
        <v>13</v>
      </c>
      <c r="F226" s="39">
        <v>1</v>
      </c>
      <c r="G226" s="33">
        <v>3334525</v>
      </c>
      <c r="H226" s="43">
        <v>3145778</v>
      </c>
      <c r="I226" s="51">
        <v>3434561</v>
      </c>
      <c r="J226" s="50"/>
      <c r="K226" s="4">
        <f t="shared" si="108"/>
        <v>1788041</v>
      </c>
      <c r="L226" s="4">
        <f t="shared" si="125"/>
        <v>3434561</v>
      </c>
      <c r="M226" s="4">
        <f t="shared" si="109"/>
        <v>3145778</v>
      </c>
      <c r="N226" s="4">
        <f t="shared" si="110"/>
        <v>2656928.34</v>
      </c>
      <c r="O226" s="4">
        <f t="shared" si="111"/>
        <v>2548743.73</v>
      </c>
      <c r="P226" s="4">
        <f t="shared" si="112"/>
        <v>2756114.67</v>
      </c>
      <c r="Q226" s="8">
        <f t="shared" si="126"/>
        <v>564805.3987497472</v>
      </c>
      <c r="R226" s="9">
        <f t="shared" si="124"/>
        <v>0.20492812033461119</v>
      </c>
      <c r="S226" s="10">
        <f t="shared" ref="S226:S230" si="129">U226/1.19</f>
        <v>2643510.9243697482</v>
      </c>
      <c r="T226" s="10">
        <f t="shared" ref="T226:T230" si="130">S226*19/100</f>
        <v>502267.07563025213</v>
      </c>
      <c r="U226" s="4">
        <f t="shared" si="107"/>
        <v>3145778</v>
      </c>
      <c r="V226" s="5" t="s">
        <v>15</v>
      </c>
    </row>
    <row r="227" spans="1:22" ht="22.5" x14ac:dyDescent="0.25">
      <c r="A227" s="39">
        <v>225</v>
      </c>
      <c r="B227" s="27" t="s">
        <v>558</v>
      </c>
      <c r="C227" s="28" t="s">
        <v>22</v>
      </c>
      <c r="D227" s="40" t="s">
        <v>559</v>
      </c>
      <c r="E227" s="30" t="s">
        <v>13</v>
      </c>
      <c r="F227" s="39">
        <v>1</v>
      </c>
      <c r="G227" s="33">
        <v>1719270</v>
      </c>
      <c r="H227" s="43">
        <v>1548892</v>
      </c>
      <c r="I227" s="51">
        <v>1788041</v>
      </c>
      <c r="J227" s="50"/>
      <c r="K227" s="4">
        <f t="shared" si="108"/>
        <v>1068267</v>
      </c>
      <c r="L227" s="4">
        <f t="shared" si="125"/>
        <v>1788041</v>
      </c>
      <c r="M227" s="4">
        <f t="shared" si="109"/>
        <v>1548892</v>
      </c>
      <c r="N227" s="4">
        <f t="shared" si="110"/>
        <v>1416929.83</v>
      </c>
      <c r="O227" s="4">
        <f t="shared" si="111"/>
        <v>1386731.38</v>
      </c>
      <c r="P227" s="4">
        <f t="shared" si="112"/>
        <v>1445476.33</v>
      </c>
      <c r="Q227" s="8">
        <f t="shared" si="126"/>
        <v>234324.96094210606</v>
      </c>
      <c r="R227" s="9">
        <f t="shared" si="124"/>
        <v>0.16210916504049985</v>
      </c>
      <c r="S227" s="10">
        <f t="shared" si="129"/>
        <v>1301589.9159663867</v>
      </c>
      <c r="T227" s="10">
        <f t="shared" si="130"/>
        <v>247302.08403361347</v>
      </c>
      <c r="U227" s="4">
        <f t="shared" si="107"/>
        <v>1548892</v>
      </c>
      <c r="V227" s="5" t="s">
        <v>15</v>
      </c>
    </row>
    <row r="228" spans="1:22" ht="22.5" x14ac:dyDescent="0.25">
      <c r="A228" s="39">
        <v>226</v>
      </c>
      <c r="B228" s="27" t="s">
        <v>560</v>
      </c>
      <c r="C228" s="28" t="s">
        <v>22</v>
      </c>
      <c r="D228" s="40" t="s">
        <v>561</v>
      </c>
      <c r="E228" s="30" t="s">
        <v>13</v>
      </c>
      <c r="F228" s="39">
        <v>1</v>
      </c>
      <c r="G228" s="33">
        <v>1037152</v>
      </c>
      <c r="H228" s="43">
        <v>978445</v>
      </c>
      <c r="I228" s="51">
        <v>1068267</v>
      </c>
      <c r="J228" s="50"/>
      <c r="K228" s="4">
        <f t="shared" si="108"/>
        <v>24675</v>
      </c>
      <c r="L228" s="4">
        <f t="shared" si="125"/>
        <v>1068267</v>
      </c>
      <c r="M228" s="4">
        <f t="shared" si="109"/>
        <v>978445</v>
      </c>
      <c r="N228" s="4">
        <f t="shared" si="110"/>
        <v>292558.01</v>
      </c>
      <c r="O228" s="4">
        <f t="shared" si="111"/>
        <v>70566.55</v>
      </c>
      <c r="P228" s="4">
        <f t="shared" si="112"/>
        <v>680090.67</v>
      </c>
      <c r="Q228" s="8">
        <f t="shared" si="126"/>
        <v>455073.58270224463</v>
      </c>
      <c r="R228" s="9">
        <f t="shared" si="124"/>
        <v>0.66913663541692847</v>
      </c>
      <c r="S228" s="10">
        <f t="shared" si="129"/>
        <v>822222.68907563027</v>
      </c>
      <c r="T228" s="10">
        <f t="shared" si="130"/>
        <v>156222.31092436975</v>
      </c>
      <c r="U228" s="4">
        <f t="shared" si="107"/>
        <v>978445</v>
      </c>
      <c r="V228" s="5" t="s">
        <v>15</v>
      </c>
    </row>
    <row r="229" spans="1:22" ht="22.5" x14ac:dyDescent="0.25">
      <c r="A229" s="39">
        <v>227</v>
      </c>
      <c r="B229" s="27" t="s">
        <v>562</v>
      </c>
      <c r="C229" s="28" t="s">
        <v>22</v>
      </c>
      <c r="D229" s="40" t="s">
        <v>563</v>
      </c>
      <c r="E229" s="30" t="s">
        <v>13</v>
      </c>
      <c r="F229" s="39">
        <v>1</v>
      </c>
      <c r="G229" s="33">
        <v>23278</v>
      </c>
      <c r="H229" s="43">
        <v>21554</v>
      </c>
      <c r="I229" s="51">
        <v>24675</v>
      </c>
      <c r="J229" s="50"/>
      <c r="K229" s="4">
        <f t="shared" ref="K229:K260" si="131">+ROUND(MIN(G229:H229,I230,J229),2)</f>
        <v>21554</v>
      </c>
      <c r="L229" s="4">
        <f t="shared" si="125"/>
        <v>24675</v>
      </c>
      <c r="M229" s="4">
        <f t="shared" ref="M229:M260" si="132">+ROUND(MEDIAN(G229:H229,I230,J229),2)</f>
        <v>23278</v>
      </c>
      <c r="N229" s="4">
        <f t="shared" ref="N229:N260" si="133">+ROUND(GEOMEAN(G229:H229,I230,J229),2)</f>
        <v>90737.84</v>
      </c>
      <c r="O229" s="4">
        <f t="shared" ref="O229:O260" si="134">+ROUND(HARMEAN(G229:H229,I230,J229),2)</f>
        <v>33323.81</v>
      </c>
      <c r="P229" s="4">
        <f t="shared" ref="P229:P260" si="135">+ROUND(AVERAGE(G229:H229,I230,J229),2)</f>
        <v>511274</v>
      </c>
      <c r="Q229" s="8">
        <f t="shared" si="126"/>
        <v>194709.88878086183</v>
      </c>
      <c r="R229" s="9">
        <f t="shared" si="124"/>
        <v>0.38083276047845543</v>
      </c>
      <c r="S229" s="10">
        <f t="shared" si="129"/>
        <v>19561.344537815126</v>
      </c>
      <c r="T229" s="10">
        <f t="shared" si="130"/>
        <v>3716.6554621848736</v>
      </c>
      <c r="U229" s="4">
        <f t="shared" si="107"/>
        <v>23278</v>
      </c>
      <c r="V229" s="5" t="s">
        <v>15</v>
      </c>
    </row>
    <row r="230" spans="1:22" ht="22.5" x14ac:dyDescent="0.25">
      <c r="A230" s="39">
        <v>228</v>
      </c>
      <c r="B230" s="27" t="s">
        <v>564</v>
      </c>
      <c r="C230" s="28" t="s">
        <v>22</v>
      </c>
      <c r="D230" s="40" t="s">
        <v>565</v>
      </c>
      <c r="E230" s="30" t="s">
        <v>13</v>
      </c>
      <c r="F230" s="39">
        <v>1</v>
      </c>
      <c r="G230" s="33">
        <v>1431721</v>
      </c>
      <c r="H230" s="43">
        <v>1325668</v>
      </c>
      <c r="I230" s="51">
        <v>1488990</v>
      </c>
      <c r="J230" s="50"/>
      <c r="K230" s="4">
        <f t="shared" si="131"/>
        <v>1325668</v>
      </c>
      <c r="L230" s="4">
        <f t="shared" si="125"/>
        <v>1488990</v>
      </c>
      <c r="M230" s="4">
        <f t="shared" si="132"/>
        <v>1431721</v>
      </c>
      <c r="N230" s="4">
        <f t="shared" si="133"/>
        <v>1668532.91</v>
      </c>
      <c r="O230" s="4">
        <f t="shared" si="134"/>
        <v>1611700.67</v>
      </c>
      <c r="P230" s="4">
        <f t="shared" si="135"/>
        <v>1734941.33</v>
      </c>
      <c r="Q230" s="8">
        <f t="shared" si="126"/>
        <v>154823.09700599447</v>
      </c>
      <c r="R230" s="9">
        <f t="shared" si="124"/>
        <v>8.9238232053642105E-2</v>
      </c>
      <c r="S230" s="10">
        <f t="shared" si="129"/>
        <v>1203126.8907563025</v>
      </c>
      <c r="T230" s="10">
        <f t="shared" si="130"/>
        <v>228594.10924369749</v>
      </c>
      <c r="U230" s="4">
        <f t="shared" si="107"/>
        <v>1431721</v>
      </c>
      <c r="V230" s="5" t="s">
        <v>15</v>
      </c>
    </row>
    <row r="231" spans="1:22" ht="22.5" x14ac:dyDescent="0.25">
      <c r="A231" s="39">
        <v>229</v>
      </c>
      <c r="B231" s="27" t="s">
        <v>566</v>
      </c>
      <c r="C231" s="28" t="s">
        <v>22</v>
      </c>
      <c r="D231" s="40" t="s">
        <v>567</v>
      </c>
      <c r="E231" s="30" t="s">
        <v>13</v>
      </c>
      <c r="F231" s="39">
        <v>1</v>
      </c>
      <c r="G231" s="33">
        <v>2353303</v>
      </c>
      <c r="H231" s="43">
        <v>2158994</v>
      </c>
      <c r="I231" s="51">
        <v>2447435</v>
      </c>
      <c r="J231" s="50"/>
      <c r="K231" s="4">
        <f t="shared" si="131"/>
        <v>787065</v>
      </c>
      <c r="L231" s="4">
        <f t="shared" si="125"/>
        <v>2447435</v>
      </c>
      <c r="M231" s="4">
        <f t="shared" si="132"/>
        <v>2158994</v>
      </c>
      <c r="N231" s="4">
        <f t="shared" si="133"/>
        <v>1587254.72</v>
      </c>
      <c r="O231" s="4">
        <f t="shared" si="134"/>
        <v>1389753.35</v>
      </c>
      <c r="P231" s="4">
        <f t="shared" si="135"/>
        <v>1766454</v>
      </c>
      <c r="Q231" s="8">
        <f t="shared" si="126"/>
        <v>585747.91143440863</v>
      </c>
      <c r="R231" s="9">
        <f t="shared" si="124"/>
        <v>0.33159533813753916</v>
      </c>
      <c r="S231" s="10">
        <f>U231/1.19</f>
        <v>1814280.6722689075</v>
      </c>
      <c r="T231" s="10">
        <f>S231*19/100</f>
        <v>344713.3277310924</v>
      </c>
      <c r="U231" s="4">
        <f t="shared" si="107"/>
        <v>2158994</v>
      </c>
      <c r="V231" s="5" t="s">
        <v>15</v>
      </c>
    </row>
    <row r="232" spans="1:22" ht="22.5" x14ac:dyDescent="0.25">
      <c r="A232" s="39">
        <v>230</v>
      </c>
      <c r="B232" s="27" t="s">
        <v>568</v>
      </c>
      <c r="C232" s="28" t="s">
        <v>22</v>
      </c>
      <c r="D232" s="40" t="s">
        <v>569</v>
      </c>
      <c r="E232" s="30" t="s">
        <v>13</v>
      </c>
      <c r="F232" s="39">
        <v>1</v>
      </c>
      <c r="G232" s="33">
        <v>756793</v>
      </c>
      <c r="H232" s="43">
        <v>687994</v>
      </c>
      <c r="I232" s="51">
        <v>787065</v>
      </c>
      <c r="J232" s="50"/>
      <c r="K232" s="4">
        <f t="shared" si="131"/>
        <v>687994</v>
      </c>
      <c r="L232" s="4">
        <f t="shared" si="125"/>
        <v>787065</v>
      </c>
      <c r="M232" s="4">
        <f t="shared" si="132"/>
        <v>756793</v>
      </c>
      <c r="N232" s="4">
        <f t="shared" si="133"/>
        <v>767910.15</v>
      </c>
      <c r="O232" s="4">
        <f t="shared" si="134"/>
        <v>764391.95</v>
      </c>
      <c r="P232" s="4">
        <f t="shared" si="135"/>
        <v>771495.67</v>
      </c>
      <c r="Q232" s="8">
        <f t="shared" si="126"/>
        <v>34764.496121949138</v>
      </c>
      <c r="R232" s="9">
        <f t="shared" si="124"/>
        <v>4.5061168161772233E-2</v>
      </c>
      <c r="S232" s="10">
        <f t="shared" ref="S232:S237" si="136">U232/1.19</f>
        <v>635960.50420168065</v>
      </c>
      <c r="T232" s="10">
        <f t="shared" ref="T232:T237" si="137">S232*19/100</f>
        <v>120832.49579831932</v>
      </c>
      <c r="U232" s="4">
        <f t="shared" si="107"/>
        <v>756793</v>
      </c>
      <c r="V232" s="5" t="s">
        <v>15</v>
      </c>
    </row>
    <row r="233" spans="1:22" ht="22.5" x14ac:dyDescent="0.25">
      <c r="A233" s="39">
        <v>231</v>
      </c>
      <c r="B233" s="27" t="s">
        <v>570</v>
      </c>
      <c r="C233" s="28" t="s">
        <v>22</v>
      </c>
      <c r="D233" s="40" t="s">
        <v>571</v>
      </c>
      <c r="E233" s="30" t="s">
        <v>13</v>
      </c>
      <c r="F233" s="39">
        <v>1</v>
      </c>
      <c r="G233" s="33">
        <v>820472</v>
      </c>
      <c r="H233" s="43">
        <v>745884</v>
      </c>
      <c r="I233" s="51">
        <v>869700</v>
      </c>
      <c r="J233" s="50"/>
      <c r="K233" s="4">
        <f t="shared" si="131"/>
        <v>745884</v>
      </c>
      <c r="L233" s="4">
        <f t="shared" si="125"/>
        <v>869700</v>
      </c>
      <c r="M233" s="4">
        <f t="shared" si="132"/>
        <v>820472</v>
      </c>
      <c r="N233" s="4">
        <f t="shared" si="133"/>
        <v>1009318.07</v>
      </c>
      <c r="O233" s="4">
        <f t="shared" si="134"/>
        <v>950966.51</v>
      </c>
      <c r="P233" s="4">
        <f t="shared" si="135"/>
        <v>1082170</v>
      </c>
      <c r="Q233" s="8">
        <f t="shared" si="126"/>
        <v>124660.45899277703</v>
      </c>
      <c r="R233" s="9">
        <f t="shared" si="124"/>
        <v>0.11519489451082272</v>
      </c>
      <c r="S233" s="10">
        <f t="shared" si="136"/>
        <v>689472.26890756306</v>
      </c>
      <c r="T233" s="10">
        <f t="shared" si="137"/>
        <v>130999.73109243698</v>
      </c>
      <c r="U233" s="4">
        <f t="shared" si="107"/>
        <v>820472</v>
      </c>
      <c r="V233" s="5" t="s">
        <v>15</v>
      </c>
    </row>
    <row r="234" spans="1:22" ht="22.5" x14ac:dyDescent="0.25">
      <c r="A234" s="39">
        <v>232</v>
      </c>
      <c r="B234" s="27" t="s">
        <v>572</v>
      </c>
      <c r="C234" s="28" t="s">
        <v>22</v>
      </c>
      <c r="D234" s="40" t="s">
        <v>573</v>
      </c>
      <c r="E234" s="30" t="s">
        <v>13</v>
      </c>
      <c r="F234" s="39">
        <v>1</v>
      </c>
      <c r="G234" s="33">
        <v>1585051.0000000002</v>
      </c>
      <c r="H234" s="43">
        <v>1415224</v>
      </c>
      <c r="I234" s="51">
        <v>1680154</v>
      </c>
      <c r="J234" s="50"/>
      <c r="K234" s="4">
        <f t="shared" si="131"/>
        <v>1415224</v>
      </c>
      <c r="L234" s="4">
        <f t="shared" si="125"/>
        <v>1680154</v>
      </c>
      <c r="M234" s="4">
        <f t="shared" si="132"/>
        <v>1440813</v>
      </c>
      <c r="N234" s="4">
        <f t="shared" si="133"/>
        <v>1478513.68</v>
      </c>
      <c r="O234" s="4">
        <f t="shared" si="134"/>
        <v>1476705.67</v>
      </c>
      <c r="P234" s="4">
        <f t="shared" si="135"/>
        <v>1480362.67</v>
      </c>
      <c r="Q234" s="8">
        <f t="shared" si="126"/>
        <v>94236.567864603523</v>
      </c>
      <c r="R234" s="9">
        <f t="shared" si="124"/>
        <v>6.3657757503844337E-2</v>
      </c>
      <c r="S234" s="10">
        <f t="shared" si="136"/>
        <v>1210767.2268907563</v>
      </c>
      <c r="T234" s="10">
        <f t="shared" si="137"/>
        <v>230045.77310924369</v>
      </c>
      <c r="U234" s="4">
        <f t="shared" si="107"/>
        <v>1440813</v>
      </c>
      <c r="V234" s="5" t="s">
        <v>15</v>
      </c>
    </row>
    <row r="235" spans="1:22" ht="22.5" x14ac:dyDescent="0.25">
      <c r="A235" s="39">
        <v>233</v>
      </c>
      <c r="B235" s="27" t="s">
        <v>574</v>
      </c>
      <c r="C235" s="28" t="s">
        <v>22</v>
      </c>
      <c r="D235" s="40" t="s">
        <v>575</v>
      </c>
      <c r="E235" s="30" t="s">
        <v>13</v>
      </c>
      <c r="F235" s="39">
        <v>1</v>
      </c>
      <c r="G235" s="33">
        <v>1385397</v>
      </c>
      <c r="H235" s="43">
        <v>1259452</v>
      </c>
      <c r="I235" s="51">
        <v>1440813</v>
      </c>
      <c r="J235" s="50"/>
      <c r="K235" s="4">
        <f t="shared" si="131"/>
        <v>1259452</v>
      </c>
      <c r="L235" s="4">
        <f t="shared" si="125"/>
        <v>1440813</v>
      </c>
      <c r="M235" s="4">
        <f t="shared" si="132"/>
        <v>1385397</v>
      </c>
      <c r="N235" s="4">
        <f t="shared" si="133"/>
        <v>1425452.15</v>
      </c>
      <c r="O235" s="4">
        <f t="shared" si="134"/>
        <v>1416277.56</v>
      </c>
      <c r="P235" s="4">
        <f t="shared" si="135"/>
        <v>1434942</v>
      </c>
      <c r="Q235" s="8">
        <f t="shared" si="126"/>
        <v>68600.211240853692</v>
      </c>
      <c r="R235" s="9">
        <f t="shared" si="124"/>
        <v>4.7806957522222984E-2</v>
      </c>
      <c r="S235" s="10">
        <f t="shared" si="136"/>
        <v>1164199.1596638656</v>
      </c>
      <c r="T235" s="10">
        <f t="shared" si="137"/>
        <v>221197.84033613448</v>
      </c>
      <c r="U235" s="4">
        <f t="shared" si="107"/>
        <v>1385397</v>
      </c>
      <c r="V235" s="5" t="s">
        <v>15</v>
      </c>
    </row>
    <row r="236" spans="1:22" ht="22.5" x14ac:dyDescent="0.25">
      <c r="A236" s="39">
        <v>234</v>
      </c>
      <c r="B236" s="27" t="s">
        <v>576</v>
      </c>
      <c r="C236" s="28" t="s">
        <v>22</v>
      </c>
      <c r="D236" s="40" t="s">
        <v>577</v>
      </c>
      <c r="E236" s="30" t="s">
        <v>13</v>
      </c>
      <c r="F236" s="39">
        <v>1</v>
      </c>
      <c r="G236" s="33">
        <v>1611628.0000000002</v>
      </c>
      <c r="H236" s="43">
        <v>1478558</v>
      </c>
      <c r="I236" s="51">
        <v>1659977</v>
      </c>
      <c r="J236" s="50"/>
      <c r="K236" s="4">
        <f t="shared" si="131"/>
        <v>1478558</v>
      </c>
      <c r="L236" s="4">
        <f t="shared" si="125"/>
        <v>1659977</v>
      </c>
      <c r="M236" s="4">
        <f t="shared" si="132"/>
        <v>1611628</v>
      </c>
      <c r="N236" s="4">
        <f t="shared" si="133"/>
        <v>1717312.15</v>
      </c>
      <c r="O236" s="4">
        <f t="shared" si="134"/>
        <v>1697484.79</v>
      </c>
      <c r="P236" s="4">
        <f t="shared" si="135"/>
        <v>1738535</v>
      </c>
      <c r="Q236" s="8">
        <f t="shared" si="126"/>
        <v>95484.502986993641</v>
      </c>
      <c r="R236" s="9">
        <f t="shared" si="124"/>
        <v>5.4922393271917815E-2</v>
      </c>
      <c r="S236" s="10">
        <f t="shared" si="136"/>
        <v>1354309.2436974791</v>
      </c>
      <c r="T236" s="10">
        <f t="shared" si="137"/>
        <v>257318.75630252104</v>
      </c>
      <c r="U236" s="4">
        <f t="shared" si="107"/>
        <v>1611628</v>
      </c>
      <c r="V236" s="5" t="s">
        <v>15</v>
      </c>
    </row>
    <row r="237" spans="1:22" ht="45" x14ac:dyDescent="0.25">
      <c r="A237" s="39">
        <v>235</v>
      </c>
      <c r="B237" s="27" t="s">
        <v>578</v>
      </c>
      <c r="C237" s="28" t="s">
        <v>22</v>
      </c>
      <c r="D237" s="40" t="s">
        <v>579</v>
      </c>
      <c r="E237" s="30" t="s">
        <v>13</v>
      </c>
      <c r="F237" s="39">
        <v>1</v>
      </c>
      <c r="G237" s="33">
        <v>2043672</v>
      </c>
      <c r="H237" s="43">
        <v>1857884</v>
      </c>
      <c r="I237" s="51">
        <v>2125419</v>
      </c>
      <c r="J237" s="50"/>
      <c r="K237" s="4">
        <f t="shared" si="131"/>
        <v>458346</v>
      </c>
      <c r="L237" s="4">
        <f t="shared" si="125"/>
        <v>2125419</v>
      </c>
      <c r="M237" s="4">
        <f t="shared" si="132"/>
        <v>1857884</v>
      </c>
      <c r="N237" s="4">
        <f t="shared" si="133"/>
        <v>1202839.68</v>
      </c>
      <c r="O237" s="4">
        <f t="shared" si="134"/>
        <v>934777.48</v>
      </c>
      <c r="P237" s="4">
        <f t="shared" si="135"/>
        <v>1453300.67</v>
      </c>
      <c r="Q237" s="8">
        <f t="shared" si="126"/>
        <v>609630.49398528726</v>
      </c>
      <c r="R237" s="9">
        <f t="shared" si="124"/>
        <v>0.41947995110006198</v>
      </c>
      <c r="S237" s="10">
        <f t="shared" si="136"/>
        <v>1561247.0588235294</v>
      </c>
      <c r="T237" s="10">
        <f t="shared" si="137"/>
        <v>296636.9411764706</v>
      </c>
      <c r="U237" s="4">
        <f t="shared" si="107"/>
        <v>1857884</v>
      </c>
      <c r="V237" s="5" t="s">
        <v>15</v>
      </c>
    </row>
    <row r="238" spans="1:22" ht="33.75" x14ac:dyDescent="0.25">
      <c r="A238" s="39">
        <v>236</v>
      </c>
      <c r="B238" s="27" t="s">
        <v>580</v>
      </c>
      <c r="C238" s="28" t="s">
        <v>22</v>
      </c>
      <c r="D238" s="40" t="s">
        <v>581</v>
      </c>
      <c r="E238" s="30" t="s">
        <v>13</v>
      </c>
      <c r="F238" s="39">
        <v>1</v>
      </c>
      <c r="G238" s="33">
        <v>444996</v>
      </c>
      <c r="H238" s="43">
        <v>415884</v>
      </c>
      <c r="I238" s="51">
        <v>458346</v>
      </c>
      <c r="J238" s="50"/>
      <c r="K238" s="4">
        <f t="shared" si="131"/>
        <v>61956</v>
      </c>
      <c r="L238" s="4">
        <f t="shared" si="125"/>
        <v>458346</v>
      </c>
      <c r="M238" s="4">
        <f t="shared" si="132"/>
        <v>415884</v>
      </c>
      <c r="N238" s="4">
        <f t="shared" si="133"/>
        <v>225495.16</v>
      </c>
      <c r="O238" s="4">
        <f t="shared" si="134"/>
        <v>144284.76999999999</v>
      </c>
      <c r="P238" s="4">
        <f t="shared" si="135"/>
        <v>307612</v>
      </c>
      <c r="Q238" s="8">
        <f t="shared" si="126"/>
        <v>154422.44115339217</v>
      </c>
      <c r="R238" s="9">
        <f t="shared" si="124"/>
        <v>0.50200395678124443</v>
      </c>
      <c r="S238" s="10">
        <f>U238/1.19</f>
        <v>349482.3529411765</v>
      </c>
      <c r="T238" s="10">
        <f>S238*19/100</f>
        <v>66401.647058823539</v>
      </c>
      <c r="U238" s="4">
        <f t="shared" si="107"/>
        <v>415884</v>
      </c>
      <c r="V238" s="5" t="s">
        <v>15</v>
      </c>
    </row>
    <row r="239" spans="1:22" ht="22.5" x14ac:dyDescent="0.25">
      <c r="A239" s="39">
        <v>237</v>
      </c>
      <c r="B239" s="27" t="s">
        <v>582</v>
      </c>
      <c r="C239" s="28" t="s">
        <v>22</v>
      </c>
      <c r="D239" s="40" t="s">
        <v>583</v>
      </c>
      <c r="E239" s="30" t="s">
        <v>13</v>
      </c>
      <c r="F239" s="39">
        <v>1</v>
      </c>
      <c r="G239" s="33">
        <v>57903.000000000007</v>
      </c>
      <c r="H239" s="43">
        <v>54115</v>
      </c>
      <c r="I239" s="51">
        <v>61956</v>
      </c>
      <c r="J239" s="50"/>
      <c r="K239" s="4">
        <f t="shared" si="131"/>
        <v>54115</v>
      </c>
      <c r="L239" s="4">
        <f t="shared" si="125"/>
        <v>61956</v>
      </c>
      <c r="M239" s="4">
        <f t="shared" si="132"/>
        <v>57903</v>
      </c>
      <c r="N239" s="4">
        <f t="shared" si="133"/>
        <v>138759.26</v>
      </c>
      <c r="O239" s="4">
        <f t="shared" si="134"/>
        <v>81251.820000000007</v>
      </c>
      <c r="P239" s="4">
        <f t="shared" si="135"/>
        <v>321553.67</v>
      </c>
      <c r="Q239" s="8">
        <f t="shared" si="126"/>
        <v>103961.40882487931</v>
      </c>
      <c r="R239" s="9">
        <f t="shared" si="124"/>
        <v>0.32330966343776862</v>
      </c>
      <c r="S239" s="10">
        <f t="shared" ref="S239:S243" si="138">U239/1.19</f>
        <v>48657.983193277316</v>
      </c>
      <c r="T239" s="10">
        <f t="shared" ref="T239:T243" si="139">S239*19/100</f>
        <v>9245.0168067226896</v>
      </c>
      <c r="U239" s="4">
        <f t="shared" si="107"/>
        <v>57903</v>
      </c>
      <c r="V239" s="5" t="s">
        <v>15</v>
      </c>
    </row>
    <row r="240" spans="1:22" ht="22.5" x14ac:dyDescent="0.25">
      <c r="A240" s="39">
        <v>238</v>
      </c>
      <c r="B240" s="27" t="s">
        <v>584</v>
      </c>
      <c r="C240" s="28" t="s">
        <v>22</v>
      </c>
      <c r="D240" s="40" t="s">
        <v>585</v>
      </c>
      <c r="E240" s="30" t="s">
        <v>13</v>
      </c>
      <c r="F240" s="39">
        <v>1</v>
      </c>
      <c r="G240" s="33">
        <v>827809.00000000012</v>
      </c>
      <c r="H240" s="43">
        <v>745774</v>
      </c>
      <c r="I240" s="51">
        <v>852643</v>
      </c>
      <c r="J240" s="50"/>
      <c r="K240" s="4">
        <f t="shared" si="131"/>
        <v>745774</v>
      </c>
      <c r="L240" s="4">
        <f t="shared" si="125"/>
        <v>852643</v>
      </c>
      <c r="M240" s="4">
        <f t="shared" si="132"/>
        <v>827809</v>
      </c>
      <c r="N240" s="4">
        <f t="shared" si="133"/>
        <v>1357864.9</v>
      </c>
      <c r="O240" s="4">
        <f t="shared" si="134"/>
        <v>1073160</v>
      </c>
      <c r="P240" s="4">
        <f t="shared" si="135"/>
        <v>1876323.33</v>
      </c>
      <c r="Q240" s="8">
        <f t="shared" si="126"/>
        <v>430736.20948486519</v>
      </c>
      <c r="R240" s="9">
        <f t="shared" si="124"/>
        <v>0.22956395766014653</v>
      </c>
      <c r="S240" s="10">
        <f t="shared" si="138"/>
        <v>695637.8151260505</v>
      </c>
      <c r="T240" s="10">
        <f t="shared" si="139"/>
        <v>132171.18487394959</v>
      </c>
      <c r="U240" s="4">
        <f t="shared" si="107"/>
        <v>827809</v>
      </c>
      <c r="V240" s="5" t="s">
        <v>15</v>
      </c>
    </row>
    <row r="241" spans="1:22" ht="22.5" x14ac:dyDescent="0.25">
      <c r="A241" s="39">
        <v>239</v>
      </c>
      <c r="B241" s="27" t="s">
        <v>586</v>
      </c>
      <c r="C241" s="28" t="s">
        <v>22</v>
      </c>
      <c r="D241" s="40" t="s">
        <v>587</v>
      </c>
      <c r="E241" s="30" t="s">
        <v>13</v>
      </c>
      <c r="F241" s="39">
        <v>1</v>
      </c>
      <c r="G241" s="33">
        <v>3899411</v>
      </c>
      <c r="H241" s="43">
        <v>3512983</v>
      </c>
      <c r="I241" s="51">
        <v>4055387</v>
      </c>
      <c r="J241" s="50"/>
      <c r="K241" s="4">
        <f t="shared" si="131"/>
        <v>3512983</v>
      </c>
      <c r="L241" s="4">
        <f t="shared" si="125"/>
        <v>4055387</v>
      </c>
      <c r="M241" s="4">
        <f t="shared" si="132"/>
        <v>3899411</v>
      </c>
      <c r="N241" s="4">
        <f t="shared" si="133"/>
        <v>3883069.92</v>
      </c>
      <c r="O241" s="4">
        <f t="shared" si="134"/>
        <v>3870610.33</v>
      </c>
      <c r="P241" s="4">
        <f t="shared" si="135"/>
        <v>3895517.33</v>
      </c>
      <c r="Q241" s="8">
        <f t="shared" si="126"/>
        <v>179859.89672948673</v>
      </c>
      <c r="R241" s="9">
        <f t="shared" si="124"/>
        <v>4.6170991294110536E-2</v>
      </c>
      <c r="S241" s="10">
        <f t="shared" si="138"/>
        <v>3276815.9663865548</v>
      </c>
      <c r="T241" s="10">
        <f t="shared" si="139"/>
        <v>622595.03361344535</v>
      </c>
      <c r="U241" s="4">
        <f t="shared" si="107"/>
        <v>3899411</v>
      </c>
      <c r="V241" s="5" t="s">
        <v>15</v>
      </c>
    </row>
    <row r="242" spans="1:22" ht="22.5" x14ac:dyDescent="0.25">
      <c r="A242" s="39">
        <v>240</v>
      </c>
      <c r="B242" s="27" t="s">
        <v>588</v>
      </c>
      <c r="C242" s="28" t="s">
        <v>22</v>
      </c>
      <c r="D242" s="40" t="s">
        <v>589</v>
      </c>
      <c r="E242" s="30" t="s">
        <v>13</v>
      </c>
      <c r="F242" s="39">
        <v>1</v>
      </c>
      <c r="G242" s="33">
        <v>3994540</v>
      </c>
      <c r="H242" s="43">
        <v>3664716</v>
      </c>
      <c r="I242" s="51">
        <v>4274158</v>
      </c>
      <c r="J242" s="50"/>
      <c r="K242" s="4">
        <f t="shared" si="131"/>
        <v>2441732</v>
      </c>
      <c r="L242" s="4">
        <f t="shared" si="125"/>
        <v>4274158</v>
      </c>
      <c r="M242" s="4">
        <f t="shared" si="132"/>
        <v>3664716</v>
      </c>
      <c r="N242" s="4">
        <f t="shared" si="133"/>
        <v>3294086.74</v>
      </c>
      <c r="O242" s="4">
        <f t="shared" si="134"/>
        <v>3216263.1</v>
      </c>
      <c r="P242" s="4">
        <f t="shared" si="135"/>
        <v>3366996</v>
      </c>
      <c r="Q242" s="8">
        <f t="shared" si="126"/>
        <v>599200.71994263749</v>
      </c>
      <c r="R242" s="9">
        <f t="shared" si="124"/>
        <v>0.17796300320601435</v>
      </c>
      <c r="S242" s="10">
        <f t="shared" si="138"/>
        <v>3079593.2773109246</v>
      </c>
      <c r="T242" s="10">
        <f t="shared" si="139"/>
        <v>585122.72268907574</v>
      </c>
      <c r="U242" s="4">
        <f t="shared" si="107"/>
        <v>3664716</v>
      </c>
      <c r="V242" s="5" t="s">
        <v>15</v>
      </c>
    </row>
    <row r="243" spans="1:22" ht="22.5" x14ac:dyDescent="0.25">
      <c r="A243" s="39">
        <v>241</v>
      </c>
      <c r="B243" s="27" t="s">
        <v>590</v>
      </c>
      <c r="C243" s="28" t="s">
        <v>22</v>
      </c>
      <c r="D243" s="40" t="s">
        <v>591</v>
      </c>
      <c r="E243" s="30" t="s">
        <v>13</v>
      </c>
      <c r="F243" s="39">
        <v>1</v>
      </c>
      <c r="G243" s="33">
        <v>2303521</v>
      </c>
      <c r="H243" s="43">
        <v>2094110</v>
      </c>
      <c r="I243" s="51">
        <v>2441732</v>
      </c>
      <c r="J243" s="50"/>
      <c r="K243" s="4">
        <f t="shared" si="131"/>
        <v>1361138</v>
      </c>
      <c r="L243" s="4">
        <f t="shared" si="125"/>
        <v>2441732</v>
      </c>
      <c r="M243" s="4">
        <f t="shared" si="132"/>
        <v>2094110</v>
      </c>
      <c r="N243" s="4">
        <f t="shared" si="133"/>
        <v>1872540.74</v>
      </c>
      <c r="O243" s="4">
        <f t="shared" si="134"/>
        <v>1822237.98</v>
      </c>
      <c r="P243" s="4">
        <f t="shared" si="135"/>
        <v>1919589.67</v>
      </c>
      <c r="Q243" s="8">
        <f t="shared" si="126"/>
        <v>354017.738028383</v>
      </c>
      <c r="R243" s="9">
        <f t="shared" si="124"/>
        <v>0.1844236523883685</v>
      </c>
      <c r="S243" s="10">
        <f t="shared" si="138"/>
        <v>1759756.3025210085</v>
      </c>
      <c r="T243" s="10">
        <f t="shared" si="139"/>
        <v>334353.69747899164</v>
      </c>
      <c r="U243" s="4">
        <f t="shared" si="107"/>
        <v>2094110</v>
      </c>
      <c r="V243" s="5" t="s">
        <v>15</v>
      </c>
    </row>
    <row r="244" spans="1:22" ht="22.5" x14ac:dyDescent="0.25">
      <c r="A244" s="39">
        <v>242</v>
      </c>
      <c r="B244" s="27" t="s">
        <v>592</v>
      </c>
      <c r="C244" s="28" t="s">
        <v>22</v>
      </c>
      <c r="D244" s="40" t="s">
        <v>593</v>
      </c>
      <c r="E244" s="30" t="s">
        <v>13</v>
      </c>
      <c r="F244" s="39">
        <v>1</v>
      </c>
      <c r="G244" s="33">
        <v>1321493</v>
      </c>
      <c r="H244" s="43">
        <v>1212379</v>
      </c>
      <c r="I244" s="51">
        <v>1361138</v>
      </c>
      <c r="J244" s="50"/>
      <c r="K244" s="4">
        <f t="shared" si="131"/>
        <v>1212379</v>
      </c>
      <c r="L244" s="4">
        <f t="shared" si="125"/>
        <v>1361138</v>
      </c>
      <c r="M244" s="4">
        <f t="shared" si="132"/>
        <v>1321493</v>
      </c>
      <c r="N244" s="4">
        <f t="shared" si="133"/>
        <v>1660904.42</v>
      </c>
      <c r="O244" s="4">
        <f t="shared" si="134"/>
        <v>1553419.55</v>
      </c>
      <c r="P244" s="4">
        <f t="shared" si="135"/>
        <v>1797879.67</v>
      </c>
      <c r="Q244" s="8">
        <f t="shared" si="126"/>
        <v>223568.57447505323</v>
      </c>
      <c r="R244" s="9">
        <f t="shared" si="124"/>
        <v>0.12435124452742337</v>
      </c>
      <c r="S244" s="10">
        <f>U244/1.19</f>
        <v>1110498.3193277312</v>
      </c>
      <c r="T244" s="10">
        <f>S244*19/100</f>
        <v>210994.68067226891</v>
      </c>
      <c r="U244" s="4">
        <f t="shared" si="107"/>
        <v>1321493</v>
      </c>
      <c r="V244" s="5" t="s">
        <v>15</v>
      </c>
    </row>
    <row r="245" spans="1:22" ht="33.75" x14ac:dyDescent="0.25">
      <c r="A245" s="39">
        <v>243</v>
      </c>
      <c r="B245" s="27" t="s">
        <v>594</v>
      </c>
      <c r="C245" s="28" t="s">
        <v>22</v>
      </c>
      <c r="D245" s="40" t="s">
        <v>595</v>
      </c>
      <c r="E245" s="30" t="s">
        <v>13</v>
      </c>
      <c r="F245" s="39">
        <v>1</v>
      </c>
      <c r="G245" s="33">
        <v>2749776</v>
      </c>
      <c r="H245" s="43">
        <v>2569884</v>
      </c>
      <c r="I245" s="51">
        <v>2859767</v>
      </c>
      <c r="J245" s="50"/>
      <c r="K245" s="4">
        <f t="shared" si="131"/>
        <v>2569884</v>
      </c>
      <c r="L245" s="4">
        <f t="shared" si="125"/>
        <v>2859767</v>
      </c>
      <c r="M245" s="4">
        <f t="shared" si="132"/>
        <v>2749776</v>
      </c>
      <c r="N245" s="4">
        <f t="shared" si="133"/>
        <v>2936616.89</v>
      </c>
      <c r="O245" s="4">
        <f t="shared" si="134"/>
        <v>2907455.09</v>
      </c>
      <c r="P245" s="4">
        <f t="shared" si="135"/>
        <v>2967785</v>
      </c>
      <c r="Q245" s="8">
        <f t="shared" si="126"/>
        <v>149206.05549289219</v>
      </c>
      <c r="R245" s="9">
        <f t="shared" si="124"/>
        <v>5.0275223944083618E-2</v>
      </c>
      <c r="S245" s="10">
        <f t="shared" ref="S245:S249" si="140">U245/1.19</f>
        <v>2310736.1344537814</v>
      </c>
      <c r="T245" s="10">
        <f t="shared" ref="T245:T249" si="141">S245*19/100</f>
        <v>439039.86554621847</v>
      </c>
      <c r="U245" s="4">
        <f t="shared" si="107"/>
        <v>2749776</v>
      </c>
      <c r="V245" s="5" t="s">
        <v>15</v>
      </c>
    </row>
    <row r="246" spans="1:22" ht="22.5" x14ac:dyDescent="0.25">
      <c r="A246" s="39">
        <v>244</v>
      </c>
      <c r="B246" s="27" t="s">
        <v>596</v>
      </c>
      <c r="C246" s="28" t="s">
        <v>22</v>
      </c>
      <c r="D246" s="40" t="s">
        <v>597</v>
      </c>
      <c r="E246" s="30" t="s">
        <v>13</v>
      </c>
      <c r="F246" s="39">
        <v>1</v>
      </c>
      <c r="G246" s="33">
        <v>3349248</v>
      </c>
      <c r="H246" s="43">
        <v>3159668</v>
      </c>
      <c r="I246" s="51">
        <v>3583695</v>
      </c>
      <c r="J246" s="50"/>
      <c r="K246" s="4">
        <f t="shared" si="131"/>
        <v>2936280</v>
      </c>
      <c r="L246" s="4">
        <f t="shared" si="125"/>
        <v>3583695</v>
      </c>
      <c r="M246" s="4">
        <f t="shared" si="132"/>
        <v>3159668</v>
      </c>
      <c r="N246" s="4">
        <f t="shared" si="133"/>
        <v>3143851.87</v>
      </c>
      <c r="O246" s="4">
        <f t="shared" si="134"/>
        <v>3139288.97</v>
      </c>
      <c r="P246" s="4">
        <f t="shared" si="135"/>
        <v>3148398.67</v>
      </c>
      <c r="Q246" s="8">
        <f t="shared" si="126"/>
        <v>212877.02685726486</v>
      </c>
      <c r="R246" s="9">
        <f t="shared" si="124"/>
        <v>6.761438088692398E-2</v>
      </c>
      <c r="S246" s="10">
        <f t="shared" si="140"/>
        <v>2655183.193277311</v>
      </c>
      <c r="T246" s="10">
        <f t="shared" si="141"/>
        <v>504484.80672268913</v>
      </c>
      <c r="U246" s="4">
        <f t="shared" si="107"/>
        <v>3159668</v>
      </c>
      <c r="V246" s="5" t="s">
        <v>15</v>
      </c>
    </row>
    <row r="247" spans="1:22" ht="22.5" x14ac:dyDescent="0.25">
      <c r="A247" s="39">
        <v>245</v>
      </c>
      <c r="B247" s="27" t="s">
        <v>598</v>
      </c>
      <c r="C247" s="28" t="s">
        <v>22</v>
      </c>
      <c r="D247" s="40" t="s">
        <v>599</v>
      </c>
      <c r="E247" s="30" t="s">
        <v>13</v>
      </c>
      <c r="F247" s="39">
        <v>1</v>
      </c>
      <c r="G247" s="33">
        <v>2770075</v>
      </c>
      <c r="H247" s="43">
        <v>2564884</v>
      </c>
      <c r="I247" s="51">
        <v>2936280</v>
      </c>
      <c r="J247" s="50"/>
      <c r="K247" s="4">
        <f t="shared" si="131"/>
        <v>812762</v>
      </c>
      <c r="L247" s="4">
        <f t="shared" si="125"/>
        <v>2936280</v>
      </c>
      <c r="M247" s="4">
        <f t="shared" si="132"/>
        <v>2564884</v>
      </c>
      <c r="N247" s="4">
        <f t="shared" si="133"/>
        <v>1794076.19</v>
      </c>
      <c r="O247" s="4">
        <f t="shared" si="134"/>
        <v>1514191.98</v>
      </c>
      <c r="P247" s="4">
        <f t="shared" si="135"/>
        <v>2049240.33</v>
      </c>
      <c r="Q247" s="8">
        <f t="shared" si="126"/>
        <v>757376.30679269321</v>
      </c>
      <c r="R247" s="9">
        <f t="shared" si="124"/>
        <v>0.36958881576993619</v>
      </c>
      <c r="S247" s="10">
        <f t="shared" si="140"/>
        <v>2155364.7058823532</v>
      </c>
      <c r="T247" s="10">
        <f t="shared" si="141"/>
        <v>409519.29411764711</v>
      </c>
      <c r="U247" s="4">
        <f t="shared" si="107"/>
        <v>2564884</v>
      </c>
      <c r="V247" s="5" t="s">
        <v>15</v>
      </c>
    </row>
    <row r="248" spans="1:22" ht="22.5" x14ac:dyDescent="0.25">
      <c r="A248" s="39">
        <v>246</v>
      </c>
      <c r="B248" s="27" t="s">
        <v>600</v>
      </c>
      <c r="C248" s="28" t="s">
        <v>22</v>
      </c>
      <c r="D248" s="40" t="s">
        <v>601</v>
      </c>
      <c r="E248" s="30" t="s">
        <v>13</v>
      </c>
      <c r="F248" s="39">
        <v>1</v>
      </c>
      <c r="G248" s="33">
        <v>781502.00000000012</v>
      </c>
      <c r="H248" s="43">
        <v>704056</v>
      </c>
      <c r="I248" s="51">
        <v>812762</v>
      </c>
      <c r="J248" s="50"/>
      <c r="K248" s="4">
        <f t="shared" si="131"/>
        <v>704056</v>
      </c>
      <c r="L248" s="4">
        <f t="shared" si="125"/>
        <v>812762</v>
      </c>
      <c r="M248" s="4">
        <f t="shared" si="132"/>
        <v>781502</v>
      </c>
      <c r="N248" s="4">
        <f t="shared" si="133"/>
        <v>861996.18</v>
      </c>
      <c r="O248" s="4">
        <f t="shared" si="134"/>
        <v>842937.1</v>
      </c>
      <c r="P248" s="4">
        <f t="shared" si="135"/>
        <v>883209</v>
      </c>
      <c r="Q248" s="8">
        <f t="shared" si="126"/>
        <v>64923.339479013252</v>
      </c>
      <c r="R248" s="9">
        <f t="shared" si="124"/>
        <v>7.3508466828364802E-2</v>
      </c>
      <c r="S248" s="10">
        <f t="shared" si="140"/>
        <v>656724.36974789924</v>
      </c>
      <c r="T248" s="10">
        <f t="shared" si="141"/>
        <v>124777.63025210086</v>
      </c>
      <c r="U248" s="4">
        <f t="shared" si="107"/>
        <v>781502</v>
      </c>
      <c r="V248" s="5" t="s">
        <v>15</v>
      </c>
    </row>
    <row r="249" spans="1:22" ht="22.5" x14ac:dyDescent="0.25">
      <c r="A249" s="39">
        <v>247</v>
      </c>
      <c r="B249" s="27" t="s">
        <v>602</v>
      </c>
      <c r="C249" s="28" t="s">
        <v>22</v>
      </c>
      <c r="D249" s="40" t="s">
        <v>603</v>
      </c>
      <c r="E249" s="30" t="s">
        <v>13</v>
      </c>
      <c r="F249" s="39">
        <v>1</v>
      </c>
      <c r="G249" s="33">
        <v>1087915</v>
      </c>
      <c r="H249" s="43">
        <v>1026335</v>
      </c>
      <c r="I249" s="51">
        <v>1164069</v>
      </c>
      <c r="J249" s="50"/>
      <c r="K249" s="4">
        <f t="shared" si="131"/>
        <v>754655</v>
      </c>
      <c r="L249" s="4">
        <f t="shared" si="125"/>
        <v>1164069</v>
      </c>
      <c r="M249" s="4">
        <f t="shared" si="132"/>
        <v>1026335</v>
      </c>
      <c r="N249" s="4">
        <f t="shared" si="133"/>
        <v>944519.34</v>
      </c>
      <c r="O249" s="4">
        <f t="shared" si="134"/>
        <v>932070.97</v>
      </c>
      <c r="P249" s="4">
        <f t="shared" si="135"/>
        <v>956301.67</v>
      </c>
      <c r="Q249" s="8">
        <f t="shared" si="126"/>
        <v>133559.5080299963</v>
      </c>
      <c r="R249" s="9">
        <f t="shared" si="124"/>
        <v>0.13966252723368797</v>
      </c>
      <c r="S249" s="10">
        <f t="shared" si="140"/>
        <v>862466.38655462186</v>
      </c>
      <c r="T249" s="10">
        <f t="shared" si="141"/>
        <v>163868.61344537814</v>
      </c>
      <c r="U249" s="4">
        <f t="shared" si="107"/>
        <v>1026335</v>
      </c>
      <c r="V249" s="5" t="s">
        <v>15</v>
      </c>
    </row>
    <row r="250" spans="1:22" ht="33.75" x14ac:dyDescent="0.25">
      <c r="A250" s="39">
        <v>248</v>
      </c>
      <c r="B250" s="27" t="s">
        <v>604</v>
      </c>
      <c r="C250" s="28" t="s">
        <v>22</v>
      </c>
      <c r="D250" s="40" t="s">
        <v>605</v>
      </c>
      <c r="E250" s="30" t="s">
        <v>13</v>
      </c>
      <c r="F250" s="39">
        <v>1</v>
      </c>
      <c r="G250" s="33">
        <v>725630</v>
      </c>
      <c r="H250" s="43">
        <v>647884</v>
      </c>
      <c r="I250" s="51">
        <v>754655</v>
      </c>
      <c r="J250" s="50"/>
      <c r="K250" s="4">
        <f t="shared" si="131"/>
        <v>647884</v>
      </c>
      <c r="L250" s="4">
        <f t="shared" si="125"/>
        <v>754655</v>
      </c>
      <c r="M250" s="4">
        <f t="shared" si="132"/>
        <v>662314</v>
      </c>
      <c r="N250" s="4">
        <f t="shared" si="133"/>
        <v>677785.29</v>
      </c>
      <c r="O250" s="4">
        <f t="shared" si="134"/>
        <v>676978.27</v>
      </c>
      <c r="P250" s="4">
        <f t="shared" si="135"/>
        <v>678609.33</v>
      </c>
      <c r="Q250" s="8">
        <f t="shared" si="126"/>
        <v>37089.640031264476</v>
      </c>
      <c r="R250" s="9">
        <f t="shared" si="124"/>
        <v>5.4655364127198895E-2</v>
      </c>
      <c r="S250" s="10">
        <f>U250/1.19</f>
        <v>556566.38655462186</v>
      </c>
      <c r="T250" s="10">
        <f>S250*19/100</f>
        <v>105747.61344537816</v>
      </c>
      <c r="U250" s="4">
        <f t="shared" si="107"/>
        <v>662314</v>
      </c>
      <c r="V250" s="5" t="s">
        <v>15</v>
      </c>
    </row>
    <row r="251" spans="1:22" ht="33.75" x14ac:dyDescent="0.25">
      <c r="A251" s="39">
        <v>249</v>
      </c>
      <c r="B251" s="27" t="s">
        <v>606</v>
      </c>
      <c r="C251" s="28" t="s">
        <v>22</v>
      </c>
      <c r="D251" s="40" t="s">
        <v>607</v>
      </c>
      <c r="E251" s="30" t="s">
        <v>13</v>
      </c>
      <c r="F251" s="39">
        <v>1</v>
      </c>
      <c r="G251" s="33">
        <v>636840</v>
      </c>
      <c r="H251" s="43">
        <v>589667</v>
      </c>
      <c r="I251" s="51">
        <v>662314</v>
      </c>
      <c r="J251" s="50"/>
      <c r="K251" s="4">
        <f t="shared" si="131"/>
        <v>589667</v>
      </c>
      <c r="L251" s="4">
        <f t="shared" si="125"/>
        <v>662314</v>
      </c>
      <c r="M251" s="4">
        <f t="shared" si="132"/>
        <v>636840</v>
      </c>
      <c r="N251" s="4">
        <f t="shared" si="133"/>
        <v>741143.04000000004</v>
      </c>
      <c r="O251" s="4">
        <f t="shared" si="134"/>
        <v>716238.23</v>
      </c>
      <c r="P251" s="4">
        <f t="shared" si="135"/>
        <v>770202</v>
      </c>
      <c r="Q251" s="8">
        <f t="shared" si="126"/>
        <v>68268.34414856667</v>
      </c>
      <c r="R251" s="9">
        <f t="shared" si="124"/>
        <v>8.8636934399763528E-2</v>
      </c>
      <c r="S251" s="10">
        <f t="shared" ref="S251:S256" si="142">U251/1.19</f>
        <v>535159.66386554623</v>
      </c>
      <c r="T251" s="10">
        <f t="shared" ref="T251:T256" si="143">S251*19/100</f>
        <v>101680.33613445378</v>
      </c>
      <c r="U251" s="4">
        <f t="shared" si="107"/>
        <v>636840</v>
      </c>
      <c r="V251" s="5" t="s">
        <v>15</v>
      </c>
    </row>
    <row r="252" spans="1:22" ht="22.5" x14ac:dyDescent="0.25">
      <c r="A252" s="39">
        <v>250</v>
      </c>
      <c r="B252" s="27" t="s">
        <v>608</v>
      </c>
      <c r="C252" s="28" t="s">
        <v>22</v>
      </c>
      <c r="D252" s="40" t="s">
        <v>609</v>
      </c>
      <c r="E252" s="30" t="s">
        <v>13</v>
      </c>
      <c r="F252" s="39">
        <v>1</v>
      </c>
      <c r="G252" s="33">
        <v>1052523</v>
      </c>
      <c r="H252" s="43">
        <v>974558</v>
      </c>
      <c r="I252" s="51">
        <v>1084099</v>
      </c>
      <c r="J252" s="50"/>
      <c r="K252" s="4">
        <f t="shared" si="131"/>
        <v>974558</v>
      </c>
      <c r="L252" s="4">
        <f t="shared" si="125"/>
        <v>1084099</v>
      </c>
      <c r="M252" s="4">
        <f t="shared" si="132"/>
        <v>1052523</v>
      </c>
      <c r="N252" s="4">
        <f t="shared" si="133"/>
        <v>1615104.06</v>
      </c>
      <c r="O252" s="4">
        <f t="shared" si="134"/>
        <v>1351552.33</v>
      </c>
      <c r="P252" s="4">
        <f t="shared" si="135"/>
        <v>2044812</v>
      </c>
      <c r="Q252" s="8">
        <f t="shared" si="126"/>
        <v>413064.98249064409</v>
      </c>
      <c r="R252" s="9">
        <f t="shared" si="124"/>
        <v>0.20200633725283501</v>
      </c>
      <c r="S252" s="10">
        <f t="shared" si="142"/>
        <v>884473.10924369749</v>
      </c>
      <c r="T252" s="10">
        <f t="shared" si="143"/>
        <v>168049.89075630251</v>
      </c>
      <c r="U252" s="4">
        <f t="shared" si="107"/>
        <v>1052523</v>
      </c>
      <c r="V252" s="5" t="s">
        <v>15</v>
      </c>
    </row>
    <row r="253" spans="1:22" ht="33.75" x14ac:dyDescent="0.25">
      <c r="A253" s="39">
        <v>251</v>
      </c>
      <c r="B253" s="27" t="s">
        <v>610</v>
      </c>
      <c r="C253" s="28" t="s">
        <v>22</v>
      </c>
      <c r="D253" s="40" t="s">
        <v>611</v>
      </c>
      <c r="E253" s="30" t="s">
        <v>13</v>
      </c>
      <c r="F253" s="39">
        <v>1</v>
      </c>
      <c r="G253" s="33">
        <v>3911767.0000000005</v>
      </c>
      <c r="H253" s="43">
        <v>3524114</v>
      </c>
      <c r="I253" s="51">
        <v>4107355</v>
      </c>
      <c r="J253" s="50"/>
      <c r="K253" s="4">
        <f t="shared" si="131"/>
        <v>1401509</v>
      </c>
      <c r="L253" s="4">
        <f t="shared" si="125"/>
        <v>4107355</v>
      </c>
      <c r="M253" s="4">
        <f t="shared" si="132"/>
        <v>3524114</v>
      </c>
      <c r="N253" s="4">
        <f t="shared" si="133"/>
        <v>2683322.92</v>
      </c>
      <c r="O253" s="4">
        <f t="shared" si="134"/>
        <v>2394416.4900000002</v>
      </c>
      <c r="P253" s="4">
        <f t="shared" si="135"/>
        <v>2945796.67</v>
      </c>
      <c r="Q253" s="8">
        <f t="shared" si="126"/>
        <v>935702.61010572209</v>
      </c>
      <c r="R253" s="9">
        <f t="shared" si="124"/>
        <v>0.31763991711814993</v>
      </c>
      <c r="S253" s="10">
        <f t="shared" si="142"/>
        <v>2961440.3361344538</v>
      </c>
      <c r="T253" s="10">
        <f t="shared" si="143"/>
        <v>562673.66386554623</v>
      </c>
      <c r="U253" s="4">
        <f t="shared" si="107"/>
        <v>3524114</v>
      </c>
      <c r="V253" s="5" t="s">
        <v>15</v>
      </c>
    </row>
    <row r="254" spans="1:22" ht="22.5" x14ac:dyDescent="0.25">
      <c r="A254" s="39">
        <v>252</v>
      </c>
      <c r="B254" s="27" t="s">
        <v>612</v>
      </c>
      <c r="C254" s="28" t="s">
        <v>22</v>
      </c>
      <c r="D254" s="40" t="s">
        <v>613</v>
      </c>
      <c r="E254" s="30" t="s">
        <v>13</v>
      </c>
      <c r="F254" s="39">
        <v>1</v>
      </c>
      <c r="G254" s="33">
        <v>1347605</v>
      </c>
      <c r="H254" s="43">
        <v>1247782</v>
      </c>
      <c r="I254" s="51">
        <v>1401509</v>
      </c>
      <c r="J254" s="50"/>
      <c r="K254" s="4">
        <f t="shared" si="131"/>
        <v>1247782</v>
      </c>
      <c r="L254" s="4">
        <f t="shared" si="125"/>
        <v>1401509</v>
      </c>
      <c r="M254" s="4">
        <f t="shared" si="132"/>
        <v>1347605</v>
      </c>
      <c r="N254" s="4">
        <f t="shared" si="133"/>
        <v>1886078.41</v>
      </c>
      <c r="O254" s="4">
        <f t="shared" si="134"/>
        <v>1672144.87</v>
      </c>
      <c r="P254" s="4">
        <f t="shared" si="135"/>
        <v>2195144.33</v>
      </c>
      <c r="Q254" s="8">
        <f t="shared" si="126"/>
        <v>364592.58166202193</v>
      </c>
      <c r="R254" s="9">
        <f t="shared" si="124"/>
        <v>0.16609048283491315</v>
      </c>
      <c r="S254" s="10">
        <f t="shared" si="142"/>
        <v>1132441.1764705882</v>
      </c>
      <c r="T254" s="10">
        <f t="shared" si="143"/>
        <v>215163.82352941175</v>
      </c>
      <c r="U254" s="4">
        <f t="shared" si="107"/>
        <v>1347605</v>
      </c>
      <c r="V254" s="5" t="s">
        <v>15</v>
      </c>
    </row>
    <row r="255" spans="1:22" ht="22.5" x14ac:dyDescent="0.25">
      <c r="A255" s="39">
        <v>253</v>
      </c>
      <c r="B255" s="27" t="s">
        <v>614</v>
      </c>
      <c r="C255" s="28" t="s">
        <v>22</v>
      </c>
      <c r="D255" s="40" t="s">
        <v>615</v>
      </c>
      <c r="E255" s="30" t="s">
        <v>13</v>
      </c>
      <c r="F255" s="39">
        <v>1</v>
      </c>
      <c r="G255" s="33">
        <v>3873831</v>
      </c>
      <c r="H255" s="43">
        <v>3458778</v>
      </c>
      <c r="I255" s="51">
        <v>3990046</v>
      </c>
      <c r="J255" s="50"/>
      <c r="K255" s="4">
        <f t="shared" si="131"/>
        <v>1874118</v>
      </c>
      <c r="L255" s="4">
        <f t="shared" si="125"/>
        <v>3990046</v>
      </c>
      <c r="M255" s="4">
        <f t="shared" si="132"/>
        <v>3458778</v>
      </c>
      <c r="N255" s="4">
        <f t="shared" si="133"/>
        <v>2928330.54</v>
      </c>
      <c r="O255" s="4">
        <f t="shared" si="134"/>
        <v>2775603.1</v>
      </c>
      <c r="P255" s="4">
        <f t="shared" si="135"/>
        <v>3068909</v>
      </c>
      <c r="Q255" s="8">
        <f t="shared" si="126"/>
        <v>709505.23995546426</v>
      </c>
      <c r="R255" s="9">
        <f t="shared" si="124"/>
        <v>0.23119135821735484</v>
      </c>
      <c r="S255" s="10">
        <f t="shared" si="142"/>
        <v>2906536.1344537814</v>
      </c>
      <c r="T255" s="10">
        <f t="shared" si="143"/>
        <v>552241.86554621847</v>
      </c>
      <c r="U255" s="4">
        <f t="shared" si="107"/>
        <v>3458778</v>
      </c>
      <c r="V255" s="5" t="s">
        <v>15</v>
      </c>
    </row>
    <row r="256" spans="1:22" ht="22.5" x14ac:dyDescent="0.25">
      <c r="A256" s="39">
        <v>254</v>
      </c>
      <c r="B256" s="27" t="s">
        <v>616</v>
      </c>
      <c r="C256" s="28" t="s">
        <v>22</v>
      </c>
      <c r="D256" s="40" t="s">
        <v>617</v>
      </c>
      <c r="E256" s="30" t="s">
        <v>13</v>
      </c>
      <c r="F256" s="39">
        <v>1</v>
      </c>
      <c r="G256" s="33">
        <v>1802037</v>
      </c>
      <c r="H256" s="43">
        <v>1653245</v>
      </c>
      <c r="I256" s="51">
        <v>1874118</v>
      </c>
      <c r="J256" s="50"/>
      <c r="K256" s="4">
        <f t="shared" si="131"/>
        <v>1078584</v>
      </c>
      <c r="L256" s="4">
        <f t="shared" si="125"/>
        <v>1874118</v>
      </c>
      <c r="M256" s="4">
        <f t="shared" si="132"/>
        <v>1653245</v>
      </c>
      <c r="N256" s="4">
        <f t="shared" si="133"/>
        <v>1475655.45</v>
      </c>
      <c r="O256" s="4">
        <f t="shared" si="134"/>
        <v>1437511.31</v>
      </c>
      <c r="P256" s="4">
        <f t="shared" si="135"/>
        <v>1511288.67</v>
      </c>
      <c r="Q256" s="8">
        <f t="shared" si="126"/>
        <v>262872.83209808421</v>
      </c>
      <c r="R256" s="9">
        <f t="shared" si="124"/>
        <v>0.17393952414007327</v>
      </c>
      <c r="S256" s="10">
        <f t="shared" si="142"/>
        <v>1389281.512605042</v>
      </c>
      <c r="T256" s="10">
        <f t="shared" si="143"/>
        <v>263963.48739495798</v>
      </c>
      <c r="U256" s="4">
        <f t="shared" si="107"/>
        <v>1653245</v>
      </c>
      <c r="V256" s="5" t="s">
        <v>15</v>
      </c>
    </row>
    <row r="257" spans="1:22" ht="22.5" x14ac:dyDescent="0.25">
      <c r="A257" s="39">
        <v>255</v>
      </c>
      <c r="B257" s="27" t="s">
        <v>618</v>
      </c>
      <c r="C257" s="28" t="s">
        <v>22</v>
      </c>
      <c r="D257" s="40" t="s">
        <v>619</v>
      </c>
      <c r="E257" s="30" t="s">
        <v>13</v>
      </c>
      <c r="F257" s="39">
        <v>1</v>
      </c>
      <c r="G257" s="33">
        <v>1037100</v>
      </c>
      <c r="H257" s="43">
        <v>925982</v>
      </c>
      <c r="I257" s="51">
        <v>1078584</v>
      </c>
      <c r="J257" s="50"/>
      <c r="K257" s="4">
        <f t="shared" si="131"/>
        <v>687647</v>
      </c>
      <c r="L257" s="4">
        <f t="shared" si="125"/>
        <v>1078584</v>
      </c>
      <c r="M257" s="4">
        <f t="shared" si="132"/>
        <v>925982</v>
      </c>
      <c r="N257" s="4">
        <f t="shared" si="133"/>
        <v>870822.37</v>
      </c>
      <c r="O257" s="4">
        <f t="shared" si="134"/>
        <v>857535.78</v>
      </c>
      <c r="P257" s="4">
        <f t="shared" si="135"/>
        <v>883576.33</v>
      </c>
      <c r="Q257" s="8">
        <f t="shared" si="126"/>
        <v>125741.08535624699</v>
      </c>
      <c r="R257" s="9">
        <f t="shared" si="124"/>
        <v>0.1423092505842104</v>
      </c>
      <c r="S257" s="10">
        <f>U257/1.19</f>
        <v>778136.13445378153</v>
      </c>
      <c r="T257" s="10">
        <f>S257*19/100</f>
        <v>147845.8655462185</v>
      </c>
      <c r="U257" s="4">
        <f t="shared" si="107"/>
        <v>925982</v>
      </c>
      <c r="V257" s="5" t="s">
        <v>15</v>
      </c>
    </row>
    <row r="258" spans="1:22" ht="22.5" x14ac:dyDescent="0.25">
      <c r="A258" s="39">
        <v>256</v>
      </c>
      <c r="B258" s="27" t="s">
        <v>620</v>
      </c>
      <c r="C258" s="28" t="s">
        <v>22</v>
      </c>
      <c r="D258" s="40" t="s">
        <v>621</v>
      </c>
      <c r="E258" s="30" t="s">
        <v>13</v>
      </c>
      <c r="F258" s="39">
        <v>1</v>
      </c>
      <c r="G258" s="33">
        <v>654902.00000000012</v>
      </c>
      <c r="H258" s="43">
        <v>584734</v>
      </c>
      <c r="I258" s="51">
        <v>687647.00000000012</v>
      </c>
      <c r="J258" s="50"/>
      <c r="K258" s="4">
        <f t="shared" si="131"/>
        <v>584734</v>
      </c>
      <c r="L258" s="4">
        <f t="shared" si="125"/>
        <v>687647</v>
      </c>
      <c r="M258" s="4">
        <f t="shared" si="132"/>
        <v>654902</v>
      </c>
      <c r="N258" s="4">
        <f t="shared" si="133"/>
        <v>927361.36</v>
      </c>
      <c r="O258" s="4">
        <f t="shared" si="134"/>
        <v>807040.14</v>
      </c>
      <c r="P258" s="4">
        <f t="shared" si="135"/>
        <v>1107422.33</v>
      </c>
      <c r="Q258" s="8">
        <f t="shared" si="126"/>
        <v>195261.86564975945</v>
      </c>
      <c r="R258" s="9">
        <f t="shared" si="124"/>
        <v>0.17632104786053884</v>
      </c>
      <c r="S258" s="10">
        <f t="shared" ref="S258:S262" si="144">U258/1.19</f>
        <v>550337.8151260505</v>
      </c>
      <c r="T258" s="10">
        <f t="shared" ref="T258:T262" si="145">S258*19/100</f>
        <v>104564.18487394959</v>
      </c>
      <c r="U258" s="4">
        <f t="shared" si="107"/>
        <v>654902</v>
      </c>
      <c r="V258" s="5" t="s">
        <v>15</v>
      </c>
    </row>
    <row r="259" spans="1:22" ht="22.5" x14ac:dyDescent="0.25">
      <c r="A259" s="39">
        <v>257</v>
      </c>
      <c r="B259" s="27" t="s">
        <v>622</v>
      </c>
      <c r="C259" s="28" t="s">
        <v>22</v>
      </c>
      <c r="D259" s="40" t="s">
        <v>623</v>
      </c>
      <c r="E259" s="30" t="s">
        <v>13</v>
      </c>
      <c r="F259" s="39">
        <v>1</v>
      </c>
      <c r="G259" s="33">
        <v>1983458</v>
      </c>
      <c r="H259" s="43">
        <v>1836535</v>
      </c>
      <c r="I259" s="51">
        <v>2082631</v>
      </c>
      <c r="J259" s="50"/>
      <c r="K259" s="4">
        <f t="shared" si="131"/>
        <v>1836535</v>
      </c>
      <c r="L259" s="4">
        <f t="shared" si="125"/>
        <v>2082631</v>
      </c>
      <c r="M259" s="4">
        <f t="shared" si="132"/>
        <v>1983458</v>
      </c>
      <c r="N259" s="4">
        <f t="shared" si="133"/>
        <v>2658362.13</v>
      </c>
      <c r="O259" s="4">
        <f t="shared" si="134"/>
        <v>2414342.12</v>
      </c>
      <c r="P259" s="4">
        <f t="shared" si="135"/>
        <v>2992422.33</v>
      </c>
      <c r="Q259" s="8">
        <f t="shared" si="126"/>
        <v>442380.85469614726</v>
      </c>
      <c r="R259" s="9">
        <f t="shared" si="124"/>
        <v>0.14783369655450582</v>
      </c>
      <c r="S259" s="10">
        <f t="shared" si="144"/>
        <v>1666771.4285714286</v>
      </c>
      <c r="T259" s="10">
        <f t="shared" si="145"/>
        <v>316686.57142857148</v>
      </c>
      <c r="U259" s="4">
        <f t="shared" si="107"/>
        <v>1983458</v>
      </c>
      <c r="V259" s="5" t="s">
        <v>15</v>
      </c>
    </row>
    <row r="260" spans="1:22" ht="22.5" x14ac:dyDescent="0.25">
      <c r="A260" s="39">
        <v>258</v>
      </c>
      <c r="B260" s="27" t="s">
        <v>624</v>
      </c>
      <c r="C260" s="28" t="s">
        <v>22</v>
      </c>
      <c r="D260" s="40" t="s">
        <v>625</v>
      </c>
      <c r="E260" s="30" t="s">
        <v>13</v>
      </c>
      <c r="F260" s="39">
        <v>1</v>
      </c>
      <c r="G260" s="33">
        <v>4865353</v>
      </c>
      <c r="H260" s="43">
        <v>4589956</v>
      </c>
      <c r="I260" s="51">
        <v>5157274</v>
      </c>
      <c r="J260" s="50"/>
      <c r="K260" s="4">
        <f t="shared" si="131"/>
        <v>4589956</v>
      </c>
      <c r="L260" s="4">
        <f t="shared" si="125"/>
        <v>5157274</v>
      </c>
      <c r="M260" s="4">
        <f t="shared" si="132"/>
        <v>4865353</v>
      </c>
      <c r="N260" s="4">
        <f t="shared" si="133"/>
        <v>6868026.7699999996</v>
      </c>
      <c r="O260" s="4">
        <f t="shared" si="134"/>
        <v>6093413.1600000001</v>
      </c>
      <c r="P260" s="4">
        <f t="shared" si="135"/>
        <v>7987385.6699999999</v>
      </c>
      <c r="Q260" s="8">
        <f t="shared" si="126"/>
        <v>1316485.6929072805</v>
      </c>
      <c r="R260" s="9">
        <f t="shared" si="124"/>
        <v>0.16482059929219375</v>
      </c>
      <c r="S260" s="10">
        <f t="shared" si="144"/>
        <v>4088531.9327731095</v>
      </c>
      <c r="T260" s="10">
        <f t="shared" si="145"/>
        <v>776821.06722689082</v>
      </c>
      <c r="U260" s="4">
        <f t="shared" ref="U260:U323" si="146">M260</f>
        <v>4865353</v>
      </c>
      <c r="V260" s="5" t="s">
        <v>15</v>
      </c>
    </row>
    <row r="261" spans="1:22" ht="22.5" x14ac:dyDescent="0.25">
      <c r="A261" s="39">
        <v>259</v>
      </c>
      <c r="B261" s="27" t="s">
        <v>626</v>
      </c>
      <c r="C261" s="28" t="s">
        <v>22</v>
      </c>
      <c r="D261" s="40" t="s">
        <v>627</v>
      </c>
      <c r="E261" s="30" t="s">
        <v>13</v>
      </c>
      <c r="F261" s="39">
        <v>1</v>
      </c>
      <c r="G261" s="33">
        <v>13685706</v>
      </c>
      <c r="H261" s="43">
        <v>12441551</v>
      </c>
      <c r="I261" s="51">
        <v>14506848</v>
      </c>
      <c r="J261" s="50"/>
      <c r="K261" s="4">
        <f t="shared" ref="K261:K292" si="147">+ROUND(MIN(G261:H261,I262,J261),2)</f>
        <v>4110174</v>
      </c>
      <c r="L261" s="4">
        <f t="shared" si="125"/>
        <v>14506848</v>
      </c>
      <c r="M261" s="4">
        <f t="shared" ref="M261:M292" si="148">+ROUND(MEDIAN(G261:H261,I262,J261),2)</f>
        <v>12441551</v>
      </c>
      <c r="N261" s="4">
        <f t="shared" ref="N261:N292" si="149">+ROUND(GEOMEAN(G261:H261,I262,J261),2)</f>
        <v>8878385.1099999994</v>
      </c>
      <c r="O261" s="4">
        <f t="shared" ref="O261:O292" si="150">+ROUND(HARMEAN(G261:H261,I262,J261),2)</f>
        <v>7561561.1100000003</v>
      </c>
      <c r="P261" s="4">
        <f t="shared" ref="P261:P292" si="151">+ROUND(AVERAGE(G261:H261,I262,J261),2)</f>
        <v>10079143.67</v>
      </c>
      <c r="Q261" s="8">
        <f t="shared" si="126"/>
        <v>3665930.0469995076</v>
      </c>
      <c r="R261" s="9">
        <f t="shared" si="124"/>
        <v>0.36371443517676416</v>
      </c>
      <c r="S261" s="10">
        <f t="shared" si="144"/>
        <v>10455084.87394958</v>
      </c>
      <c r="T261" s="10">
        <f t="shared" si="145"/>
        <v>1986466.1260504201</v>
      </c>
      <c r="U261" s="4">
        <f t="shared" si="146"/>
        <v>12441551</v>
      </c>
      <c r="V261" s="5" t="s">
        <v>15</v>
      </c>
    </row>
    <row r="262" spans="1:22" ht="22.5" x14ac:dyDescent="0.25">
      <c r="A262" s="39">
        <v>260</v>
      </c>
      <c r="B262" s="27" t="s">
        <v>628</v>
      </c>
      <c r="C262" s="28" t="s">
        <v>22</v>
      </c>
      <c r="D262" s="40" t="s">
        <v>629</v>
      </c>
      <c r="E262" s="30" t="s">
        <v>13</v>
      </c>
      <c r="F262" s="39">
        <v>1</v>
      </c>
      <c r="G262" s="33">
        <v>3841284</v>
      </c>
      <c r="H262" s="43">
        <v>3524114</v>
      </c>
      <c r="I262" s="51">
        <v>4110174</v>
      </c>
      <c r="J262" s="50"/>
      <c r="K262" s="4">
        <f t="shared" si="147"/>
        <v>2777063</v>
      </c>
      <c r="L262" s="4">
        <f t="shared" si="125"/>
        <v>4110174</v>
      </c>
      <c r="M262" s="4">
        <f t="shared" si="148"/>
        <v>3524114</v>
      </c>
      <c r="N262" s="4">
        <f t="shared" si="149"/>
        <v>3349942.6</v>
      </c>
      <c r="O262" s="4">
        <f t="shared" si="150"/>
        <v>3317917.76</v>
      </c>
      <c r="P262" s="4">
        <f t="shared" si="151"/>
        <v>3380820.33</v>
      </c>
      <c r="Q262" s="8">
        <f t="shared" si="126"/>
        <v>428208.44560403458</v>
      </c>
      <c r="R262" s="9">
        <f t="shared" si="124"/>
        <v>0.12665814914927306</v>
      </c>
      <c r="S262" s="10">
        <f t="shared" si="144"/>
        <v>2961440.3361344538</v>
      </c>
      <c r="T262" s="10">
        <f t="shared" si="145"/>
        <v>562673.66386554623</v>
      </c>
      <c r="U262" s="4">
        <f t="shared" si="146"/>
        <v>3524114</v>
      </c>
      <c r="V262" s="5" t="s">
        <v>15</v>
      </c>
    </row>
    <row r="263" spans="1:22" ht="33.75" x14ac:dyDescent="0.25">
      <c r="A263" s="39">
        <v>261</v>
      </c>
      <c r="B263" s="27" t="s">
        <v>630</v>
      </c>
      <c r="C263" s="28" t="s">
        <v>22</v>
      </c>
      <c r="D263" s="40" t="s">
        <v>631</v>
      </c>
      <c r="E263" s="30" t="s">
        <v>13</v>
      </c>
      <c r="F263" s="39">
        <v>1</v>
      </c>
      <c r="G263" s="33">
        <v>2670253</v>
      </c>
      <c r="H263" s="43">
        <v>2495564</v>
      </c>
      <c r="I263" s="51">
        <v>2777063</v>
      </c>
      <c r="J263" s="50"/>
      <c r="K263" s="4">
        <f t="shared" si="147"/>
        <v>1503050</v>
      </c>
      <c r="L263" s="4">
        <f t="shared" si="125"/>
        <v>2777063</v>
      </c>
      <c r="M263" s="4">
        <f t="shared" si="148"/>
        <v>2495564</v>
      </c>
      <c r="N263" s="4">
        <f t="shared" si="149"/>
        <v>2155583.5</v>
      </c>
      <c r="O263" s="4">
        <f t="shared" si="150"/>
        <v>2082579.51</v>
      </c>
      <c r="P263" s="4">
        <f t="shared" si="151"/>
        <v>2222955.67</v>
      </c>
      <c r="Q263" s="8">
        <f t="shared" si="126"/>
        <v>429455.65373306262</v>
      </c>
      <c r="R263" s="9">
        <f t="shared" si="124"/>
        <v>0.19319128110776165</v>
      </c>
      <c r="S263" s="10">
        <f>U263/1.19</f>
        <v>2097112.6050420168</v>
      </c>
      <c r="T263" s="10">
        <f>S263*19/100</f>
        <v>398451.39495798317</v>
      </c>
      <c r="U263" s="4">
        <f t="shared" si="146"/>
        <v>2495564</v>
      </c>
      <c r="V263" s="5" t="s">
        <v>15</v>
      </c>
    </row>
    <row r="264" spans="1:22" ht="22.5" x14ac:dyDescent="0.25">
      <c r="A264" s="39">
        <v>262</v>
      </c>
      <c r="B264" s="27" t="s">
        <v>632</v>
      </c>
      <c r="C264" s="28" t="s">
        <v>22</v>
      </c>
      <c r="D264" s="40" t="s">
        <v>633</v>
      </c>
      <c r="E264" s="30" t="s">
        <v>13</v>
      </c>
      <c r="F264" s="39">
        <v>1</v>
      </c>
      <c r="G264" s="33">
        <v>1431476</v>
      </c>
      <c r="H264" s="43">
        <v>1325441</v>
      </c>
      <c r="I264" s="51">
        <v>1503050</v>
      </c>
      <c r="J264" s="50"/>
      <c r="K264" s="4">
        <f t="shared" si="147"/>
        <v>1325441</v>
      </c>
      <c r="L264" s="4">
        <f t="shared" si="125"/>
        <v>1503050</v>
      </c>
      <c r="M264" s="4">
        <f t="shared" si="148"/>
        <v>1431476</v>
      </c>
      <c r="N264" s="4">
        <f t="shared" si="149"/>
        <v>1622159.74</v>
      </c>
      <c r="O264" s="4">
        <f t="shared" si="150"/>
        <v>1580996.69</v>
      </c>
      <c r="P264" s="4">
        <f t="shared" si="151"/>
        <v>1668892.67</v>
      </c>
      <c r="Q264" s="8">
        <f t="shared" si="126"/>
        <v>128280.30009424745</v>
      </c>
      <c r="R264" s="9">
        <f t="shared" si="124"/>
        <v>7.6865518316553846E-2</v>
      </c>
      <c r="S264" s="10">
        <f t="shared" ref="S264:S268" si="152">U264/1.19</f>
        <v>1202921.0084033613</v>
      </c>
      <c r="T264" s="10">
        <f t="shared" ref="T264:T268" si="153">S264*19/100</f>
        <v>228554.99159663863</v>
      </c>
      <c r="U264" s="4">
        <f t="shared" si="146"/>
        <v>1431476</v>
      </c>
      <c r="V264" s="5" t="s">
        <v>15</v>
      </c>
    </row>
    <row r="265" spans="1:22" ht="33.75" x14ac:dyDescent="0.25">
      <c r="A265" s="39">
        <v>263</v>
      </c>
      <c r="B265" s="27" t="s">
        <v>634</v>
      </c>
      <c r="C265" s="28" t="s">
        <v>22</v>
      </c>
      <c r="D265" s="40" t="s">
        <v>635</v>
      </c>
      <c r="E265" s="30" t="s">
        <v>13</v>
      </c>
      <c r="F265" s="39">
        <v>1</v>
      </c>
      <c r="G265" s="33">
        <v>2184234</v>
      </c>
      <c r="H265" s="43">
        <v>1985667</v>
      </c>
      <c r="I265" s="51">
        <v>2249761</v>
      </c>
      <c r="J265" s="50"/>
      <c r="K265" s="4">
        <f t="shared" si="147"/>
        <v>1026111</v>
      </c>
      <c r="L265" s="4">
        <f t="shared" si="125"/>
        <v>2249761</v>
      </c>
      <c r="M265" s="4">
        <f t="shared" si="148"/>
        <v>1985667</v>
      </c>
      <c r="N265" s="4">
        <f t="shared" si="149"/>
        <v>1644876.55</v>
      </c>
      <c r="O265" s="4">
        <f t="shared" si="150"/>
        <v>1549595.62</v>
      </c>
      <c r="P265" s="4">
        <f t="shared" si="151"/>
        <v>1732004</v>
      </c>
      <c r="Q265" s="8">
        <f t="shared" si="126"/>
        <v>415843.61609906494</v>
      </c>
      <c r="R265" s="9">
        <f t="shared" si="124"/>
        <v>0.24009391208049458</v>
      </c>
      <c r="S265" s="10">
        <f t="shared" si="152"/>
        <v>1668627.7310924369</v>
      </c>
      <c r="T265" s="10">
        <f t="shared" si="153"/>
        <v>317039.268907563</v>
      </c>
      <c r="U265" s="4">
        <f t="shared" si="146"/>
        <v>1985667</v>
      </c>
      <c r="V265" s="5" t="s">
        <v>15</v>
      </c>
    </row>
    <row r="266" spans="1:22" ht="33.75" x14ac:dyDescent="0.25">
      <c r="A266" s="39">
        <v>264</v>
      </c>
      <c r="B266" s="27" t="s">
        <v>636</v>
      </c>
      <c r="C266" s="28" t="s">
        <v>22</v>
      </c>
      <c r="D266" s="40" t="s">
        <v>637</v>
      </c>
      <c r="E266" s="30" t="s">
        <v>13</v>
      </c>
      <c r="F266" s="39">
        <v>1</v>
      </c>
      <c r="G266" s="33">
        <v>977249.00000000012</v>
      </c>
      <c r="H266" s="43">
        <v>896559</v>
      </c>
      <c r="I266" s="51">
        <v>1026111</v>
      </c>
      <c r="J266" s="50"/>
      <c r="K266" s="4">
        <f t="shared" si="147"/>
        <v>896559</v>
      </c>
      <c r="L266" s="4">
        <f t="shared" si="125"/>
        <v>1026111</v>
      </c>
      <c r="M266" s="4">
        <f t="shared" si="148"/>
        <v>977249</v>
      </c>
      <c r="N266" s="4">
        <f t="shared" si="149"/>
        <v>1512093.21</v>
      </c>
      <c r="O266" s="4">
        <f t="shared" si="150"/>
        <v>1254138.33</v>
      </c>
      <c r="P266" s="4">
        <f t="shared" si="151"/>
        <v>1939919.33</v>
      </c>
      <c r="Q266" s="8">
        <f t="shared" si="126"/>
        <v>398061.16489646124</v>
      </c>
      <c r="R266" s="9">
        <f t="shared" si="124"/>
        <v>0.2051946999757259</v>
      </c>
      <c r="S266" s="10">
        <f t="shared" si="152"/>
        <v>821217.64705882361</v>
      </c>
      <c r="T266" s="10">
        <f t="shared" si="153"/>
        <v>156031.35294117648</v>
      </c>
      <c r="U266" s="4">
        <f t="shared" si="146"/>
        <v>977249</v>
      </c>
      <c r="V266" s="5" t="s">
        <v>15</v>
      </c>
    </row>
    <row r="267" spans="1:22" ht="22.5" x14ac:dyDescent="0.25">
      <c r="A267" s="39">
        <v>265</v>
      </c>
      <c r="B267" s="27" t="s">
        <v>638</v>
      </c>
      <c r="C267" s="28" t="s">
        <v>22</v>
      </c>
      <c r="D267" s="40" t="s">
        <v>639</v>
      </c>
      <c r="E267" s="30" t="s">
        <v>13</v>
      </c>
      <c r="F267" s="39">
        <v>1</v>
      </c>
      <c r="G267" s="33">
        <v>3722594.0000000005</v>
      </c>
      <c r="H267" s="43">
        <v>3415224</v>
      </c>
      <c r="I267" s="51">
        <v>3945950</v>
      </c>
      <c r="J267" s="50"/>
      <c r="K267" s="4">
        <f t="shared" si="147"/>
        <v>2938444</v>
      </c>
      <c r="L267" s="4">
        <f t="shared" si="125"/>
        <v>3945950</v>
      </c>
      <c r="M267" s="4">
        <f t="shared" si="148"/>
        <v>3415224</v>
      </c>
      <c r="N267" s="4">
        <f t="shared" si="149"/>
        <v>3342931.12</v>
      </c>
      <c r="O267" s="4">
        <f t="shared" si="150"/>
        <v>3326854.78</v>
      </c>
      <c r="P267" s="4">
        <f t="shared" si="151"/>
        <v>3358754</v>
      </c>
      <c r="Q267" s="8">
        <f t="shared" si="126"/>
        <v>322730.60345926328</v>
      </c>
      <c r="R267" s="9">
        <f t="shared" si="124"/>
        <v>9.6086406881618389E-2</v>
      </c>
      <c r="S267" s="10">
        <f t="shared" si="152"/>
        <v>2869936.1344537814</v>
      </c>
      <c r="T267" s="10">
        <f t="shared" si="153"/>
        <v>545287.86554621847</v>
      </c>
      <c r="U267" s="4">
        <f t="shared" si="146"/>
        <v>3415224</v>
      </c>
      <c r="V267" s="5" t="s">
        <v>15</v>
      </c>
    </row>
    <row r="268" spans="1:22" ht="22.5" x14ac:dyDescent="0.25">
      <c r="A268" s="39">
        <v>266</v>
      </c>
      <c r="B268" s="27" t="s">
        <v>640</v>
      </c>
      <c r="C268" s="28" t="s">
        <v>22</v>
      </c>
      <c r="D268" s="40" t="s">
        <v>641</v>
      </c>
      <c r="E268" s="30" t="s">
        <v>13</v>
      </c>
      <c r="F268" s="39">
        <v>1</v>
      </c>
      <c r="G268" s="33">
        <v>2798518</v>
      </c>
      <c r="H268" s="43">
        <v>2567448</v>
      </c>
      <c r="I268" s="51">
        <v>2938444</v>
      </c>
      <c r="J268" s="50"/>
      <c r="K268" s="4">
        <f t="shared" si="147"/>
        <v>2567448</v>
      </c>
      <c r="L268" s="4">
        <f t="shared" si="125"/>
        <v>2938444</v>
      </c>
      <c r="M268" s="4">
        <f t="shared" si="148"/>
        <v>2798518</v>
      </c>
      <c r="N268" s="4">
        <f t="shared" si="149"/>
        <v>3567439.36</v>
      </c>
      <c r="O268" s="4">
        <f t="shared" si="150"/>
        <v>3314625.12</v>
      </c>
      <c r="P268" s="4">
        <f t="shared" si="151"/>
        <v>3894948.33</v>
      </c>
      <c r="Q268" s="8">
        <f t="shared" si="126"/>
        <v>501693.47772279306</v>
      </c>
      <c r="R268" s="9">
        <f t="shared" si="124"/>
        <v>0.12880619592783996</v>
      </c>
      <c r="S268" s="10">
        <f t="shared" si="152"/>
        <v>2351695.7983193276</v>
      </c>
      <c r="T268" s="10">
        <f t="shared" si="153"/>
        <v>446822.20168067224</v>
      </c>
      <c r="U268" s="4">
        <f t="shared" si="146"/>
        <v>2798518</v>
      </c>
      <c r="V268" s="5" t="s">
        <v>15</v>
      </c>
    </row>
    <row r="269" spans="1:22" ht="33.75" x14ac:dyDescent="0.25">
      <c r="A269" s="39">
        <v>267</v>
      </c>
      <c r="B269" s="27" t="s">
        <v>642</v>
      </c>
      <c r="C269" s="28" t="s">
        <v>22</v>
      </c>
      <c r="D269" s="40" t="s">
        <v>643</v>
      </c>
      <c r="E269" s="30" t="s">
        <v>13</v>
      </c>
      <c r="F269" s="39">
        <v>1</v>
      </c>
      <c r="G269" s="33">
        <v>5905494</v>
      </c>
      <c r="H269" s="43">
        <v>5417884</v>
      </c>
      <c r="I269" s="51">
        <v>6318879</v>
      </c>
      <c r="J269" s="50"/>
      <c r="K269" s="4">
        <f t="shared" si="147"/>
        <v>5417884</v>
      </c>
      <c r="L269" s="4">
        <f t="shared" si="125"/>
        <v>6318879</v>
      </c>
      <c r="M269" s="4">
        <f t="shared" si="148"/>
        <v>5682479</v>
      </c>
      <c r="N269" s="4">
        <f t="shared" si="149"/>
        <v>5665104.4900000002</v>
      </c>
      <c r="O269" s="4">
        <f t="shared" si="150"/>
        <v>5661581.4500000002</v>
      </c>
      <c r="P269" s="4">
        <f t="shared" si="151"/>
        <v>5668619</v>
      </c>
      <c r="Q269" s="8">
        <f t="shared" si="126"/>
        <v>302956.88033911202</v>
      </c>
      <c r="R269" s="9">
        <f t="shared" si="124"/>
        <v>5.344456565860433E-2</v>
      </c>
      <c r="S269" s="10">
        <f>U269/1.19</f>
        <v>4775192.4369747899</v>
      </c>
      <c r="T269" s="10">
        <f>S269*19/100</f>
        <v>907286.56302521005</v>
      </c>
      <c r="U269" s="4">
        <f t="shared" si="146"/>
        <v>5682479</v>
      </c>
      <c r="V269" s="5" t="s">
        <v>15</v>
      </c>
    </row>
    <row r="270" spans="1:22" ht="45" x14ac:dyDescent="0.25">
      <c r="A270" s="39">
        <v>268</v>
      </c>
      <c r="B270" s="27" t="s">
        <v>644</v>
      </c>
      <c r="C270" s="28" t="s">
        <v>22</v>
      </c>
      <c r="D270" s="40" t="s">
        <v>645</v>
      </c>
      <c r="E270" s="30" t="s">
        <v>13</v>
      </c>
      <c r="F270" s="39">
        <v>1</v>
      </c>
      <c r="G270" s="33">
        <v>5411885.0000000009</v>
      </c>
      <c r="H270" s="43">
        <v>4875572</v>
      </c>
      <c r="I270" s="51">
        <v>5682479</v>
      </c>
      <c r="J270" s="50"/>
      <c r="K270" s="4">
        <f t="shared" si="147"/>
        <v>3873027</v>
      </c>
      <c r="L270" s="4">
        <f t="shared" si="125"/>
        <v>5682479</v>
      </c>
      <c r="M270" s="4">
        <f t="shared" si="148"/>
        <v>4875572</v>
      </c>
      <c r="N270" s="4">
        <f t="shared" si="149"/>
        <v>4675286.3899999997</v>
      </c>
      <c r="O270" s="4">
        <f t="shared" si="150"/>
        <v>4629067.99</v>
      </c>
      <c r="P270" s="4">
        <f t="shared" si="151"/>
        <v>4720161.33</v>
      </c>
      <c r="Q270" s="8">
        <f t="shared" si="126"/>
        <v>578815.24220508232</v>
      </c>
      <c r="R270" s="9">
        <f t="shared" si="124"/>
        <v>0.12262615655238257</v>
      </c>
      <c r="S270" s="10">
        <f t="shared" ref="S270" si="154">U270/1.19</f>
        <v>4097119.3277310925</v>
      </c>
      <c r="T270" s="10">
        <f t="shared" ref="T270" si="155">S270*19/100</f>
        <v>778452.67226890754</v>
      </c>
      <c r="U270" s="4">
        <f t="shared" si="146"/>
        <v>4875572</v>
      </c>
      <c r="V270" s="5" t="s">
        <v>15</v>
      </c>
    </row>
    <row r="271" spans="1:22" ht="33.75" x14ac:dyDescent="0.25">
      <c r="A271" s="39">
        <v>269</v>
      </c>
      <c r="B271" s="27" t="s">
        <v>646</v>
      </c>
      <c r="C271" s="28" t="s">
        <v>22</v>
      </c>
      <c r="D271" s="40" t="s">
        <v>647</v>
      </c>
      <c r="E271" s="30" t="s">
        <v>13</v>
      </c>
      <c r="F271" s="39">
        <v>1</v>
      </c>
      <c r="G271" s="33">
        <v>3760220</v>
      </c>
      <c r="H271" s="43">
        <v>3514224</v>
      </c>
      <c r="I271" s="51">
        <v>3873027</v>
      </c>
      <c r="J271" s="50"/>
      <c r="K271" s="4">
        <f t="shared" si="147"/>
        <v>3514224</v>
      </c>
      <c r="L271" s="4">
        <f t="shared" si="125"/>
        <v>3873027</v>
      </c>
      <c r="M271" s="4">
        <f t="shared" si="148"/>
        <v>3760220</v>
      </c>
      <c r="N271" s="4">
        <f t="shared" si="149"/>
        <v>5119944.45</v>
      </c>
      <c r="O271" s="4">
        <f t="shared" si="150"/>
        <v>4622803.8</v>
      </c>
      <c r="P271" s="4">
        <f t="shared" si="151"/>
        <v>5810384.6699999999</v>
      </c>
      <c r="Q271" s="8">
        <f t="shared" si="126"/>
        <v>895958.04837834591</v>
      </c>
      <c r="R271" s="9">
        <f t="shared" si="124"/>
        <v>0.15419943760424831</v>
      </c>
      <c r="S271" s="10">
        <f>U271/1.19</f>
        <v>3159848.7394957985</v>
      </c>
      <c r="T271" s="10">
        <f>S271*19/100</f>
        <v>600371.26050420175</v>
      </c>
      <c r="U271" s="4">
        <f t="shared" si="146"/>
        <v>3760220</v>
      </c>
      <c r="V271" s="5" t="s">
        <v>15</v>
      </c>
    </row>
    <row r="272" spans="1:22" ht="33.75" x14ac:dyDescent="0.25">
      <c r="A272" s="39">
        <v>270</v>
      </c>
      <c r="B272" s="27" t="s">
        <v>648</v>
      </c>
      <c r="C272" s="28" t="s">
        <v>22</v>
      </c>
      <c r="D272" s="40" t="s">
        <v>649</v>
      </c>
      <c r="E272" s="30" t="s">
        <v>13</v>
      </c>
      <c r="F272" s="39">
        <v>1</v>
      </c>
      <c r="G272" s="33">
        <v>9492252</v>
      </c>
      <c r="H272" s="43">
        <v>8475225</v>
      </c>
      <c r="I272" s="51">
        <v>10156710</v>
      </c>
      <c r="J272" s="50"/>
      <c r="K272" s="4">
        <f t="shared" si="147"/>
        <v>1727569</v>
      </c>
      <c r="L272" s="4">
        <f t="shared" si="125"/>
        <v>10156710</v>
      </c>
      <c r="M272" s="4">
        <f t="shared" si="148"/>
        <v>8475225</v>
      </c>
      <c r="N272" s="4">
        <f t="shared" si="149"/>
        <v>5179867.29</v>
      </c>
      <c r="O272" s="4">
        <f t="shared" si="150"/>
        <v>3739771.13</v>
      </c>
      <c r="P272" s="4">
        <f t="shared" si="151"/>
        <v>6565015.3300000001</v>
      </c>
      <c r="Q272" s="8">
        <f t="shared" si="126"/>
        <v>3090472.1387926117</v>
      </c>
      <c r="R272" s="9">
        <f t="shared" si="124"/>
        <v>0.47074865532608157</v>
      </c>
      <c r="S272" s="10">
        <f t="shared" ref="S272:S276" si="156">U272/1.19</f>
        <v>7122037.8151260512</v>
      </c>
      <c r="T272" s="10">
        <f t="shared" ref="T272:T276" si="157">S272*19/100</f>
        <v>1353187.1848739495</v>
      </c>
      <c r="U272" s="4">
        <f t="shared" si="146"/>
        <v>8475225</v>
      </c>
      <c r="V272" s="5" t="s">
        <v>15</v>
      </c>
    </row>
    <row r="273" spans="1:22" ht="22.5" x14ac:dyDescent="0.25">
      <c r="A273" s="39">
        <v>271</v>
      </c>
      <c r="B273" s="27" t="s">
        <v>650</v>
      </c>
      <c r="C273" s="28" t="s">
        <v>22</v>
      </c>
      <c r="D273" s="40" t="s">
        <v>651</v>
      </c>
      <c r="E273" s="30" t="s">
        <v>13</v>
      </c>
      <c r="F273" s="39">
        <v>1</v>
      </c>
      <c r="G273" s="33">
        <v>1677251</v>
      </c>
      <c r="H273" s="43">
        <v>1524774</v>
      </c>
      <c r="I273" s="51">
        <v>1727569</v>
      </c>
      <c r="J273" s="50"/>
      <c r="K273" s="4">
        <f t="shared" si="147"/>
        <v>1524774</v>
      </c>
      <c r="L273" s="4">
        <f t="shared" si="125"/>
        <v>1727569</v>
      </c>
      <c r="M273" s="4">
        <f t="shared" si="148"/>
        <v>1677251</v>
      </c>
      <c r="N273" s="4">
        <f t="shared" si="149"/>
        <v>1699044.29</v>
      </c>
      <c r="O273" s="4">
        <f t="shared" si="150"/>
        <v>1691598.3</v>
      </c>
      <c r="P273" s="4">
        <f t="shared" si="151"/>
        <v>1706619</v>
      </c>
      <c r="Q273" s="8">
        <f t="shared" si="126"/>
        <v>73621.373469646831</v>
      </c>
      <c r="R273" s="9">
        <f t="shared" si="124"/>
        <v>4.3138728368573673E-2</v>
      </c>
      <c r="S273" s="10">
        <f t="shared" si="156"/>
        <v>1409454.6218487395</v>
      </c>
      <c r="T273" s="10">
        <f t="shared" si="157"/>
        <v>267796.37815126049</v>
      </c>
      <c r="U273" s="4">
        <f t="shared" si="146"/>
        <v>1677251</v>
      </c>
      <c r="V273" s="5" t="s">
        <v>15</v>
      </c>
    </row>
    <row r="274" spans="1:22" ht="22.5" x14ac:dyDescent="0.25">
      <c r="A274" s="39">
        <v>272</v>
      </c>
      <c r="B274" s="27" t="s">
        <v>348</v>
      </c>
      <c r="C274" s="28" t="s">
        <v>22</v>
      </c>
      <c r="D274" s="40" t="s">
        <v>652</v>
      </c>
      <c r="E274" s="30" t="s">
        <v>13</v>
      </c>
      <c r="F274" s="39">
        <v>1</v>
      </c>
      <c r="G274" s="33">
        <v>1809275</v>
      </c>
      <c r="H274" s="43">
        <v>1659885</v>
      </c>
      <c r="I274" s="51">
        <v>1917832</v>
      </c>
      <c r="J274" s="50"/>
      <c r="K274" s="4">
        <f t="shared" si="147"/>
        <v>1557026</v>
      </c>
      <c r="L274" s="4">
        <f t="shared" si="125"/>
        <v>1917832</v>
      </c>
      <c r="M274" s="4">
        <f t="shared" si="148"/>
        <v>1659885</v>
      </c>
      <c r="N274" s="4">
        <f t="shared" si="149"/>
        <v>1672217.7</v>
      </c>
      <c r="O274" s="4">
        <f t="shared" si="150"/>
        <v>1669069.21</v>
      </c>
      <c r="P274" s="4">
        <f t="shared" si="151"/>
        <v>1675395.33</v>
      </c>
      <c r="Q274" s="8">
        <f t="shared" si="126"/>
        <v>119534.31863355955</v>
      </c>
      <c r="R274" s="9">
        <f t="shared" si="124"/>
        <v>7.1346933164460682E-2</v>
      </c>
      <c r="S274" s="10">
        <f t="shared" si="156"/>
        <v>1394861.3445378151</v>
      </c>
      <c r="T274" s="10">
        <f t="shared" si="157"/>
        <v>265023.65546218486</v>
      </c>
      <c r="U274" s="4">
        <f t="shared" si="146"/>
        <v>1659885</v>
      </c>
      <c r="V274" s="5" t="s">
        <v>15</v>
      </c>
    </row>
    <row r="275" spans="1:22" ht="22.5" x14ac:dyDescent="0.25">
      <c r="A275" s="39">
        <v>273</v>
      </c>
      <c r="B275" s="27" t="s">
        <v>350</v>
      </c>
      <c r="C275" s="28" t="s">
        <v>22</v>
      </c>
      <c r="D275" s="40" t="s">
        <v>653</v>
      </c>
      <c r="E275" s="30" t="s">
        <v>13</v>
      </c>
      <c r="F275" s="39">
        <v>1</v>
      </c>
      <c r="G275" s="33">
        <v>1497140</v>
      </c>
      <c r="H275" s="43">
        <v>1348775</v>
      </c>
      <c r="I275" s="51">
        <v>1557026</v>
      </c>
      <c r="J275" s="50"/>
      <c r="K275" s="4">
        <f t="shared" si="147"/>
        <v>1348775</v>
      </c>
      <c r="L275" s="4">
        <f t="shared" si="125"/>
        <v>1557026</v>
      </c>
      <c r="M275" s="4">
        <f t="shared" si="148"/>
        <v>1497140</v>
      </c>
      <c r="N275" s="4">
        <f t="shared" si="149"/>
        <v>1552887.35</v>
      </c>
      <c r="O275" s="4">
        <f t="shared" si="150"/>
        <v>1539571.88</v>
      </c>
      <c r="P275" s="4">
        <f t="shared" si="151"/>
        <v>1566792.33</v>
      </c>
      <c r="Q275" s="8">
        <f t="shared" si="126"/>
        <v>82835.636418987619</v>
      </c>
      <c r="R275" s="9">
        <f t="shared" si="124"/>
        <v>5.2869569778266415E-2</v>
      </c>
      <c r="S275" s="10">
        <f t="shared" si="156"/>
        <v>1258100.8403361344</v>
      </c>
      <c r="T275" s="10">
        <f t="shared" si="157"/>
        <v>239039.15966386552</v>
      </c>
      <c r="U275" s="4">
        <f t="shared" si="146"/>
        <v>1497140</v>
      </c>
      <c r="V275" s="5" t="s">
        <v>15</v>
      </c>
    </row>
    <row r="276" spans="1:22" ht="22.5" x14ac:dyDescent="0.25">
      <c r="A276" s="39">
        <v>274</v>
      </c>
      <c r="B276" s="27" t="s">
        <v>352</v>
      </c>
      <c r="C276" s="28" t="s">
        <v>22</v>
      </c>
      <c r="D276" s="40" t="s">
        <v>654</v>
      </c>
      <c r="E276" s="30" t="s">
        <v>13</v>
      </c>
      <c r="F276" s="39">
        <v>1</v>
      </c>
      <c r="G276" s="33">
        <v>1733142.0000000002</v>
      </c>
      <c r="H276" s="43">
        <v>1547448</v>
      </c>
      <c r="I276" s="51">
        <v>1854462</v>
      </c>
      <c r="J276" s="50"/>
      <c r="K276" s="4">
        <f t="shared" si="147"/>
        <v>1547448</v>
      </c>
      <c r="L276" s="4">
        <f t="shared" si="125"/>
        <v>1854462</v>
      </c>
      <c r="M276" s="4">
        <f t="shared" si="148"/>
        <v>1733142</v>
      </c>
      <c r="N276" s="4">
        <f t="shared" si="149"/>
        <v>1970462.21</v>
      </c>
      <c r="O276" s="4">
        <f t="shared" si="150"/>
        <v>1906264.24</v>
      </c>
      <c r="P276" s="4">
        <f t="shared" si="151"/>
        <v>2044425.67</v>
      </c>
      <c r="Q276" s="8">
        <f t="shared" si="126"/>
        <v>179093.20721734897</v>
      </c>
      <c r="R276" s="9">
        <f t="shared" si="124"/>
        <v>8.7600742763785086E-2</v>
      </c>
      <c r="S276" s="10">
        <f t="shared" si="156"/>
        <v>1456421.848739496</v>
      </c>
      <c r="T276" s="10">
        <f t="shared" si="157"/>
        <v>276720.15126050427</v>
      </c>
      <c r="U276" s="4">
        <f t="shared" si="146"/>
        <v>1733142</v>
      </c>
      <c r="V276" s="5" t="s">
        <v>15</v>
      </c>
    </row>
    <row r="277" spans="1:22" ht="22.5" x14ac:dyDescent="0.25">
      <c r="A277" s="39">
        <v>275</v>
      </c>
      <c r="B277" s="27" t="s">
        <v>354</v>
      </c>
      <c r="C277" s="28" t="s">
        <v>22</v>
      </c>
      <c r="D277" s="40" t="s">
        <v>655</v>
      </c>
      <c r="E277" s="30" t="s">
        <v>13</v>
      </c>
      <c r="F277" s="39">
        <v>1</v>
      </c>
      <c r="G277" s="33">
        <v>2742968</v>
      </c>
      <c r="H277" s="43">
        <v>2471142</v>
      </c>
      <c r="I277" s="51">
        <v>2852687</v>
      </c>
      <c r="J277" s="50"/>
      <c r="K277" s="4">
        <f t="shared" si="147"/>
        <v>2471142</v>
      </c>
      <c r="L277" s="4">
        <f t="shared" si="125"/>
        <v>2852687</v>
      </c>
      <c r="M277" s="4">
        <f t="shared" si="148"/>
        <v>2742968</v>
      </c>
      <c r="N277" s="4">
        <f t="shared" si="149"/>
        <v>2746406.06</v>
      </c>
      <c r="O277" s="4">
        <f t="shared" si="150"/>
        <v>2736107.84</v>
      </c>
      <c r="P277" s="4">
        <f t="shared" si="151"/>
        <v>2756756</v>
      </c>
      <c r="Q277" s="8">
        <f t="shared" si="126"/>
        <v>128326.97611538076</v>
      </c>
      <c r="R277" s="9">
        <f t="shared" si="124"/>
        <v>4.6549994310479695E-2</v>
      </c>
      <c r="S277" s="10">
        <f>U277/1.19</f>
        <v>2305015.1260504201</v>
      </c>
      <c r="T277" s="10">
        <f>S277*19/100</f>
        <v>437952.87394957984</v>
      </c>
      <c r="U277" s="4">
        <f t="shared" si="146"/>
        <v>2742968</v>
      </c>
      <c r="V277" s="5" t="s">
        <v>15</v>
      </c>
    </row>
    <row r="278" spans="1:22" ht="22.5" x14ac:dyDescent="0.25">
      <c r="A278" s="39">
        <v>276</v>
      </c>
      <c r="B278" s="27" t="s">
        <v>356</v>
      </c>
      <c r="C278" s="28" t="s">
        <v>22</v>
      </c>
      <c r="D278" s="40" t="s">
        <v>656</v>
      </c>
      <c r="E278" s="30" t="s">
        <v>13</v>
      </c>
      <c r="F278" s="39">
        <v>1</v>
      </c>
      <c r="G278" s="33">
        <v>2910627.0000000005</v>
      </c>
      <c r="H278" s="43">
        <v>2598774</v>
      </c>
      <c r="I278" s="51">
        <v>3056158</v>
      </c>
      <c r="J278" s="50"/>
      <c r="K278" s="4">
        <f t="shared" si="147"/>
        <v>40508</v>
      </c>
      <c r="L278" s="4">
        <f t="shared" si="125"/>
        <v>3056158</v>
      </c>
      <c r="M278" s="4">
        <f t="shared" si="148"/>
        <v>2598774</v>
      </c>
      <c r="N278" s="4">
        <f t="shared" si="149"/>
        <v>674163.58</v>
      </c>
      <c r="O278" s="4">
        <f t="shared" si="150"/>
        <v>118041.24</v>
      </c>
      <c r="P278" s="4">
        <f t="shared" si="151"/>
        <v>1849969.67</v>
      </c>
      <c r="Q278" s="8">
        <f t="shared" si="126"/>
        <v>1296164.9384488123</v>
      </c>
      <c r="R278" s="9">
        <f t="shared" si="124"/>
        <v>0.70064118318697211</v>
      </c>
      <c r="S278" s="10">
        <f t="shared" ref="S278:S282" si="158">U278/1.19</f>
        <v>2183843.6974789915</v>
      </c>
      <c r="T278" s="10">
        <f t="shared" ref="T278:T282" si="159">S278*19/100</f>
        <v>414930.30252100842</v>
      </c>
      <c r="U278" s="4">
        <f t="shared" si="146"/>
        <v>2598774</v>
      </c>
      <c r="V278" s="5" t="s">
        <v>15</v>
      </c>
    </row>
    <row r="279" spans="1:22" ht="22.5" x14ac:dyDescent="0.25">
      <c r="A279" s="39">
        <v>277</v>
      </c>
      <c r="B279" s="27" t="s">
        <v>358</v>
      </c>
      <c r="C279" s="28" t="s">
        <v>22</v>
      </c>
      <c r="D279" s="40" t="s">
        <v>657</v>
      </c>
      <c r="E279" s="30" t="s">
        <v>13</v>
      </c>
      <c r="F279" s="39">
        <v>1</v>
      </c>
      <c r="G279" s="33">
        <v>39328</v>
      </c>
      <c r="H279" s="43">
        <v>35114</v>
      </c>
      <c r="I279" s="51">
        <v>40508</v>
      </c>
      <c r="J279" s="50"/>
      <c r="K279" s="4">
        <f t="shared" si="147"/>
        <v>35114</v>
      </c>
      <c r="L279" s="4">
        <f t="shared" si="125"/>
        <v>40508</v>
      </c>
      <c r="M279" s="4">
        <f t="shared" si="148"/>
        <v>39328</v>
      </c>
      <c r="N279" s="4">
        <f t="shared" si="149"/>
        <v>128031.73</v>
      </c>
      <c r="O279" s="4">
        <f t="shared" si="150"/>
        <v>54981.46</v>
      </c>
      <c r="P279" s="4">
        <f t="shared" si="151"/>
        <v>531395.67000000004</v>
      </c>
      <c r="Q279" s="8">
        <f t="shared" si="126"/>
        <v>195743.54265680906</v>
      </c>
      <c r="R279" s="9">
        <f t="shared" si="124"/>
        <v>0.36835742876265637</v>
      </c>
      <c r="S279" s="10">
        <f t="shared" si="158"/>
        <v>33048.73949579832</v>
      </c>
      <c r="T279" s="10">
        <f t="shared" si="159"/>
        <v>6279.2605042016812</v>
      </c>
      <c r="U279" s="4">
        <f t="shared" si="146"/>
        <v>39328</v>
      </c>
      <c r="V279" s="5" t="s">
        <v>15</v>
      </c>
    </row>
    <row r="280" spans="1:22" ht="33.75" x14ac:dyDescent="0.25">
      <c r="A280" s="39">
        <v>278</v>
      </c>
      <c r="B280" s="27" t="s">
        <v>360</v>
      </c>
      <c r="C280" s="28" t="s">
        <v>22</v>
      </c>
      <c r="D280" s="40" t="s">
        <v>658</v>
      </c>
      <c r="E280" s="30" t="s">
        <v>13</v>
      </c>
      <c r="F280" s="39">
        <v>1</v>
      </c>
      <c r="G280" s="33">
        <v>1447376.0000000002</v>
      </c>
      <c r="H280" s="43">
        <v>1365449</v>
      </c>
      <c r="I280" s="51">
        <v>1519745</v>
      </c>
      <c r="J280" s="50"/>
      <c r="K280" s="4">
        <f t="shared" si="147"/>
        <v>1365449</v>
      </c>
      <c r="L280" s="4">
        <f t="shared" si="125"/>
        <v>1519745</v>
      </c>
      <c r="M280" s="4">
        <f t="shared" si="148"/>
        <v>1447376</v>
      </c>
      <c r="N280" s="4">
        <f t="shared" si="149"/>
        <v>1492286.72</v>
      </c>
      <c r="O280" s="4">
        <f t="shared" si="150"/>
        <v>1486643.87</v>
      </c>
      <c r="P280" s="4">
        <f t="shared" si="151"/>
        <v>1498112.33</v>
      </c>
      <c r="Q280" s="8">
        <f t="shared" si="126"/>
        <v>55611.796395746482</v>
      </c>
      <c r="R280" s="9">
        <f t="shared" si="124"/>
        <v>3.7121246038837742E-2</v>
      </c>
      <c r="S280" s="10">
        <f t="shared" si="158"/>
        <v>1216282.3529411766</v>
      </c>
      <c r="T280" s="10">
        <f t="shared" si="159"/>
        <v>231093.64705882355</v>
      </c>
      <c r="U280" s="4">
        <f t="shared" si="146"/>
        <v>1447376</v>
      </c>
      <c r="V280" s="5" t="s">
        <v>15</v>
      </c>
    </row>
    <row r="281" spans="1:22" ht="22.5" x14ac:dyDescent="0.25">
      <c r="A281" s="39">
        <v>279</v>
      </c>
      <c r="B281" s="27" t="s">
        <v>362</v>
      </c>
      <c r="C281" s="28" t="s">
        <v>22</v>
      </c>
      <c r="D281" s="40" t="s">
        <v>659</v>
      </c>
      <c r="E281" s="30" t="s">
        <v>13</v>
      </c>
      <c r="F281" s="39">
        <v>1</v>
      </c>
      <c r="G281" s="33">
        <v>1586332</v>
      </c>
      <c r="H281" s="43">
        <v>1482553</v>
      </c>
      <c r="I281" s="51">
        <v>1681512</v>
      </c>
      <c r="J281" s="50"/>
      <c r="K281" s="4">
        <f t="shared" si="147"/>
        <v>428012</v>
      </c>
      <c r="L281" s="4">
        <f t="shared" si="125"/>
        <v>1681512</v>
      </c>
      <c r="M281" s="4">
        <f t="shared" si="148"/>
        <v>1482553</v>
      </c>
      <c r="N281" s="4">
        <f t="shared" si="149"/>
        <v>1002197.74</v>
      </c>
      <c r="O281" s="4">
        <f t="shared" si="150"/>
        <v>823886.04</v>
      </c>
      <c r="P281" s="4">
        <f t="shared" si="151"/>
        <v>1165632.33</v>
      </c>
      <c r="Q281" s="8">
        <f t="shared" si="126"/>
        <v>453020.72857482044</v>
      </c>
      <c r="R281" s="9">
        <f t="shared" si="124"/>
        <v>0.38864804700022382</v>
      </c>
      <c r="S281" s="10">
        <f t="shared" si="158"/>
        <v>1245842.8571428573</v>
      </c>
      <c r="T281" s="10">
        <f t="shared" si="159"/>
        <v>236710.14285714287</v>
      </c>
      <c r="U281" s="4">
        <f t="shared" si="146"/>
        <v>1482553</v>
      </c>
      <c r="V281" s="5" t="s">
        <v>15</v>
      </c>
    </row>
    <row r="282" spans="1:22" ht="22.5" x14ac:dyDescent="0.25">
      <c r="A282" s="39">
        <v>280</v>
      </c>
      <c r="B282" s="27" t="s">
        <v>364</v>
      </c>
      <c r="C282" s="28" t="s">
        <v>22</v>
      </c>
      <c r="D282" s="40" t="s">
        <v>660</v>
      </c>
      <c r="E282" s="30" t="s">
        <v>13</v>
      </c>
      <c r="F282" s="39">
        <v>1</v>
      </c>
      <c r="G282" s="33">
        <v>407630</v>
      </c>
      <c r="H282" s="43">
        <v>384557</v>
      </c>
      <c r="I282" s="51">
        <v>428012.00000000012</v>
      </c>
      <c r="J282" s="50"/>
      <c r="K282" s="4">
        <f t="shared" si="147"/>
        <v>384557</v>
      </c>
      <c r="L282" s="4">
        <f t="shared" si="125"/>
        <v>428012</v>
      </c>
      <c r="M282" s="4">
        <f t="shared" si="148"/>
        <v>407630</v>
      </c>
      <c r="N282" s="4">
        <f t="shared" si="149"/>
        <v>496270.12</v>
      </c>
      <c r="O282" s="4">
        <f t="shared" si="150"/>
        <v>473474.06</v>
      </c>
      <c r="P282" s="4">
        <f t="shared" si="151"/>
        <v>523962.33</v>
      </c>
      <c r="Q282" s="8">
        <f t="shared" si="126"/>
        <v>54206.327764078422</v>
      </c>
      <c r="R282" s="9">
        <f t="shared" si="124"/>
        <v>0.10345462767157025</v>
      </c>
      <c r="S282" s="10">
        <f t="shared" si="158"/>
        <v>342546.21848739497</v>
      </c>
      <c r="T282" s="10">
        <f t="shared" si="159"/>
        <v>65083.781512605048</v>
      </c>
      <c r="U282" s="4">
        <f t="shared" si="146"/>
        <v>407630</v>
      </c>
      <c r="V282" s="5" t="s">
        <v>15</v>
      </c>
    </row>
    <row r="283" spans="1:22" ht="22.5" x14ac:dyDescent="0.25">
      <c r="A283" s="39">
        <v>281</v>
      </c>
      <c r="B283" s="27" t="s">
        <v>366</v>
      </c>
      <c r="C283" s="28" t="s">
        <v>22</v>
      </c>
      <c r="D283" s="40" t="s">
        <v>661</v>
      </c>
      <c r="E283" s="30" t="s">
        <v>13</v>
      </c>
      <c r="F283" s="39">
        <v>1</v>
      </c>
      <c r="G283" s="33">
        <v>742571</v>
      </c>
      <c r="H283" s="43">
        <v>663010</v>
      </c>
      <c r="I283" s="51">
        <v>779700</v>
      </c>
      <c r="J283" s="50"/>
      <c r="K283" s="4">
        <f t="shared" si="147"/>
        <v>663010</v>
      </c>
      <c r="L283" s="4">
        <f t="shared" si="125"/>
        <v>779700</v>
      </c>
      <c r="M283" s="4">
        <f t="shared" si="148"/>
        <v>742571</v>
      </c>
      <c r="N283" s="4">
        <f t="shared" si="149"/>
        <v>823090.92</v>
      </c>
      <c r="O283" s="4">
        <f t="shared" si="150"/>
        <v>802600.05</v>
      </c>
      <c r="P283" s="4">
        <f t="shared" si="151"/>
        <v>846068</v>
      </c>
      <c r="Q283" s="8">
        <f t="shared" si="126"/>
        <v>65927.824042936671</v>
      </c>
      <c r="R283" s="9">
        <f t="shared" ref="R283:R290" si="160">+Q283/P283</f>
        <v>7.7922606744300307E-2</v>
      </c>
      <c r="S283" s="10">
        <f>U283/1.19</f>
        <v>624009.24369747902</v>
      </c>
      <c r="T283" s="10">
        <f>S283*19/100</f>
        <v>118561.75630252101</v>
      </c>
      <c r="U283" s="4">
        <f t="shared" si="146"/>
        <v>742571</v>
      </c>
      <c r="V283" s="5" t="s">
        <v>15</v>
      </c>
    </row>
    <row r="284" spans="1:22" ht="22.5" x14ac:dyDescent="0.25">
      <c r="A284" s="39">
        <v>282</v>
      </c>
      <c r="B284" s="27" t="s">
        <v>368</v>
      </c>
      <c r="C284" s="28" t="s">
        <v>22</v>
      </c>
      <c r="D284" s="40" t="s">
        <v>662</v>
      </c>
      <c r="E284" s="30" t="s">
        <v>13</v>
      </c>
      <c r="F284" s="39">
        <v>1</v>
      </c>
      <c r="G284" s="33">
        <v>1099634</v>
      </c>
      <c r="H284" s="43">
        <v>999667</v>
      </c>
      <c r="I284" s="51">
        <v>1132623</v>
      </c>
      <c r="J284" s="50"/>
      <c r="K284" s="4">
        <f t="shared" si="147"/>
        <v>999667</v>
      </c>
      <c r="L284" s="4">
        <f t="shared" ref="L284:L290" si="161">+ROUND(MAX(G284,H284:I284,J284),2)</f>
        <v>1132623</v>
      </c>
      <c r="M284" s="4">
        <f t="shared" si="148"/>
        <v>1099634</v>
      </c>
      <c r="N284" s="4">
        <f t="shared" si="149"/>
        <v>1672122.42</v>
      </c>
      <c r="O284" s="4">
        <f t="shared" si="150"/>
        <v>1398697.99</v>
      </c>
      <c r="P284" s="4">
        <f t="shared" si="151"/>
        <v>2117451</v>
      </c>
      <c r="Q284" s="8">
        <f t="shared" ref="Q284:Q290" si="162">+STDEV(K284:P284)</f>
        <v>426777.92194712127</v>
      </c>
      <c r="R284" s="9">
        <f t="shared" si="160"/>
        <v>0.20155267911612654</v>
      </c>
      <c r="S284" s="10">
        <f t="shared" ref="S284:S289" si="163">U284/1.19</f>
        <v>924062.18487394962</v>
      </c>
      <c r="T284" s="10">
        <f t="shared" ref="T284:T289" si="164">S284*19/100</f>
        <v>175571.81512605041</v>
      </c>
      <c r="U284" s="4">
        <f t="shared" si="146"/>
        <v>1099634</v>
      </c>
      <c r="V284" s="5" t="s">
        <v>15</v>
      </c>
    </row>
    <row r="285" spans="1:22" ht="45" x14ac:dyDescent="0.25">
      <c r="A285" s="39">
        <v>283</v>
      </c>
      <c r="B285" s="27" t="s">
        <v>370</v>
      </c>
      <c r="C285" s="28" t="s">
        <v>22</v>
      </c>
      <c r="D285" s="40" t="s">
        <v>663</v>
      </c>
      <c r="E285" s="30" t="s">
        <v>13</v>
      </c>
      <c r="F285" s="39">
        <v>1</v>
      </c>
      <c r="G285" s="33">
        <v>4012313.0000000005</v>
      </c>
      <c r="H285" s="43">
        <v>3647557</v>
      </c>
      <c r="I285" s="51">
        <v>4253052</v>
      </c>
      <c r="J285" s="50"/>
      <c r="K285" s="4">
        <f t="shared" si="147"/>
        <v>2935654</v>
      </c>
      <c r="L285" s="4">
        <f t="shared" si="161"/>
        <v>4253052</v>
      </c>
      <c r="M285" s="4">
        <f t="shared" si="148"/>
        <v>3647557</v>
      </c>
      <c r="N285" s="4">
        <f t="shared" si="149"/>
        <v>3502412.17</v>
      </c>
      <c r="O285" s="4">
        <f t="shared" si="150"/>
        <v>3472107.7</v>
      </c>
      <c r="P285" s="4">
        <f t="shared" si="151"/>
        <v>3531841.33</v>
      </c>
      <c r="Q285" s="8">
        <f t="shared" si="162"/>
        <v>421800.71981705708</v>
      </c>
      <c r="R285" s="9">
        <f t="shared" si="160"/>
        <v>0.11942799248488807</v>
      </c>
      <c r="S285" s="10">
        <f t="shared" si="163"/>
        <v>3065173.9495798321</v>
      </c>
      <c r="T285" s="10">
        <f t="shared" si="164"/>
        <v>582383.05042016809</v>
      </c>
      <c r="U285" s="4">
        <f t="shared" si="146"/>
        <v>3647557</v>
      </c>
      <c r="V285" s="5" t="s">
        <v>15</v>
      </c>
    </row>
    <row r="286" spans="1:22" ht="22.5" x14ac:dyDescent="0.25">
      <c r="A286" s="39">
        <v>284</v>
      </c>
      <c r="B286" s="27" t="s">
        <v>372</v>
      </c>
      <c r="C286" s="28" t="s">
        <v>22</v>
      </c>
      <c r="D286" s="40" t="s">
        <v>664</v>
      </c>
      <c r="E286" s="30" t="s">
        <v>13</v>
      </c>
      <c r="F286" s="39">
        <v>1</v>
      </c>
      <c r="G286" s="33">
        <v>2743602</v>
      </c>
      <c r="H286" s="43">
        <v>2564114</v>
      </c>
      <c r="I286" s="51">
        <v>2935654</v>
      </c>
      <c r="J286" s="50"/>
      <c r="K286" s="4">
        <f t="shared" si="147"/>
        <v>2108118</v>
      </c>
      <c r="L286" s="4">
        <f t="shared" si="161"/>
        <v>2935654</v>
      </c>
      <c r="M286" s="4">
        <f t="shared" si="148"/>
        <v>2564114</v>
      </c>
      <c r="N286" s="4">
        <f t="shared" si="149"/>
        <v>2456882.87</v>
      </c>
      <c r="O286" s="4">
        <f t="shared" si="150"/>
        <v>2441328.0499999998</v>
      </c>
      <c r="P286" s="4">
        <f t="shared" si="151"/>
        <v>2471944.67</v>
      </c>
      <c r="Q286" s="8">
        <f t="shared" si="162"/>
        <v>265888.97639128513</v>
      </c>
      <c r="R286" s="9">
        <f t="shared" si="160"/>
        <v>0.1075626730720009</v>
      </c>
      <c r="S286" s="10">
        <f t="shared" si="163"/>
        <v>2154717.6470588236</v>
      </c>
      <c r="T286" s="10">
        <f t="shared" si="164"/>
        <v>409396.3529411765</v>
      </c>
      <c r="U286" s="4">
        <f t="shared" si="146"/>
        <v>2564114</v>
      </c>
      <c r="V286" s="5" t="s">
        <v>15</v>
      </c>
    </row>
    <row r="287" spans="1:22" ht="22.5" x14ac:dyDescent="0.25">
      <c r="A287" s="39">
        <v>285</v>
      </c>
      <c r="B287" s="27" t="s">
        <v>374</v>
      </c>
      <c r="C287" s="28" t="s">
        <v>22</v>
      </c>
      <c r="D287" s="40" t="s">
        <v>665</v>
      </c>
      <c r="E287" s="30" t="s">
        <v>13</v>
      </c>
      <c r="F287" s="39">
        <v>1</v>
      </c>
      <c r="G287" s="33">
        <v>2027037</v>
      </c>
      <c r="H287" s="43">
        <v>1859667</v>
      </c>
      <c r="I287" s="51">
        <v>2108118</v>
      </c>
      <c r="J287" s="50"/>
      <c r="K287" s="4">
        <f t="shared" si="147"/>
        <v>1552496</v>
      </c>
      <c r="L287" s="4">
        <f t="shared" si="161"/>
        <v>2108118</v>
      </c>
      <c r="M287" s="4">
        <f t="shared" si="148"/>
        <v>1859667</v>
      </c>
      <c r="N287" s="4">
        <f t="shared" si="149"/>
        <v>1802087.12</v>
      </c>
      <c r="O287" s="4">
        <f t="shared" si="150"/>
        <v>1790846.31</v>
      </c>
      <c r="P287" s="4">
        <f t="shared" si="151"/>
        <v>1813066.67</v>
      </c>
      <c r="Q287" s="8">
        <f t="shared" si="162"/>
        <v>177401.32323906966</v>
      </c>
      <c r="R287" s="9">
        <f t="shared" si="160"/>
        <v>9.7846001018302139E-2</v>
      </c>
      <c r="S287" s="10">
        <f t="shared" si="163"/>
        <v>1562745.3781512605</v>
      </c>
      <c r="T287" s="10">
        <f t="shared" si="164"/>
        <v>296921.62184873951</v>
      </c>
      <c r="U287" s="4">
        <f t="shared" si="146"/>
        <v>1859667</v>
      </c>
      <c r="V287" s="5" t="s">
        <v>15</v>
      </c>
    </row>
    <row r="288" spans="1:22" ht="22.5" x14ac:dyDescent="0.25">
      <c r="A288" s="39">
        <v>286</v>
      </c>
      <c r="B288" s="27" t="s">
        <v>376</v>
      </c>
      <c r="C288" s="28" t="s">
        <v>22</v>
      </c>
      <c r="D288" s="40" t="s">
        <v>666</v>
      </c>
      <c r="E288" s="30" t="s">
        <v>13</v>
      </c>
      <c r="F288" s="39">
        <v>1</v>
      </c>
      <c r="G288" s="33">
        <v>1507278</v>
      </c>
      <c r="H288" s="43">
        <v>1345784</v>
      </c>
      <c r="I288" s="51">
        <v>1552496</v>
      </c>
      <c r="J288" s="50"/>
      <c r="K288" s="4">
        <f t="shared" si="147"/>
        <v>1345784</v>
      </c>
      <c r="L288" s="4">
        <f t="shared" si="161"/>
        <v>1552496</v>
      </c>
      <c r="M288" s="4">
        <f t="shared" si="148"/>
        <v>1507278</v>
      </c>
      <c r="N288" s="4">
        <f t="shared" si="149"/>
        <v>1814675.86</v>
      </c>
      <c r="O288" s="4">
        <f t="shared" si="150"/>
        <v>1718256.79</v>
      </c>
      <c r="P288" s="4">
        <f t="shared" si="151"/>
        <v>1933011</v>
      </c>
      <c r="Q288" s="8">
        <f t="shared" si="162"/>
        <v>216407.47168218967</v>
      </c>
      <c r="R288" s="9">
        <f t="shared" si="160"/>
        <v>0.111953564507491</v>
      </c>
      <c r="S288" s="10">
        <f t="shared" si="163"/>
        <v>1266620.1680672269</v>
      </c>
      <c r="T288" s="10">
        <f t="shared" si="164"/>
        <v>240657.83193277312</v>
      </c>
      <c r="U288" s="4">
        <f t="shared" si="146"/>
        <v>1507278</v>
      </c>
      <c r="V288" s="5" t="s">
        <v>15</v>
      </c>
    </row>
    <row r="289" spans="1:22" ht="22.5" x14ac:dyDescent="0.25">
      <c r="A289" s="39">
        <v>287</v>
      </c>
      <c r="B289" s="27" t="s">
        <v>378</v>
      </c>
      <c r="C289" s="28" t="s">
        <v>22</v>
      </c>
      <c r="D289" s="40" t="s">
        <v>667</v>
      </c>
      <c r="E289" s="30" t="s">
        <v>13</v>
      </c>
      <c r="F289" s="39">
        <v>1</v>
      </c>
      <c r="G289" s="33">
        <v>2832664</v>
      </c>
      <c r="H289" s="43">
        <v>2598774</v>
      </c>
      <c r="I289" s="51">
        <v>2945971</v>
      </c>
      <c r="J289" s="50"/>
      <c r="K289" s="4">
        <f t="shared" si="147"/>
        <v>1816040</v>
      </c>
      <c r="L289" s="4">
        <f t="shared" si="161"/>
        <v>2945971</v>
      </c>
      <c r="M289" s="4">
        <f t="shared" si="148"/>
        <v>2598774</v>
      </c>
      <c r="N289" s="4">
        <f t="shared" si="149"/>
        <v>2373356.59</v>
      </c>
      <c r="O289" s="4">
        <f t="shared" si="150"/>
        <v>2328342.79</v>
      </c>
      <c r="P289" s="4">
        <f t="shared" si="151"/>
        <v>2415826</v>
      </c>
      <c r="Q289" s="8">
        <f t="shared" si="162"/>
        <v>369777.69562223757</v>
      </c>
      <c r="R289" s="9">
        <f t="shared" si="160"/>
        <v>0.15306470566267502</v>
      </c>
      <c r="S289" s="10">
        <f t="shared" si="163"/>
        <v>2183843.6974789915</v>
      </c>
      <c r="T289" s="10">
        <f t="shared" si="164"/>
        <v>414930.30252100842</v>
      </c>
      <c r="U289" s="4">
        <f t="shared" si="146"/>
        <v>2598774</v>
      </c>
      <c r="V289" s="5" t="s">
        <v>15</v>
      </c>
    </row>
    <row r="290" spans="1:22" ht="22.5" x14ac:dyDescent="0.25">
      <c r="A290" s="39">
        <v>288</v>
      </c>
      <c r="B290" s="27" t="s">
        <v>380</v>
      </c>
      <c r="C290" s="28" t="s">
        <v>22</v>
      </c>
      <c r="D290" s="40" t="s">
        <v>668</v>
      </c>
      <c r="E290" s="30" t="s">
        <v>13</v>
      </c>
      <c r="F290" s="39">
        <v>1</v>
      </c>
      <c r="G290" s="33">
        <v>1746192.0000000002</v>
      </c>
      <c r="H290" s="43">
        <v>1587447</v>
      </c>
      <c r="I290" s="51">
        <v>1816040</v>
      </c>
      <c r="J290" s="50"/>
      <c r="K290" s="4">
        <f t="shared" si="147"/>
        <v>1273712</v>
      </c>
      <c r="L290" s="4">
        <f t="shared" si="161"/>
        <v>1816040</v>
      </c>
      <c r="M290" s="4">
        <f t="shared" si="148"/>
        <v>1587447</v>
      </c>
      <c r="N290" s="4">
        <f t="shared" si="149"/>
        <v>1522722.7</v>
      </c>
      <c r="O290" s="4">
        <f t="shared" si="150"/>
        <v>1509263.98</v>
      </c>
      <c r="P290" s="4">
        <f t="shared" si="151"/>
        <v>1535783.67</v>
      </c>
      <c r="Q290" s="8">
        <f t="shared" si="162"/>
        <v>173560.05765872178</v>
      </c>
      <c r="R290" s="9">
        <f t="shared" si="160"/>
        <v>0.11301074562065228</v>
      </c>
      <c r="S290" s="10">
        <f>U290/1.19</f>
        <v>1333989.0756302522</v>
      </c>
      <c r="T290" s="10">
        <f>S290*19/100</f>
        <v>253457.92436974793</v>
      </c>
      <c r="U290" s="4">
        <f t="shared" si="146"/>
        <v>1587447</v>
      </c>
      <c r="V290" s="5" t="s">
        <v>15</v>
      </c>
    </row>
    <row r="291" spans="1:22" ht="33" customHeight="1" x14ac:dyDescent="0.25">
      <c r="A291" s="39">
        <v>289</v>
      </c>
      <c r="B291" s="27" t="s">
        <v>382</v>
      </c>
      <c r="C291" s="28" t="s">
        <v>22</v>
      </c>
      <c r="D291" s="40" t="s">
        <v>669</v>
      </c>
      <c r="E291" s="30" t="s">
        <v>13</v>
      </c>
      <c r="F291" s="39">
        <v>1</v>
      </c>
      <c r="G291" s="33">
        <v>1190385</v>
      </c>
      <c r="H291" s="43">
        <v>1123005</v>
      </c>
      <c r="I291" s="51">
        <v>1273712</v>
      </c>
      <c r="J291" s="50"/>
      <c r="K291" s="4">
        <f t="shared" si="147"/>
        <v>247899</v>
      </c>
      <c r="L291" s="4">
        <f>+ROUND(MAX(G291,H291:I291,J291),2)</f>
        <v>1273712</v>
      </c>
      <c r="M291" s="4">
        <f t="shared" si="148"/>
        <v>1123005</v>
      </c>
      <c r="N291" s="4">
        <f t="shared" si="149"/>
        <v>692013.61</v>
      </c>
      <c r="O291" s="4">
        <f t="shared" si="150"/>
        <v>520432.78</v>
      </c>
      <c r="P291" s="4">
        <f t="shared" si="151"/>
        <v>853763</v>
      </c>
      <c r="Q291" s="8">
        <f>+STDEV(K291:P291)</f>
        <v>380771.53318439785</v>
      </c>
      <c r="R291" s="9">
        <f t="shared" ref="R291:R354" si="165">+Q291/P291</f>
        <v>0.44599207647133671</v>
      </c>
      <c r="S291" s="10">
        <f>U291/1.19</f>
        <v>943701.68067226897</v>
      </c>
      <c r="T291" s="10">
        <f>S291*19/100</f>
        <v>179303.31932773109</v>
      </c>
      <c r="U291" s="4">
        <f t="shared" si="146"/>
        <v>1123005</v>
      </c>
      <c r="V291" s="5" t="s">
        <v>15</v>
      </c>
    </row>
    <row r="292" spans="1:22" ht="30.95" customHeight="1" x14ac:dyDescent="0.25">
      <c r="A292" s="39">
        <v>290</v>
      </c>
      <c r="B292" s="27" t="s">
        <v>384</v>
      </c>
      <c r="C292" s="28" t="s">
        <v>22</v>
      </c>
      <c r="D292" s="40" t="s">
        <v>670</v>
      </c>
      <c r="E292" s="30" t="s">
        <v>13</v>
      </c>
      <c r="F292" s="39">
        <v>1</v>
      </c>
      <c r="G292" s="33">
        <v>233867.00000000003</v>
      </c>
      <c r="H292" s="43">
        <v>214557</v>
      </c>
      <c r="I292" s="51">
        <v>247899</v>
      </c>
      <c r="J292" s="50"/>
      <c r="K292" s="4">
        <f t="shared" si="147"/>
        <v>214557</v>
      </c>
      <c r="L292" s="4">
        <f t="shared" ref="L292:L355" si="166">+ROUND(MAX(G292,H292:I292,J292),2)</f>
        <v>247899</v>
      </c>
      <c r="M292" s="4">
        <f t="shared" si="148"/>
        <v>233867</v>
      </c>
      <c r="N292" s="4">
        <f t="shared" si="149"/>
        <v>344846.99</v>
      </c>
      <c r="O292" s="4">
        <f t="shared" si="150"/>
        <v>295267.44</v>
      </c>
      <c r="P292" s="4">
        <f t="shared" si="151"/>
        <v>421899.33</v>
      </c>
      <c r="Q292" s="8">
        <f t="shared" ref="Q292:Q355" si="167">+STDEV(K292:P292)</f>
        <v>78730.408570572312</v>
      </c>
      <c r="R292" s="9">
        <f t="shared" si="165"/>
        <v>0.18660946574760456</v>
      </c>
      <c r="S292" s="10">
        <f t="shared" ref="S292:S296" si="168">U292/1.19</f>
        <v>196526.89075630254</v>
      </c>
      <c r="T292" s="10">
        <f t="shared" ref="T292:T296" si="169">S292*19/100</f>
        <v>37340.10924369748</v>
      </c>
      <c r="U292" s="4">
        <f t="shared" si="146"/>
        <v>233867</v>
      </c>
      <c r="V292" s="5" t="s">
        <v>15</v>
      </c>
    </row>
    <row r="293" spans="1:22" ht="26.1" customHeight="1" x14ac:dyDescent="0.25">
      <c r="A293" s="39">
        <v>291</v>
      </c>
      <c r="B293" s="27" t="s">
        <v>386</v>
      </c>
      <c r="C293" s="28" t="s">
        <v>22</v>
      </c>
      <c r="D293" s="40" t="s">
        <v>671</v>
      </c>
      <c r="E293" s="30" t="s">
        <v>13</v>
      </c>
      <c r="F293" s="39">
        <v>1</v>
      </c>
      <c r="G293" s="33">
        <v>793470.00000000012</v>
      </c>
      <c r="H293" s="43">
        <v>748557</v>
      </c>
      <c r="I293" s="51">
        <v>817274.00000000012</v>
      </c>
      <c r="J293" s="50"/>
      <c r="K293" s="4">
        <f t="shared" ref="K293:K324" si="170">+ROUND(MIN(G293:H293,I294,J293),2)</f>
        <v>748557</v>
      </c>
      <c r="L293" s="4">
        <f t="shared" si="166"/>
        <v>817274</v>
      </c>
      <c r="M293" s="4">
        <f t="shared" ref="M293:M324" si="171">+ROUND(MEDIAN(G293:H293,I294,J293),2)</f>
        <v>793470</v>
      </c>
      <c r="N293" s="4">
        <f t="shared" ref="N293:N324" si="172">+ROUND(GEOMEAN(G293:H293,I294,J293),2)</f>
        <v>1413392.1</v>
      </c>
      <c r="O293" s="4">
        <f t="shared" ref="O293:O324" si="173">+ROUND(HARMEAN(G293:H293,I294,J293),2)</f>
        <v>1068926.99</v>
      </c>
      <c r="P293" s="4">
        <f t="shared" ref="P293:P324" si="174">+ROUND(AVERAGE(G293:H293,I294,J293),2)</f>
        <v>2098578.67</v>
      </c>
      <c r="Q293" s="8">
        <f t="shared" si="167"/>
        <v>524300.88981663669</v>
      </c>
      <c r="R293" s="9">
        <f t="shared" si="165"/>
        <v>0.24983618546767974</v>
      </c>
      <c r="S293" s="10">
        <f t="shared" si="168"/>
        <v>666781.51260504208</v>
      </c>
      <c r="T293" s="10">
        <f t="shared" si="169"/>
        <v>126688.48739495799</v>
      </c>
      <c r="U293" s="4">
        <f t="shared" si="146"/>
        <v>793470</v>
      </c>
      <c r="V293" s="5" t="s">
        <v>15</v>
      </c>
    </row>
    <row r="294" spans="1:22" ht="21.95" customHeight="1" x14ac:dyDescent="0.25">
      <c r="A294" s="39">
        <v>292</v>
      </c>
      <c r="B294" s="27" t="s">
        <v>388</v>
      </c>
      <c r="C294" s="28" t="s">
        <v>22</v>
      </c>
      <c r="D294" s="40" t="s">
        <v>672</v>
      </c>
      <c r="E294" s="30" t="s">
        <v>13</v>
      </c>
      <c r="F294" s="39">
        <v>1</v>
      </c>
      <c r="G294" s="33">
        <v>4615251</v>
      </c>
      <c r="H294" s="43">
        <v>4157884</v>
      </c>
      <c r="I294" s="51">
        <v>4753709</v>
      </c>
      <c r="J294" s="50"/>
      <c r="K294" s="4">
        <f t="shared" si="170"/>
        <v>2420260</v>
      </c>
      <c r="L294" s="4">
        <f t="shared" si="166"/>
        <v>4753709</v>
      </c>
      <c r="M294" s="4">
        <f t="shared" si="171"/>
        <v>4157884</v>
      </c>
      <c r="N294" s="4">
        <f t="shared" si="172"/>
        <v>3594539.32</v>
      </c>
      <c r="O294" s="4">
        <f t="shared" si="173"/>
        <v>3446854.97</v>
      </c>
      <c r="P294" s="4">
        <f t="shared" si="174"/>
        <v>3731131.67</v>
      </c>
      <c r="Q294" s="8">
        <f t="shared" si="167"/>
        <v>778761.13496227132</v>
      </c>
      <c r="R294" s="9">
        <f t="shared" si="165"/>
        <v>0.20871982118022422</v>
      </c>
      <c r="S294" s="10">
        <f t="shared" si="168"/>
        <v>3494020.1680672271</v>
      </c>
      <c r="T294" s="10">
        <f t="shared" si="169"/>
        <v>663863.83193277312</v>
      </c>
      <c r="U294" s="4">
        <f t="shared" si="146"/>
        <v>4157884</v>
      </c>
      <c r="V294" s="5" t="s">
        <v>15</v>
      </c>
    </row>
    <row r="295" spans="1:22" ht="22.5" x14ac:dyDescent="0.25">
      <c r="A295" s="39">
        <v>293</v>
      </c>
      <c r="B295" s="27" t="s">
        <v>390</v>
      </c>
      <c r="C295" s="28" t="s">
        <v>22</v>
      </c>
      <c r="D295" s="40" t="s">
        <v>673</v>
      </c>
      <c r="E295" s="30" t="s">
        <v>13</v>
      </c>
      <c r="F295" s="39">
        <v>1</v>
      </c>
      <c r="G295" s="33">
        <v>2283264</v>
      </c>
      <c r="H295" s="43">
        <v>2056995</v>
      </c>
      <c r="I295" s="51">
        <v>2420260</v>
      </c>
      <c r="J295" s="50"/>
      <c r="K295" s="4">
        <f t="shared" si="170"/>
        <v>2056995</v>
      </c>
      <c r="L295" s="4">
        <f t="shared" si="166"/>
        <v>2420260</v>
      </c>
      <c r="M295" s="4">
        <f t="shared" si="171"/>
        <v>2283264</v>
      </c>
      <c r="N295" s="4">
        <f t="shared" si="172"/>
        <v>2279650.31</v>
      </c>
      <c r="O295" s="4">
        <f t="shared" si="173"/>
        <v>2271759.84</v>
      </c>
      <c r="P295" s="4">
        <f t="shared" si="174"/>
        <v>2287555.67</v>
      </c>
      <c r="Q295" s="8">
        <f t="shared" si="167"/>
        <v>117012.31811651158</v>
      </c>
      <c r="R295" s="9">
        <f t="shared" si="165"/>
        <v>5.1151681093956319E-2</v>
      </c>
      <c r="S295" s="10">
        <f t="shared" si="168"/>
        <v>1918709.2436974791</v>
      </c>
      <c r="T295" s="10">
        <f t="shared" si="169"/>
        <v>364554.75630252098</v>
      </c>
      <c r="U295" s="4">
        <f t="shared" si="146"/>
        <v>2283264</v>
      </c>
      <c r="V295" s="5" t="s">
        <v>15</v>
      </c>
    </row>
    <row r="296" spans="1:22" ht="33.950000000000003" customHeight="1" x14ac:dyDescent="0.25">
      <c r="A296" s="39">
        <v>294</v>
      </c>
      <c r="B296" s="27" t="s">
        <v>392</v>
      </c>
      <c r="C296" s="28" t="s">
        <v>22</v>
      </c>
      <c r="D296" s="40" t="s">
        <v>674</v>
      </c>
      <c r="E296" s="30" t="s">
        <v>13</v>
      </c>
      <c r="F296" s="39">
        <v>1</v>
      </c>
      <c r="G296" s="33">
        <v>2402293</v>
      </c>
      <c r="H296" s="43">
        <v>2164228</v>
      </c>
      <c r="I296" s="51">
        <v>2522408</v>
      </c>
      <c r="J296" s="50"/>
      <c r="K296" s="4">
        <f t="shared" si="170"/>
        <v>2164228</v>
      </c>
      <c r="L296" s="4">
        <f t="shared" si="166"/>
        <v>2522408</v>
      </c>
      <c r="M296" s="4">
        <f t="shared" si="171"/>
        <v>2402293</v>
      </c>
      <c r="N296" s="4">
        <f t="shared" si="172"/>
        <v>2554154.66</v>
      </c>
      <c r="O296" s="4">
        <f t="shared" si="173"/>
        <v>2520264.9</v>
      </c>
      <c r="P296" s="4">
        <f t="shared" si="174"/>
        <v>2590469</v>
      </c>
      <c r="Q296" s="8">
        <f t="shared" si="167"/>
        <v>157618.95825206646</v>
      </c>
      <c r="R296" s="9">
        <f t="shared" si="165"/>
        <v>6.0845722628630743E-2</v>
      </c>
      <c r="S296" s="10">
        <f t="shared" si="168"/>
        <v>2018733.6134453781</v>
      </c>
      <c r="T296" s="10">
        <f t="shared" si="169"/>
        <v>383559.38655462186</v>
      </c>
      <c r="U296" s="4">
        <f t="shared" si="146"/>
        <v>2402293</v>
      </c>
      <c r="V296" s="5" t="s">
        <v>15</v>
      </c>
    </row>
    <row r="297" spans="1:22" ht="22.5" x14ac:dyDescent="0.25">
      <c r="A297" s="39">
        <v>295</v>
      </c>
      <c r="B297" s="27" t="s">
        <v>394</v>
      </c>
      <c r="C297" s="28" t="s">
        <v>22</v>
      </c>
      <c r="D297" s="40" t="s">
        <v>675</v>
      </c>
      <c r="E297" s="30" t="s">
        <v>13</v>
      </c>
      <c r="F297" s="39">
        <v>1</v>
      </c>
      <c r="G297" s="33">
        <v>3023477</v>
      </c>
      <c r="H297" s="43">
        <v>2852337</v>
      </c>
      <c r="I297" s="51">
        <v>3204886</v>
      </c>
      <c r="J297" s="50"/>
      <c r="K297" s="4">
        <f t="shared" si="170"/>
        <v>2852337</v>
      </c>
      <c r="L297" s="4">
        <f t="shared" si="166"/>
        <v>3204886</v>
      </c>
      <c r="M297" s="4">
        <f t="shared" si="171"/>
        <v>3023477</v>
      </c>
      <c r="N297" s="4">
        <f t="shared" si="172"/>
        <v>3641791.95</v>
      </c>
      <c r="O297" s="4">
        <f t="shared" si="173"/>
        <v>3488835.91</v>
      </c>
      <c r="P297" s="4">
        <f t="shared" si="174"/>
        <v>3825485.67</v>
      </c>
      <c r="Q297" s="8">
        <f t="shared" si="167"/>
        <v>375548.38750672329</v>
      </c>
      <c r="R297" s="9">
        <f t="shared" si="165"/>
        <v>9.8170120058696575E-2</v>
      </c>
      <c r="S297" s="10">
        <f>U297/1.19</f>
        <v>2540736.9747899161</v>
      </c>
      <c r="T297" s="10">
        <f>S297*19/100</f>
        <v>482740.02521008404</v>
      </c>
      <c r="U297" s="4">
        <f t="shared" si="146"/>
        <v>3023477</v>
      </c>
      <c r="V297" s="5" t="s">
        <v>15</v>
      </c>
    </row>
    <row r="298" spans="1:22" ht="22.5" x14ac:dyDescent="0.25">
      <c r="A298" s="39">
        <v>296</v>
      </c>
      <c r="B298" s="27" t="s">
        <v>396</v>
      </c>
      <c r="C298" s="28" t="s">
        <v>22</v>
      </c>
      <c r="D298" s="40" t="s">
        <v>676</v>
      </c>
      <c r="E298" s="30" t="s">
        <v>13</v>
      </c>
      <c r="F298" s="39">
        <v>1</v>
      </c>
      <c r="G298" s="33">
        <v>5385234</v>
      </c>
      <c r="H298" s="43">
        <v>4895667</v>
      </c>
      <c r="I298" s="51">
        <v>5600643</v>
      </c>
      <c r="J298" s="50"/>
      <c r="K298" s="4">
        <f t="shared" si="170"/>
        <v>1299796</v>
      </c>
      <c r="L298" s="4">
        <f t="shared" si="166"/>
        <v>5600643</v>
      </c>
      <c r="M298" s="4">
        <f t="shared" si="171"/>
        <v>4895667</v>
      </c>
      <c r="N298" s="4">
        <f t="shared" si="172"/>
        <v>3248108.65</v>
      </c>
      <c r="O298" s="4">
        <f t="shared" si="173"/>
        <v>2587753.5</v>
      </c>
      <c r="P298" s="4">
        <f t="shared" si="174"/>
        <v>3860232.33</v>
      </c>
      <c r="Q298" s="8">
        <f t="shared" si="167"/>
        <v>1561186.6259406416</v>
      </c>
      <c r="R298" s="9">
        <f t="shared" si="165"/>
        <v>0.40442815159279327</v>
      </c>
      <c r="S298" s="10">
        <f t="shared" ref="S298:S302" si="175">U298/1.19</f>
        <v>4114005.8823529412</v>
      </c>
      <c r="T298" s="10">
        <f t="shared" ref="T298:T302" si="176">S298*19/100</f>
        <v>781661.1176470588</v>
      </c>
      <c r="U298" s="4">
        <f t="shared" si="146"/>
        <v>4895667</v>
      </c>
      <c r="V298" s="5" t="s">
        <v>15</v>
      </c>
    </row>
    <row r="299" spans="1:22" ht="22.5" x14ac:dyDescent="0.25">
      <c r="A299" s="39">
        <v>297</v>
      </c>
      <c r="B299" s="27" t="s">
        <v>398</v>
      </c>
      <c r="C299" s="28" t="s">
        <v>22</v>
      </c>
      <c r="D299" s="40" t="s">
        <v>677</v>
      </c>
      <c r="E299" s="30" t="s">
        <v>13</v>
      </c>
      <c r="F299" s="39">
        <v>1</v>
      </c>
      <c r="G299" s="33">
        <v>1237901</v>
      </c>
      <c r="H299" s="43">
        <v>1115226</v>
      </c>
      <c r="I299" s="51">
        <v>1299796</v>
      </c>
      <c r="J299" s="50"/>
      <c r="K299" s="4">
        <f t="shared" si="170"/>
        <v>1115226</v>
      </c>
      <c r="L299" s="4">
        <f t="shared" si="166"/>
        <v>1299796</v>
      </c>
      <c r="M299" s="4">
        <f t="shared" si="171"/>
        <v>1237901</v>
      </c>
      <c r="N299" s="4">
        <f t="shared" si="172"/>
        <v>1552138.52</v>
      </c>
      <c r="O299" s="4">
        <f t="shared" si="173"/>
        <v>1446693.26</v>
      </c>
      <c r="P299" s="4">
        <f t="shared" si="174"/>
        <v>1687237.67</v>
      </c>
      <c r="Q299" s="8">
        <f t="shared" si="167"/>
        <v>211955.04578302259</v>
      </c>
      <c r="R299" s="9">
        <f t="shared" si="165"/>
        <v>0.12562251871902705</v>
      </c>
      <c r="S299" s="10">
        <f t="shared" si="175"/>
        <v>1040252.9411764706</v>
      </c>
      <c r="T299" s="10">
        <f t="shared" si="176"/>
        <v>197648.0588235294</v>
      </c>
      <c r="U299" s="4">
        <f t="shared" si="146"/>
        <v>1237901</v>
      </c>
      <c r="V299" s="5" t="s">
        <v>15</v>
      </c>
    </row>
    <row r="300" spans="1:22" ht="33.75" x14ac:dyDescent="0.25">
      <c r="A300" s="39">
        <v>298</v>
      </c>
      <c r="B300" s="27" t="s">
        <v>400</v>
      </c>
      <c r="C300" s="28" t="s">
        <v>22</v>
      </c>
      <c r="D300" s="40" t="s">
        <v>678</v>
      </c>
      <c r="E300" s="30" t="s">
        <v>13</v>
      </c>
      <c r="F300" s="39">
        <v>1</v>
      </c>
      <c r="G300" s="33">
        <v>2604410.0000000005</v>
      </c>
      <c r="H300" s="43">
        <v>2456991</v>
      </c>
      <c r="I300" s="51">
        <v>2708586</v>
      </c>
      <c r="J300" s="50"/>
      <c r="K300" s="4">
        <f t="shared" si="170"/>
        <v>2456991</v>
      </c>
      <c r="L300" s="4">
        <f t="shared" si="166"/>
        <v>2708586</v>
      </c>
      <c r="M300" s="4">
        <f t="shared" si="171"/>
        <v>2604410</v>
      </c>
      <c r="N300" s="4">
        <f t="shared" si="172"/>
        <v>2721511.47</v>
      </c>
      <c r="O300" s="4">
        <f t="shared" si="173"/>
        <v>2706552.35</v>
      </c>
      <c r="P300" s="4">
        <f t="shared" si="174"/>
        <v>2737150.67</v>
      </c>
      <c r="Q300" s="8">
        <f t="shared" si="167"/>
        <v>108133.26531722695</v>
      </c>
      <c r="R300" s="9">
        <f t="shared" si="165"/>
        <v>3.9505777486932042E-2</v>
      </c>
      <c r="S300" s="10">
        <f t="shared" si="175"/>
        <v>2188579.8319327733</v>
      </c>
      <c r="T300" s="10">
        <f t="shared" si="176"/>
        <v>415830.16806722694</v>
      </c>
      <c r="U300" s="4">
        <f t="shared" si="146"/>
        <v>2604410</v>
      </c>
      <c r="V300" s="5" t="s">
        <v>15</v>
      </c>
    </row>
    <row r="301" spans="1:22" ht="22.5" x14ac:dyDescent="0.25">
      <c r="A301" s="39">
        <v>299</v>
      </c>
      <c r="B301" s="27" t="s">
        <v>402</v>
      </c>
      <c r="C301" s="28" t="s">
        <v>22</v>
      </c>
      <c r="D301" s="40" t="s">
        <v>679</v>
      </c>
      <c r="E301" s="30" t="s">
        <v>13</v>
      </c>
      <c r="F301" s="39">
        <v>1</v>
      </c>
      <c r="G301" s="33">
        <v>3028895</v>
      </c>
      <c r="H301" s="43">
        <v>2857448</v>
      </c>
      <c r="I301" s="51">
        <v>3150051</v>
      </c>
      <c r="J301" s="50"/>
      <c r="K301" s="4">
        <f t="shared" si="170"/>
        <v>2848059</v>
      </c>
      <c r="L301" s="4">
        <f t="shared" si="166"/>
        <v>3150051</v>
      </c>
      <c r="M301" s="4">
        <f t="shared" si="171"/>
        <v>2857448</v>
      </c>
      <c r="N301" s="4">
        <f t="shared" si="172"/>
        <v>2910296.11</v>
      </c>
      <c r="O301" s="4">
        <f t="shared" si="173"/>
        <v>2909140.7</v>
      </c>
      <c r="P301" s="4">
        <f t="shared" si="174"/>
        <v>2911467.33</v>
      </c>
      <c r="Q301" s="8">
        <f t="shared" si="167"/>
        <v>110959.82736593252</v>
      </c>
      <c r="R301" s="9">
        <f t="shared" si="165"/>
        <v>3.8111307732219178E-2</v>
      </c>
      <c r="S301" s="10">
        <f t="shared" si="175"/>
        <v>2401216.806722689</v>
      </c>
      <c r="T301" s="10">
        <f t="shared" si="176"/>
        <v>456231.19327731087</v>
      </c>
      <c r="U301" s="4">
        <f t="shared" si="146"/>
        <v>2857448</v>
      </c>
      <c r="V301" s="5" t="s">
        <v>15</v>
      </c>
    </row>
    <row r="302" spans="1:22" ht="22.5" x14ac:dyDescent="0.25">
      <c r="A302" s="39">
        <v>300</v>
      </c>
      <c r="B302" s="27" t="s">
        <v>404</v>
      </c>
      <c r="C302" s="28" t="s">
        <v>22</v>
      </c>
      <c r="D302" s="40" t="s">
        <v>680</v>
      </c>
      <c r="E302" s="30" t="s">
        <v>13</v>
      </c>
      <c r="F302" s="39">
        <v>1</v>
      </c>
      <c r="G302" s="33">
        <v>2712437.0000000005</v>
      </c>
      <c r="H302" s="43">
        <v>2465852</v>
      </c>
      <c r="I302" s="51">
        <v>2848059</v>
      </c>
      <c r="J302" s="50"/>
      <c r="K302" s="4">
        <f t="shared" si="170"/>
        <v>1962883</v>
      </c>
      <c r="L302" s="4">
        <f t="shared" si="166"/>
        <v>2848059</v>
      </c>
      <c r="M302" s="4">
        <f t="shared" si="171"/>
        <v>2465852</v>
      </c>
      <c r="N302" s="4">
        <f t="shared" si="172"/>
        <v>2359067.46</v>
      </c>
      <c r="O302" s="4">
        <f t="shared" si="173"/>
        <v>2337056.13</v>
      </c>
      <c r="P302" s="4">
        <f t="shared" si="174"/>
        <v>2380390.67</v>
      </c>
      <c r="Q302" s="8">
        <f t="shared" si="167"/>
        <v>283486.57865976845</v>
      </c>
      <c r="R302" s="9">
        <f t="shared" si="165"/>
        <v>0.11909245916333912</v>
      </c>
      <c r="S302" s="10">
        <f t="shared" si="175"/>
        <v>2072144.5378151261</v>
      </c>
      <c r="T302" s="10">
        <f t="shared" si="176"/>
        <v>393707.46218487399</v>
      </c>
      <c r="U302" s="4">
        <f t="shared" si="146"/>
        <v>2465852</v>
      </c>
      <c r="V302" s="5" t="s">
        <v>15</v>
      </c>
    </row>
    <row r="303" spans="1:22" ht="22.5" x14ac:dyDescent="0.25">
      <c r="A303" s="39">
        <v>301</v>
      </c>
      <c r="B303" s="27" t="s">
        <v>406</v>
      </c>
      <c r="C303" s="28" t="s">
        <v>22</v>
      </c>
      <c r="D303" s="40" t="s">
        <v>681</v>
      </c>
      <c r="E303" s="30" t="s">
        <v>13</v>
      </c>
      <c r="F303" s="39">
        <v>1</v>
      </c>
      <c r="G303" s="33">
        <v>1869412</v>
      </c>
      <c r="H303" s="43">
        <v>1747114</v>
      </c>
      <c r="I303" s="51">
        <v>1962883</v>
      </c>
      <c r="J303" s="50"/>
      <c r="K303" s="4">
        <f t="shared" si="170"/>
        <v>1747114</v>
      </c>
      <c r="L303" s="4">
        <f t="shared" si="166"/>
        <v>1962883</v>
      </c>
      <c r="M303" s="4">
        <f t="shared" si="171"/>
        <v>1869412</v>
      </c>
      <c r="N303" s="4">
        <f t="shared" si="172"/>
        <v>2228153.27</v>
      </c>
      <c r="O303" s="4">
        <f t="shared" si="173"/>
        <v>2138959.87</v>
      </c>
      <c r="P303" s="4">
        <f t="shared" si="174"/>
        <v>2334492.33</v>
      </c>
      <c r="Q303" s="8">
        <f t="shared" si="167"/>
        <v>224708.51487280522</v>
      </c>
      <c r="R303" s="9">
        <f t="shared" si="165"/>
        <v>9.6255837719032136E-2</v>
      </c>
      <c r="S303" s="10">
        <f>U303/1.19</f>
        <v>1570934.4537815126</v>
      </c>
      <c r="T303" s="10">
        <f>S303*19/100</f>
        <v>298477.54621848738</v>
      </c>
      <c r="U303" s="4">
        <f t="shared" si="146"/>
        <v>1869412</v>
      </c>
      <c r="V303" s="5" t="s">
        <v>15</v>
      </c>
    </row>
    <row r="304" spans="1:22" ht="22.5" x14ac:dyDescent="0.25">
      <c r="A304" s="39">
        <v>302</v>
      </c>
      <c r="B304" s="27" t="s">
        <v>408</v>
      </c>
      <c r="C304" s="28" t="s">
        <v>22</v>
      </c>
      <c r="D304" s="40" t="s">
        <v>682</v>
      </c>
      <c r="E304" s="30" t="s">
        <v>13</v>
      </c>
      <c r="F304" s="39">
        <v>1</v>
      </c>
      <c r="G304" s="33">
        <v>3256684</v>
      </c>
      <c r="H304" s="43">
        <v>3015448</v>
      </c>
      <c r="I304" s="51">
        <v>3386951</v>
      </c>
      <c r="J304" s="50"/>
      <c r="K304" s="4">
        <f t="shared" si="170"/>
        <v>3015448</v>
      </c>
      <c r="L304" s="4">
        <f t="shared" si="166"/>
        <v>3386951</v>
      </c>
      <c r="M304" s="4">
        <f t="shared" si="171"/>
        <v>3256684</v>
      </c>
      <c r="N304" s="4">
        <f t="shared" si="172"/>
        <v>3254376.23</v>
      </c>
      <c r="O304" s="4">
        <f t="shared" si="173"/>
        <v>3248133.68</v>
      </c>
      <c r="P304" s="4">
        <f t="shared" si="174"/>
        <v>3260626.33</v>
      </c>
      <c r="Q304" s="8">
        <f t="shared" si="167"/>
        <v>120782.56382325606</v>
      </c>
      <c r="R304" s="9">
        <f t="shared" si="165"/>
        <v>3.7042749336829425E-2</v>
      </c>
      <c r="S304" s="10">
        <f t="shared" ref="S304:S309" si="177">U304/1.19</f>
        <v>2736709.2436974789</v>
      </c>
      <c r="T304" s="10">
        <f t="shared" ref="T304:T309" si="178">S304*19/100</f>
        <v>519974.75630252098</v>
      </c>
      <c r="U304" s="4">
        <f t="shared" si="146"/>
        <v>3256684</v>
      </c>
      <c r="V304" s="5" t="s">
        <v>15</v>
      </c>
    </row>
    <row r="305" spans="1:22" ht="22.5" x14ac:dyDescent="0.25">
      <c r="A305" s="39">
        <v>303</v>
      </c>
      <c r="B305" s="27" t="s">
        <v>410</v>
      </c>
      <c r="C305" s="28" t="s">
        <v>22</v>
      </c>
      <c r="D305" s="40" t="s">
        <v>683</v>
      </c>
      <c r="E305" s="30" t="s">
        <v>13</v>
      </c>
      <c r="F305" s="39">
        <v>1</v>
      </c>
      <c r="G305" s="33">
        <v>3311082</v>
      </c>
      <c r="H305" s="43">
        <v>3123662</v>
      </c>
      <c r="I305" s="51">
        <v>3509747</v>
      </c>
      <c r="J305" s="50"/>
      <c r="K305" s="4">
        <f t="shared" si="170"/>
        <v>940850</v>
      </c>
      <c r="L305" s="4">
        <f t="shared" si="166"/>
        <v>3509747</v>
      </c>
      <c r="M305" s="4">
        <f t="shared" si="171"/>
        <v>3123662</v>
      </c>
      <c r="N305" s="4">
        <f t="shared" si="172"/>
        <v>2134935.64</v>
      </c>
      <c r="O305" s="4">
        <f t="shared" si="173"/>
        <v>1780392.36</v>
      </c>
      <c r="P305" s="4">
        <f t="shared" si="174"/>
        <v>2458531.33</v>
      </c>
      <c r="Q305" s="8">
        <f t="shared" si="167"/>
        <v>928214.37558567047</v>
      </c>
      <c r="R305" s="9">
        <f t="shared" si="165"/>
        <v>0.37754832092608331</v>
      </c>
      <c r="S305" s="10">
        <f t="shared" si="177"/>
        <v>2624926.0504201683</v>
      </c>
      <c r="T305" s="10">
        <f t="shared" si="178"/>
        <v>498735.94957983197</v>
      </c>
      <c r="U305" s="4">
        <f t="shared" si="146"/>
        <v>3123662</v>
      </c>
      <c r="V305" s="5" t="s">
        <v>15</v>
      </c>
    </row>
    <row r="306" spans="1:22" ht="45" x14ac:dyDescent="0.25">
      <c r="A306" s="39">
        <v>304</v>
      </c>
      <c r="B306" s="27" t="s">
        <v>412</v>
      </c>
      <c r="C306" s="28" t="s">
        <v>22</v>
      </c>
      <c r="D306" s="40" t="s">
        <v>684</v>
      </c>
      <c r="E306" s="30" t="s">
        <v>13</v>
      </c>
      <c r="F306" s="39">
        <v>1</v>
      </c>
      <c r="G306" s="33">
        <v>913447</v>
      </c>
      <c r="H306" s="43">
        <v>845784</v>
      </c>
      <c r="I306" s="51">
        <v>940850</v>
      </c>
      <c r="J306" s="50"/>
      <c r="K306" s="4">
        <f t="shared" si="170"/>
        <v>845784</v>
      </c>
      <c r="L306" s="4">
        <f t="shared" si="166"/>
        <v>940850</v>
      </c>
      <c r="M306" s="4">
        <f t="shared" si="171"/>
        <v>913447</v>
      </c>
      <c r="N306" s="4">
        <f t="shared" si="172"/>
        <v>1116743.25</v>
      </c>
      <c r="O306" s="4">
        <f t="shared" si="173"/>
        <v>1059389.1000000001</v>
      </c>
      <c r="P306" s="4">
        <f t="shared" si="174"/>
        <v>1187301.67</v>
      </c>
      <c r="Q306" s="8">
        <f t="shared" si="167"/>
        <v>131406.48883640676</v>
      </c>
      <c r="R306" s="9">
        <f t="shared" si="165"/>
        <v>0.1106765804822011</v>
      </c>
      <c r="S306" s="10">
        <f t="shared" si="177"/>
        <v>767602.52100840339</v>
      </c>
      <c r="T306" s="10">
        <f t="shared" si="178"/>
        <v>145844.47899159664</v>
      </c>
      <c r="U306" s="4">
        <f t="shared" si="146"/>
        <v>913447</v>
      </c>
      <c r="V306" s="5" t="s">
        <v>15</v>
      </c>
    </row>
    <row r="307" spans="1:22" ht="22.5" x14ac:dyDescent="0.25">
      <c r="A307" s="39">
        <v>305</v>
      </c>
      <c r="B307" s="27" t="s">
        <v>414</v>
      </c>
      <c r="C307" s="28" t="s">
        <v>22</v>
      </c>
      <c r="D307" s="40" t="s">
        <v>685</v>
      </c>
      <c r="E307" s="30" t="s">
        <v>13</v>
      </c>
      <c r="F307" s="39">
        <v>1</v>
      </c>
      <c r="G307" s="33">
        <v>1733340.0000000002</v>
      </c>
      <c r="H307" s="43">
        <v>1635226</v>
      </c>
      <c r="I307" s="51">
        <v>1802674</v>
      </c>
      <c r="J307" s="50"/>
      <c r="K307" s="4">
        <f t="shared" si="170"/>
        <v>1635226</v>
      </c>
      <c r="L307" s="4">
        <f t="shared" si="166"/>
        <v>1802674</v>
      </c>
      <c r="M307" s="4">
        <f t="shared" si="171"/>
        <v>1733340</v>
      </c>
      <c r="N307" s="4">
        <f t="shared" si="172"/>
        <v>1968390.23</v>
      </c>
      <c r="O307" s="4">
        <f t="shared" si="173"/>
        <v>1922951.41</v>
      </c>
      <c r="P307" s="4">
        <f t="shared" si="174"/>
        <v>2019769.33</v>
      </c>
      <c r="Q307" s="8">
        <f t="shared" si="167"/>
        <v>148381.29425982223</v>
      </c>
      <c r="R307" s="9">
        <f t="shared" si="165"/>
        <v>7.3464475401169807E-2</v>
      </c>
      <c r="S307" s="10">
        <f t="shared" si="177"/>
        <v>1456588.2352941178</v>
      </c>
      <c r="T307" s="10">
        <f t="shared" si="178"/>
        <v>276751.76470588235</v>
      </c>
      <c r="U307" s="4">
        <f t="shared" si="146"/>
        <v>1733340</v>
      </c>
      <c r="V307" s="5" t="s">
        <v>15</v>
      </c>
    </row>
    <row r="308" spans="1:22" ht="22.5" x14ac:dyDescent="0.25">
      <c r="A308" s="39">
        <v>306</v>
      </c>
      <c r="B308" s="27" t="s">
        <v>416</v>
      </c>
      <c r="C308" s="28" t="s">
        <v>22</v>
      </c>
      <c r="D308" s="40" t="s">
        <v>686</v>
      </c>
      <c r="E308" s="30" t="s">
        <v>13</v>
      </c>
      <c r="F308" s="39">
        <v>1</v>
      </c>
      <c r="G308" s="33">
        <v>2562611</v>
      </c>
      <c r="H308" s="43">
        <v>2417558</v>
      </c>
      <c r="I308" s="51">
        <v>2690742</v>
      </c>
      <c r="J308" s="50"/>
      <c r="K308" s="4">
        <f t="shared" si="170"/>
        <v>2417558</v>
      </c>
      <c r="L308" s="4">
        <f t="shared" si="166"/>
        <v>2690742</v>
      </c>
      <c r="M308" s="4">
        <f t="shared" si="171"/>
        <v>2562611</v>
      </c>
      <c r="N308" s="4">
        <f t="shared" si="172"/>
        <v>3127173.32</v>
      </c>
      <c r="O308" s="4">
        <f t="shared" si="173"/>
        <v>2980771.39</v>
      </c>
      <c r="P308" s="4">
        <f t="shared" si="174"/>
        <v>3305469.67</v>
      </c>
      <c r="Q308" s="8">
        <f t="shared" si="167"/>
        <v>345340.26940083853</v>
      </c>
      <c r="R308" s="9">
        <f t="shared" si="165"/>
        <v>0.10447540104061476</v>
      </c>
      <c r="S308" s="10">
        <f t="shared" si="177"/>
        <v>2153454.6218487397</v>
      </c>
      <c r="T308" s="10">
        <f t="shared" si="178"/>
        <v>409156.37815126055</v>
      </c>
      <c r="U308" s="4">
        <f t="shared" si="146"/>
        <v>2562611</v>
      </c>
      <c r="V308" s="5" t="s">
        <v>15</v>
      </c>
    </row>
    <row r="309" spans="1:22" ht="22.5" x14ac:dyDescent="0.25">
      <c r="A309" s="39">
        <v>307</v>
      </c>
      <c r="B309" s="27" t="s">
        <v>418</v>
      </c>
      <c r="C309" s="28" t="s">
        <v>22</v>
      </c>
      <c r="D309" s="40" t="s">
        <v>687</v>
      </c>
      <c r="E309" s="30" t="s">
        <v>13</v>
      </c>
      <c r="F309" s="39">
        <v>1</v>
      </c>
      <c r="G309" s="33">
        <v>4656830</v>
      </c>
      <c r="H309" s="43">
        <v>4157884</v>
      </c>
      <c r="I309" s="51">
        <v>4936240</v>
      </c>
      <c r="J309" s="50"/>
      <c r="K309" s="4">
        <f t="shared" si="170"/>
        <v>1855585</v>
      </c>
      <c r="L309" s="4">
        <f t="shared" si="166"/>
        <v>4936240</v>
      </c>
      <c r="M309" s="4">
        <f t="shared" si="171"/>
        <v>4157884</v>
      </c>
      <c r="N309" s="4">
        <f t="shared" si="172"/>
        <v>3299751.25</v>
      </c>
      <c r="O309" s="4">
        <f t="shared" si="173"/>
        <v>3017626.24</v>
      </c>
      <c r="P309" s="4">
        <f t="shared" si="174"/>
        <v>3556766.33</v>
      </c>
      <c r="Q309" s="8">
        <f t="shared" si="167"/>
        <v>1045995.4593475807</v>
      </c>
      <c r="R309" s="9">
        <f t="shared" si="165"/>
        <v>0.29408607771756001</v>
      </c>
      <c r="S309" s="10">
        <f t="shared" si="177"/>
        <v>3494020.1680672271</v>
      </c>
      <c r="T309" s="10">
        <f t="shared" si="178"/>
        <v>663863.83193277312</v>
      </c>
      <c r="U309" s="4">
        <f t="shared" si="146"/>
        <v>4157884</v>
      </c>
      <c r="V309" s="5" t="s">
        <v>15</v>
      </c>
    </row>
    <row r="310" spans="1:22" ht="22.5" x14ac:dyDescent="0.25">
      <c r="A310" s="39">
        <v>308</v>
      </c>
      <c r="B310" s="27" t="s">
        <v>420</v>
      </c>
      <c r="C310" s="28" t="s">
        <v>22</v>
      </c>
      <c r="D310" s="40" t="s">
        <v>688</v>
      </c>
      <c r="E310" s="30" t="s">
        <v>13</v>
      </c>
      <c r="F310" s="39">
        <v>1</v>
      </c>
      <c r="G310" s="33">
        <v>1734192</v>
      </c>
      <c r="H310" s="43">
        <v>1562335</v>
      </c>
      <c r="I310" s="51">
        <v>1855585</v>
      </c>
      <c r="J310" s="50"/>
      <c r="K310" s="4">
        <f t="shared" si="170"/>
        <v>1562335</v>
      </c>
      <c r="L310" s="4">
        <f t="shared" si="166"/>
        <v>1855585</v>
      </c>
      <c r="M310" s="4">
        <f t="shared" si="171"/>
        <v>1734192</v>
      </c>
      <c r="N310" s="4">
        <f t="shared" si="172"/>
        <v>2020605.16</v>
      </c>
      <c r="O310" s="4">
        <f t="shared" si="173"/>
        <v>1941592.97</v>
      </c>
      <c r="P310" s="4">
        <f t="shared" si="174"/>
        <v>2113809</v>
      </c>
      <c r="Q310" s="8">
        <f t="shared" si="167"/>
        <v>200274.14543822358</v>
      </c>
      <c r="R310" s="9">
        <f t="shared" si="165"/>
        <v>9.4745620554280721E-2</v>
      </c>
      <c r="S310" s="10">
        <f>U310/1.19</f>
        <v>1457304.2016806724</v>
      </c>
      <c r="T310" s="10">
        <f>S310*19/100</f>
        <v>276887.79831932776</v>
      </c>
      <c r="U310" s="4">
        <f t="shared" si="146"/>
        <v>1734192</v>
      </c>
      <c r="V310" s="5" t="s">
        <v>15</v>
      </c>
    </row>
    <row r="311" spans="1:22" ht="78.75" x14ac:dyDescent="0.25">
      <c r="A311" s="39">
        <v>309</v>
      </c>
      <c r="B311" s="27" t="s">
        <v>422</v>
      </c>
      <c r="C311" s="28" t="s">
        <v>22</v>
      </c>
      <c r="D311" s="40" t="s">
        <v>689</v>
      </c>
      <c r="E311" s="30" t="s">
        <v>13</v>
      </c>
      <c r="F311" s="39">
        <v>1</v>
      </c>
      <c r="G311" s="33">
        <v>2872547.0000000005</v>
      </c>
      <c r="H311" s="43">
        <v>2564774</v>
      </c>
      <c r="I311" s="51">
        <v>3044900</v>
      </c>
      <c r="J311" s="50"/>
      <c r="K311" s="4">
        <f t="shared" si="170"/>
        <v>2564774</v>
      </c>
      <c r="L311" s="4">
        <f t="shared" si="166"/>
        <v>3044900</v>
      </c>
      <c r="M311" s="4">
        <f t="shared" si="171"/>
        <v>2872547</v>
      </c>
      <c r="N311" s="4">
        <f t="shared" si="172"/>
        <v>3467195.86</v>
      </c>
      <c r="O311" s="4">
        <f t="shared" si="173"/>
        <v>3279477.6</v>
      </c>
      <c r="P311" s="4">
        <f t="shared" si="174"/>
        <v>3698249</v>
      </c>
      <c r="Q311" s="8">
        <f t="shared" si="167"/>
        <v>411909.57313924265</v>
      </c>
      <c r="R311" s="9">
        <f t="shared" si="165"/>
        <v>0.11137962131247589</v>
      </c>
      <c r="S311" s="10">
        <f t="shared" ref="S311:S315" si="179">U311/1.19</f>
        <v>2413905.042016807</v>
      </c>
      <c r="T311" s="10">
        <f t="shared" ref="T311:T315" si="180">S311*19/100</f>
        <v>458641.95798319334</v>
      </c>
      <c r="U311" s="4">
        <f t="shared" si="146"/>
        <v>2872547</v>
      </c>
      <c r="V311" s="5" t="s">
        <v>15</v>
      </c>
    </row>
    <row r="312" spans="1:22" ht="101.25" x14ac:dyDescent="0.25">
      <c r="A312" s="39">
        <v>310</v>
      </c>
      <c r="B312" s="27" t="s">
        <v>424</v>
      </c>
      <c r="C312" s="28" t="s">
        <v>22</v>
      </c>
      <c r="D312" s="40" t="s">
        <v>690</v>
      </c>
      <c r="E312" s="30" t="s">
        <v>13</v>
      </c>
      <c r="F312" s="39">
        <v>1</v>
      </c>
      <c r="G312" s="33">
        <v>5439833</v>
      </c>
      <c r="H312" s="43">
        <v>4856994</v>
      </c>
      <c r="I312" s="51">
        <v>5657426</v>
      </c>
      <c r="J312" s="50"/>
      <c r="K312" s="4">
        <f t="shared" si="170"/>
        <v>4233328</v>
      </c>
      <c r="L312" s="4">
        <f t="shared" si="166"/>
        <v>5657426</v>
      </c>
      <c r="M312" s="4">
        <f t="shared" si="171"/>
        <v>4856994</v>
      </c>
      <c r="N312" s="4">
        <f t="shared" si="172"/>
        <v>4818128.2</v>
      </c>
      <c r="O312" s="4">
        <f t="shared" si="173"/>
        <v>4792802.32</v>
      </c>
      <c r="P312" s="4">
        <f t="shared" si="174"/>
        <v>4843385</v>
      </c>
      <c r="Q312" s="8">
        <f t="shared" si="167"/>
        <v>454942.85381818173</v>
      </c>
      <c r="R312" s="9">
        <f t="shared" si="165"/>
        <v>9.3930764087137755E-2</v>
      </c>
      <c r="S312" s="10">
        <f t="shared" si="179"/>
        <v>4081507.5630252101</v>
      </c>
      <c r="T312" s="10">
        <f t="shared" si="180"/>
        <v>775486.43697478995</v>
      </c>
      <c r="U312" s="4">
        <f t="shared" si="146"/>
        <v>4856994</v>
      </c>
      <c r="V312" s="5" t="s">
        <v>15</v>
      </c>
    </row>
    <row r="313" spans="1:22" ht="22.5" x14ac:dyDescent="0.25">
      <c r="A313" s="39">
        <v>311</v>
      </c>
      <c r="B313" s="27" t="s">
        <v>426</v>
      </c>
      <c r="C313" s="28" t="s">
        <v>22</v>
      </c>
      <c r="D313" s="40" t="s">
        <v>691</v>
      </c>
      <c r="E313" s="30" t="s">
        <v>13</v>
      </c>
      <c r="F313" s="39">
        <v>1</v>
      </c>
      <c r="G313" s="33">
        <v>3956381.0000000005</v>
      </c>
      <c r="H313" s="43">
        <v>3596710</v>
      </c>
      <c r="I313" s="51">
        <v>4233328</v>
      </c>
      <c r="J313" s="50"/>
      <c r="K313" s="4">
        <f t="shared" si="170"/>
        <v>1885886</v>
      </c>
      <c r="L313" s="4">
        <f t="shared" si="166"/>
        <v>4233328</v>
      </c>
      <c r="M313" s="4">
        <f t="shared" si="171"/>
        <v>3596710</v>
      </c>
      <c r="N313" s="4">
        <f t="shared" si="172"/>
        <v>2993916.31</v>
      </c>
      <c r="O313" s="4">
        <f t="shared" si="173"/>
        <v>2827407</v>
      </c>
      <c r="P313" s="4">
        <f t="shared" si="174"/>
        <v>3146325.67</v>
      </c>
      <c r="Q313" s="8">
        <f t="shared" si="167"/>
        <v>786354.71277063584</v>
      </c>
      <c r="R313" s="9">
        <f t="shared" si="165"/>
        <v>0.2499279461972021</v>
      </c>
      <c r="S313" s="10">
        <f t="shared" si="179"/>
        <v>3022445.3781512608</v>
      </c>
      <c r="T313" s="10">
        <f t="shared" si="180"/>
        <v>574264.62184873957</v>
      </c>
      <c r="U313" s="4">
        <f t="shared" si="146"/>
        <v>3596710</v>
      </c>
      <c r="V313" s="5" t="s">
        <v>15</v>
      </c>
    </row>
    <row r="314" spans="1:22" ht="22.5" x14ac:dyDescent="0.25">
      <c r="A314" s="39">
        <v>312</v>
      </c>
      <c r="B314" s="27" t="s">
        <v>428</v>
      </c>
      <c r="C314" s="28" t="s">
        <v>22</v>
      </c>
      <c r="D314" s="40" t="s">
        <v>692</v>
      </c>
      <c r="E314" s="30" t="s">
        <v>13</v>
      </c>
      <c r="F314" s="39">
        <v>1</v>
      </c>
      <c r="G314" s="33">
        <v>1796082</v>
      </c>
      <c r="H314" s="43">
        <v>1663039</v>
      </c>
      <c r="I314" s="51">
        <v>1885886</v>
      </c>
      <c r="J314" s="50"/>
      <c r="K314" s="4">
        <f t="shared" si="170"/>
        <v>1663039</v>
      </c>
      <c r="L314" s="4">
        <f t="shared" si="166"/>
        <v>1885886</v>
      </c>
      <c r="M314" s="4">
        <f t="shared" si="171"/>
        <v>1796082</v>
      </c>
      <c r="N314" s="4">
        <f t="shared" si="172"/>
        <v>1831722.73</v>
      </c>
      <c r="O314" s="4">
        <f t="shared" si="173"/>
        <v>1824716.58</v>
      </c>
      <c r="P314" s="4">
        <f t="shared" si="174"/>
        <v>1838890.67</v>
      </c>
      <c r="Q314" s="8">
        <f t="shared" si="167"/>
        <v>76169.045839297207</v>
      </c>
      <c r="R314" s="9">
        <f t="shared" si="165"/>
        <v>4.1421193267187122E-2</v>
      </c>
      <c r="S314" s="10">
        <f t="shared" si="179"/>
        <v>1509312.6050420168</v>
      </c>
      <c r="T314" s="10">
        <f t="shared" si="180"/>
        <v>286769.39495798317</v>
      </c>
      <c r="U314" s="4">
        <f t="shared" si="146"/>
        <v>1796082</v>
      </c>
      <c r="V314" s="5" t="s">
        <v>15</v>
      </c>
    </row>
    <row r="315" spans="1:22" ht="22.5" x14ac:dyDescent="0.25">
      <c r="A315" s="39">
        <v>313</v>
      </c>
      <c r="B315" s="27" t="s">
        <v>430</v>
      </c>
      <c r="C315" s="28" t="s">
        <v>22</v>
      </c>
      <c r="D315" s="40" t="s">
        <v>693</v>
      </c>
      <c r="E315" s="30" t="s">
        <v>13</v>
      </c>
      <c r="F315" s="39">
        <v>1</v>
      </c>
      <c r="G315" s="33">
        <v>1978414</v>
      </c>
      <c r="H315" s="43">
        <v>1798558</v>
      </c>
      <c r="I315" s="51">
        <v>2057551</v>
      </c>
      <c r="J315" s="50"/>
      <c r="K315" s="4">
        <f t="shared" si="170"/>
        <v>717497</v>
      </c>
      <c r="L315" s="4">
        <f t="shared" si="166"/>
        <v>2057551</v>
      </c>
      <c r="M315" s="4">
        <f t="shared" si="171"/>
        <v>1798558</v>
      </c>
      <c r="N315" s="4">
        <f t="shared" si="172"/>
        <v>1366744.19</v>
      </c>
      <c r="O315" s="4">
        <f t="shared" si="173"/>
        <v>1221901.1599999999</v>
      </c>
      <c r="P315" s="4">
        <f t="shared" si="174"/>
        <v>1498156.33</v>
      </c>
      <c r="Q315" s="8">
        <f t="shared" si="167"/>
        <v>466516.86489715282</v>
      </c>
      <c r="R315" s="9">
        <f t="shared" si="165"/>
        <v>0.31139398175966909</v>
      </c>
      <c r="S315" s="10">
        <f t="shared" si="179"/>
        <v>1511393.2773109244</v>
      </c>
      <c r="T315" s="10">
        <f t="shared" si="180"/>
        <v>287164.72268907563</v>
      </c>
      <c r="U315" s="4">
        <f t="shared" si="146"/>
        <v>1798558</v>
      </c>
      <c r="V315" s="5" t="s">
        <v>15</v>
      </c>
    </row>
    <row r="316" spans="1:22" ht="22.5" x14ac:dyDescent="0.25">
      <c r="A316" s="39">
        <v>314</v>
      </c>
      <c r="B316" s="27" t="s">
        <v>432</v>
      </c>
      <c r="C316" s="28" t="s">
        <v>22</v>
      </c>
      <c r="D316" s="40" t="s">
        <v>694</v>
      </c>
      <c r="E316" s="30" t="s">
        <v>13</v>
      </c>
      <c r="F316" s="39">
        <v>1</v>
      </c>
      <c r="G316" s="33">
        <v>696599</v>
      </c>
      <c r="H316" s="43">
        <v>651027</v>
      </c>
      <c r="I316" s="51">
        <v>717497</v>
      </c>
      <c r="J316" s="50"/>
      <c r="K316" s="4">
        <f t="shared" si="170"/>
        <v>651027</v>
      </c>
      <c r="L316" s="4">
        <f t="shared" si="166"/>
        <v>717497</v>
      </c>
      <c r="M316" s="4">
        <f t="shared" si="171"/>
        <v>696599</v>
      </c>
      <c r="N316" s="4">
        <f t="shared" si="172"/>
        <v>988098.71</v>
      </c>
      <c r="O316" s="4">
        <f t="shared" si="173"/>
        <v>871669.71</v>
      </c>
      <c r="P316" s="4">
        <f t="shared" si="174"/>
        <v>1158293</v>
      </c>
      <c r="Q316" s="8">
        <f t="shared" si="167"/>
        <v>197594.25251494179</v>
      </c>
      <c r="R316" s="9">
        <f t="shared" si="165"/>
        <v>0.17059090619984907</v>
      </c>
      <c r="S316" s="10">
        <f>U316/1.19</f>
        <v>585377.31092436973</v>
      </c>
      <c r="T316" s="10">
        <f>S316*19/100</f>
        <v>111221.68907563025</v>
      </c>
      <c r="U316" s="4">
        <f t="shared" si="146"/>
        <v>696599</v>
      </c>
      <c r="V316" s="5" t="s">
        <v>15</v>
      </c>
    </row>
    <row r="317" spans="1:22" ht="45" x14ac:dyDescent="0.25">
      <c r="A317" s="39">
        <v>315</v>
      </c>
      <c r="B317" s="27" t="s">
        <v>434</v>
      </c>
      <c r="C317" s="28" t="s">
        <v>22</v>
      </c>
      <c r="D317" s="40" t="s">
        <v>695</v>
      </c>
      <c r="E317" s="30" t="s">
        <v>13</v>
      </c>
      <c r="F317" s="39">
        <v>1</v>
      </c>
      <c r="G317" s="33">
        <v>2025955</v>
      </c>
      <c r="H317" s="43">
        <v>1875884</v>
      </c>
      <c r="I317" s="51">
        <v>2127253</v>
      </c>
      <c r="J317" s="50"/>
      <c r="K317" s="4">
        <f t="shared" si="170"/>
        <v>296167</v>
      </c>
      <c r="L317" s="4">
        <f t="shared" si="166"/>
        <v>2127253</v>
      </c>
      <c r="M317" s="4">
        <f t="shared" si="171"/>
        <v>1875884</v>
      </c>
      <c r="N317" s="4">
        <f t="shared" si="172"/>
        <v>1040217.48</v>
      </c>
      <c r="O317" s="4">
        <f t="shared" si="173"/>
        <v>681330.44</v>
      </c>
      <c r="P317" s="4">
        <f t="shared" si="174"/>
        <v>1399335.33</v>
      </c>
      <c r="Q317" s="8">
        <f t="shared" si="167"/>
        <v>701389.21222546045</v>
      </c>
      <c r="R317" s="9">
        <f t="shared" si="165"/>
        <v>0.50123026067344445</v>
      </c>
      <c r="S317" s="10">
        <f t="shared" ref="S317:S321" si="181">U317/1.19</f>
        <v>1576373.1092436975</v>
      </c>
      <c r="T317" s="10">
        <f t="shared" ref="T317:T321" si="182">S317*19/100</f>
        <v>299510.89075630251</v>
      </c>
      <c r="U317" s="4">
        <f t="shared" si="146"/>
        <v>1875884</v>
      </c>
      <c r="V317" s="5" t="s">
        <v>15</v>
      </c>
    </row>
    <row r="318" spans="1:22" ht="22.5" x14ac:dyDescent="0.25">
      <c r="A318" s="39">
        <v>316</v>
      </c>
      <c r="B318" s="27" t="s">
        <v>436</v>
      </c>
      <c r="C318" s="28" t="s">
        <v>22</v>
      </c>
      <c r="D318" s="40" t="s">
        <v>696</v>
      </c>
      <c r="E318" s="30" t="s">
        <v>13</v>
      </c>
      <c r="F318" s="39">
        <v>1</v>
      </c>
      <c r="G318" s="33">
        <v>282064</v>
      </c>
      <c r="H318" s="43">
        <v>258774</v>
      </c>
      <c r="I318" s="51">
        <v>296167</v>
      </c>
      <c r="J318" s="50"/>
      <c r="K318" s="4">
        <f t="shared" si="170"/>
        <v>258774</v>
      </c>
      <c r="L318" s="4">
        <f t="shared" si="166"/>
        <v>296167</v>
      </c>
      <c r="M318" s="4">
        <f t="shared" si="171"/>
        <v>282064</v>
      </c>
      <c r="N318" s="4">
        <f t="shared" si="172"/>
        <v>1089572.92</v>
      </c>
      <c r="O318" s="4">
        <f t="shared" si="173"/>
        <v>401816.25</v>
      </c>
      <c r="P318" s="4">
        <f t="shared" si="174"/>
        <v>6087447.6699999999</v>
      </c>
      <c r="Q318" s="8">
        <f t="shared" si="167"/>
        <v>2316699.5738547998</v>
      </c>
      <c r="R318" s="9">
        <f t="shared" si="165"/>
        <v>0.38056993660444888</v>
      </c>
      <c r="S318" s="10">
        <f t="shared" si="181"/>
        <v>237028.57142857145</v>
      </c>
      <c r="T318" s="10">
        <f t="shared" si="182"/>
        <v>45035.428571428572</v>
      </c>
      <c r="U318" s="4">
        <f t="shared" si="146"/>
        <v>282064</v>
      </c>
      <c r="V318" s="5" t="s">
        <v>15</v>
      </c>
    </row>
    <row r="319" spans="1:22" ht="45" x14ac:dyDescent="0.25">
      <c r="A319" s="39">
        <v>317</v>
      </c>
      <c r="B319" s="27" t="s">
        <v>438</v>
      </c>
      <c r="C319" s="28" t="s">
        <v>22</v>
      </c>
      <c r="D319" s="40" t="s">
        <v>697</v>
      </c>
      <c r="E319" s="30" t="s">
        <v>13</v>
      </c>
      <c r="F319" s="39">
        <v>1</v>
      </c>
      <c r="G319" s="33">
        <v>17039909</v>
      </c>
      <c r="H319" s="43">
        <v>15351269</v>
      </c>
      <c r="I319" s="51">
        <v>17721505</v>
      </c>
      <c r="J319" s="50"/>
      <c r="K319" s="4">
        <f t="shared" si="170"/>
        <v>3081120</v>
      </c>
      <c r="L319" s="4">
        <f t="shared" si="166"/>
        <v>17721505</v>
      </c>
      <c r="M319" s="4">
        <f t="shared" si="171"/>
        <v>15351269</v>
      </c>
      <c r="N319" s="4">
        <f t="shared" si="172"/>
        <v>9306221.5800000001</v>
      </c>
      <c r="O319" s="4">
        <f t="shared" si="173"/>
        <v>6690689.8399999999</v>
      </c>
      <c r="P319" s="4">
        <f t="shared" si="174"/>
        <v>11824099.33</v>
      </c>
      <c r="Q319" s="8">
        <f t="shared" si="167"/>
        <v>5445282.529517957</v>
      </c>
      <c r="R319" s="9">
        <f t="shared" si="165"/>
        <v>0.46052408539077766</v>
      </c>
      <c r="S319" s="10">
        <f t="shared" si="181"/>
        <v>12900226.050420169</v>
      </c>
      <c r="T319" s="10">
        <f t="shared" si="182"/>
        <v>2451042.9495798321</v>
      </c>
      <c r="U319" s="4">
        <f t="shared" si="146"/>
        <v>15351269</v>
      </c>
      <c r="V319" s="5" t="s">
        <v>15</v>
      </c>
    </row>
    <row r="320" spans="1:22" ht="33.75" x14ac:dyDescent="0.25">
      <c r="A320" s="39">
        <v>318</v>
      </c>
      <c r="B320" s="27" t="s">
        <v>440</v>
      </c>
      <c r="C320" s="28" t="s">
        <v>22</v>
      </c>
      <c r="D320" s="40" t="s">
        <v>698</v>
      </c>
      <c r="E320" s="30" t="s">
        <v>13</v>
      </c>
      <c r="F320" s="39">
        <v>1</v>
      </c>
      <c r="G320" s="33">
        <v>2962615</v>
      </c>
      <c r="H320" s="43">
        <v>2645192</v>
      </c>
      <c r="I320" s="51">
        <v>3081120</v>
      </c>
      <c r="J320" s="50"/>
      <c r="K320" s="4">
        <f t="shared" si="170"/>
        <v>1597316</v>
      </c>
      <c r="L320" s="4">
        <f t="shared" si="166"/>
        <v>3081120</v>
      </c>
      <c r="M320" s="4">
        <f t="shared" si="171"/>
        <v>2645192</v>
      </c>
      <c r="N320" s="4">
        <f t="shared" si="172"/>
        <v>2321887.04</v>
      </c>
      <c r="O320" s="4">
        <f t="shared" si="173"/>
        <v>2236078.9</v>
      </c>
      <c r="P320" s="4">
        <f t="shared" si="174"/>
        <v>2401707.67</v>
      </c>
      <c r="Q320" s="8">
        <f t="shared" si="167"/>
        <v>489704.01273229817</v>
      </c>
      <c r="R320" s="9">
        <f t="shared" si="165"/>
        <v>0.20389825908008954</v>
      </c>
      <c r="S320" s="10">
        <f t="shared" si="181"/>
        <v>2222850.4201680673</v>
      </c>
      <c r="T320" s="10">
        <f t="shared" si="182"/>
        <v>422341.57983193279</v>
      </c>
      <c r="U320" s="4">
        <f t="shared" si="146"/>
        <v>2645192</v>
      </c>
      <c r="V320" s="5" t="s">
        <v>15</v>
      </c>
    </row>
    <row r="321" spans="1:22" ht="22.5" x14ac:dyDescent="0.25">
      <c r="A321" s="39">
        <v>319</v>
      </c>
      <c r="B321" s="27" t="s">
        <v>442</v>
      </c>
      <c r="C321" s="28" t="s">
        <v>22</v>
      </c>
      <c r="D321" s="40" t="s">
        <v>699</v>
      </c>
      <c r="E321" s="30" t="s">
        <v>13</v>
      </c>
      <c r="F321" s="39">
        <v>1</v>
      </c>
      <c r="G321" s="33">
        <v>1492819.0000000002</v>
      </c>
      <c r="H321" s="43">
        <v>1369559</v>
      </c>
      <c r="I321" s="51">
        <v>1597316</v>
      </c>
      <c r="J321" s="50"/>
      <c r="K321" s="4">
        <f t="shared" si="170"/>
        <v>1369559</v>
      </c>
      <c r="L321" s="4">
        <f t="shared" si="166"/>
        <v>1597316</v>
      </c>
      <c r="M321" s="4">
        <f t="shared" si="171"/>
        <v>1492819</v>
      </c>
      <c r="N321" s="4">
        <f t="shared" si="172"/>
        <v>2197786.85</v>
      </c>
      <c r="O321" s="4">
        <f t="shared" si="173"/>
        <v>1883683.2</v>
      </c>
      <c r="P321" s="4">
        <f t="shared" si="174"/>
        <v>2684928.67</v>
      </c>
      <c r="Q321" s="8">
        <f t="shared" si="167"/>
        <v>497754.41020814766</v>
      </c>
      <c r="R321" s="9">
        <f t="shared" si="165"/>
        <v>0.18538831804725289</v>
      </c>
      <c r="S321" s="10">
        <f t="shared" si="181"/>
        <v>1254469.7478991598</v>
      </c>
      <c r="T321" s="10">
        <f t="shared" si="182"/>
        <v>238349.25210084036</v>
      </c>
      <c r="U321" s="4">
        <f t="shared" si="146"/>
        <v>1492819</v>
      </c>
      <c r="V321" s="5" t="s">
        <v>15</v>
      </c>
    </row>
    <row r="322" spans="1:22" ht="33.75" x14ac:dyDescent="0.25">
      <c r="A322" s="39">
        <v>320</v>
      </c>
      <c r="B322" s="27" t="s">
        <v>444</v>
      </c>
      <c r="C322" s="28" t="s">
        <v>22</v>
      </c>
      <c r="D322" s="40" t="s">
        <v>700</v>
      </c>
      <c r="E322" s="30" t="s">
        <v>13</v>
      </c>
      <c r="F322" s="39">
        <v>1</v>
      </c>
      <c r="G322" s="33">
        <v>4945150</v>
      </c>
      <c r="H322" s="43">
        <v>4578843</v>
      </c>
      <c r="I322" s="51">
        <v>5192408.0000000009</v>
      </c>
      <c r="J322" s="50"/>
      <c r="K322" s="4">
        <f t="shared" si="170"/>
        <v>1388281</v>
      </c>
      <c r="L322" s="4">
        <f t="shared" si="166"/>
        <v>5192408</v>
      </c>
      <c r="M322" s="4">
        <f t="shared" si="171"/>
        <v>4578843</v>
      </c>
      <c r="N322" s="4">
        <f t="shared" si="172"/>
        <v>3156003.92</v>
      </c>
      <c r="O322" s="4">
        <f t="shared" si="173"/>
        <v>2629435.2999999998</v>
      </c>
      <c r="P322" s="4">
        <f t="shared" si="174"/>
        <v>3637424.67</v>
      </c>
      <c r="Q322" s="8">
        <f t="shared" si="167"/>
        <v>1367738.3082903859</v>
      </c>
      <c r="R322" s="9">
        <f t="shared" si="165"/>
        <v>0.37601831855678974</v>
      </c>
      <c r="S322" s="10">
        <f>U322/1.19</f>
        <v>3847767.2268907563</v>
      </c>
      <c r="T322" s="10">
        <f>S322*19/100</f>
        <v>731075.77310924372</v>
      </c>
      <c r="U322" s="4">
        <f t="shared" si="146"/>
        <v>4578843</v>
      </c>
      <c r="V322" s="5" t="s">
        <v>15</v>
      </c>
    </row>
    <row r="323" spans="1:22" ht="22.5" x14ac:dyDescent="0.25">
      <c r="A323" s="39">
        <v>321</v>
      </c>
      <c r="B323" s="27" t="s">
        <v>446</v>
      </c>
      <c r="C323" s="28" t="s">
        <v>22</v>
      </c>
      <c r="D323" s="40" t="s">
        <v>701</v>
      </c>
      <c r="E323" s="30" t="s">
        <v>13</v>
      </c>
      <c r="F323" s="39">
        <v>1</v>
      </c>
      <c r="G323" s="33">
        <v>1334886</v>
      </c>
      <c r="H323" s="43">
        <v>1247557</v>
      </c>
      <c r="I323" s="51">
        <v>1388281</v>
      </c>
      <c r="J323" s="50"/>
      <c r="K323" s="4">
        <f t="shared" si="170"/>
        <v>1247557</v>
      </c>
      <c r="L323" s="4">
        <f t="shared" si="166"/>
        <v>1388281</v>
      </c>
      <c r="M323" s="4">
        <f t="shared" si="171"/>
        <v>1334886</v>
      </c>
      <c r="N323" s="4">
        <f t="shared" si="172"/>
        <v>1516801.48</v>
      </c>
      <c r="O323" s="4">
        <f t="shared" si="173"/>
        <v>1479352.75</v>
      </c>
      <c r="P323" s="4">
        <f t="shared" si="174"/>
        <v>1559304.67</v>
      </c>
      <c r="Q323" s="8">
        <f t="shared" si="167"/>
        <v>118557.80984579642</v>
      </c>
      <c r="R323" s="9">
        <f t="shared" si="165"/>
        <v>7.6032485585896717E-2</v>
      </c>
      <c r="S323" s="10">
        <f t="shared" ref="S323:S328" si="183">U323/1.19</f>
        <v>1121752.9411764706</v>
      </c>
      <c r="T323" s="10">
        <f t="shared" ref="T323:T328" si="184">S323*19/100</f>
        <v>213133.0588235294</v>
      </c>
      <c r="U323" s="4">
        <f t="shared" si="146"/>
        <v>1334886</v>
      </c>
      <c r="V323" s="5" t="s">
        <v>15</v>
      </c>
    </row>
    <row r="324" spans="1:22" ht="22.5" x14ac:dyDescent="0.25">
      <c r="A324" s="39">
        <v>322</v>
      </c>
      <c r="B324" s="27" t="s">
        <v>448</v>
      </c>
      <c r="C324" s="28" t="s">
        <v>22</v>
      </c>
      <c r="D324" s="40" t="s">
        <v>702</v>
      </c>
      <c r="E324" s="30" t="s">
        <v>13</v>
      </c>
      <c r="F324" s="39">
        <v>1</v>
      </c>
      <c r="G324" s="33">
        <v>1958384</v>
      </c>
      <c r="H324" s="43">
        <v>1748557</v>
      </c>
      <c r="I324" s="51">
        <v>2095471</v>
      </c>
      <c r="J324" s="50"/>
      <c r="K324" s="4">
        <f t="shared" si="170"/>
        <v>905370</v>
      </c>
      <c r="L324" s="4">
        <f t="shared" si="166"/>
        <v>2095471</v>
      </c>
      <c r="M324" s="4">
        <f t="shared" si="171"/>
        <v>1748557</v>
      </c>
      <c r="N324" s="4">
        <f t="shared" si="172"/>
        <v>1458146.8</v>
      </c>
      <c r="O324" s="4">
        <f t="shared" si="173"/>
        <v>1371713.24</v>
      </c>
      <c r="P324" s="4">
        <f t="shared" si="174"/>
        <v>1537437</v>
      </c>
      <c r="Q324" s="8">
        <f t="shared" si="167"/>
        <v>396810.33782915521</v>
      </c>
      <c r="R324" s="9">
        <f t="shared" si="165"/>
        <v>0.25809860035185522</v>
      </c>
      <c r="S324" s="10">
        <f t="shared" si="183"/>
        <v>1469375.630252101</v>
      </c>
      <c r="T324" s="10">
        <f t="shared" si="184"/>
        <v>279181.36974789918</v>
      </c>
      <c r="U324" s="4">
        <f t="shared" ref="U324:U363" si="185">M324</f>
        <v>1748557</v>
      </c>
      <c r="V324" s="5" t="s">
        <v>15</v>
      </c>
    </row>
    <row r="325" spans="1:22" ht="22.5" x14ac:dyDescent="0.25">
      <c r="A325" s="39">
        <v>323</v>
      </c>
      <c r="B325" s="27" t="s">
        <v>450</v>
      </c>
      <c r="C325" s="28" t="s">
        <v>22</v>
      </c>
      <c r="D325" s="40" t="s">
        <v>703</v>
      </c>
      <c r="E325" s="30" t="s">
        <v>13</v>
      </c>
      <c r="F325" s="39">
        <v>1</v>
      </c>
      <c r="G325" s="33">
        <v>870548</v>
      </c>
      <c r="H325" s="43">
        <v>798668</v>
      </c>
      <c r="I325" s="51">
        <v>905370</v>
      </c>
      <c r="J325" s="50"/>
      <c r="K325" s="4">
        <f t="shared" ref="K325:K356" si="186">+ROUND(MIN(G325:H325,I326,J325),2)</f>
        <v>798668</v>
      </c>
      <c r="L325" s="4">
        <f t="shared" si="166"/>
        <v>905370</v>
      </c>
      <c r="M325" s="4">
        <f t="shared" ref="M325:M356" si="187">+ROUND(MEDIAN(G325:H325,I326,J325),2)</f>
        <v>870548</v>
      </c>
      <c r="N325" s="4">
        <f t="shared" ref="N325:N356" si="188">+ROUND(GEOMEAN(G325:H325,I326,J325),2)</f>
        <v>1404014.46</v>
      </c>
      <c r="O325" s="4">
        <f t="shared" ref="O325:O356" si="189">+ROUND(HARMEAN(G325:H325,I326,J325),2)</f>
        <v>1131221.42</v>
      </c>
      <c r="P325" s="4">
        <f t="shared" ref="P325:P356" si="190">+ROUND(AVERAGE(G325:H325,I326,J325),2)</f>
        <v>1883294</v>
      </c>
      <c r="Q325" s="8">
        <f t="shared" si="167"/>
        <v>415336.588395937</v>
      </c>
      <c r="R325" s="9">
        <f t="shared" si="165"/>
        <v>0.22053730771506572</v>
      </c>
      <c r="S325" s="10">
        <f t="shared" si="183"/>
        <v>731552.9411764706</v>
      </c>
      <c r="T325" s="10">
        <f t="shared" si="184"/>
        <v>138995.0588235294</v>
      </c>
      <c r="U325" s="4">
        <f t="shared" si="185"/>
        <v>870548</v>
      </c>
      <c r="V325" s="5" t="s">
        <v>15</v>
      </c>
    </row>
    <row r="326" spans="1:22" ht="45" x14ac:dyDescent="0.25">
      <c r="A326" s="39">
        <v>324</v>
      </c>
      <c r="B326" s="27" t="s">
        <v>452</v>
      </c>
      <c r="C326" s="28" t="s">
        <v>22</v>
      </c>
      <c r="D326" s="40" t="s">
        <v>704</v>
      </c>
      <c r="E326" s="30" t="s">
        <v>13</v>
      </c>
      <c r="F326" s="39">
        <v>1</v>
      </c>
      <c r="G326" s="33">
        <v>3864724</v>
      </c>
      <c r="H326" s="43">
        <v>3578448</v>
      </c>
      <c r="I326" s="51">
        <v>3980666</v>
      </c>
      <c r="J326" s="50"/>
      <c r="K326" s="4">
        <f t="shared" si="186"/>
        <v>3578448</v>
      </c>
      <c r="L326" s="4">
        <f t="shared" si="166"/>
        <v>3980666</v>
      </c>
      <c r="M326" s="4">
        <f t="shared" si="187"/>
        <v>3864724</v>
      </c>
      <c r="N326" s="4">
        <f t="shared" si="188"/>
        <v>4005938</v>
      </c>
      <c r="O326" s="4">
        <f t="shared" si="189"/>
        <v>3982312.05</v>
      </c>
      <c r="P326" s="4">
        <f t="shared" si="190"/>
        <v>4030509.67</v>
      </c>
      <c r="Q326" s="8">
        <f t="shared" si="167"/>
        <v>170807.24117779374</v>
      </c>
      <c r="R326" s="9">
        <f t="shared" si="165"/>
        <v>4.2378571238558455E-2</v>
      </c>
      <c r="S326" s="10">
        <f t="shared" si="183"/>
        <v>3247667.2268907563</v>
      </c>
      <c r="T326" s="10">
        <f t="shared" si="184"/>
        <v>617056.77310924372</v>
      </c>
      <c r="U326" s="4">
        <f t="shared" si="185"/>
        <v>3864724</v>
      </c>
      <c r="V326" s="5" t="s">
        <v>15</v>
      </c>
    </row>
    <row r="327" spans="1:22" ht="22.5" x14ac:dyDescent="0.25">
      <c r="A327" s="39">
        <v>325</v>
      </c>
      <c r="B327" s="27" t="s">
        <v>454</v>
      </c>
      <c r="C327" s="28" t="s">
        <v>22</v>
      </c>
      <c r="D327" s="40" t="s">
        <v>705</v>
      </c>
      <c r="E327" s="30" t="s">
        <v>13</v>
      </c>
      <c r="F327" s="39">
        <v>1</v>
      </c>
      <c r="G327" s="33">
        <v>4344259</v>
      </c>
      <c r="H327" s="43">
        <v>3985559</v>
      </c>
      <c r="I327" s="51">
        <v>4648357</v>
      </c>
      <c r="J327" s="50"/>
      <c r="K327" s="4">
        <f t="shared" si="186"/>
        <v>3985559</v>
      </c>
      <c r="L327" s="4">
        <f t="shared" si="166"/>
        <v>4648357</v>
      </c>
      <c r="M327" s="4">
        <f t="shared" si="187"/>
        <v>4344259</v>
      </c>
      <c r="N327" s="4">
        <f t="shared" si="188"/>
        <v>5157413.32</v>
      </c>
      <c r="O327" s="4">
        <f t="shared" si="189"/>
        <v>4939823.45</v>
      </c>
      <c r="P327" s="4">
        <f t="shared" si="190"/>
        <v>5417613.3300000001</v>
      </c>
      <c r="Q327" s="8">
        <f t="shared" si="167"/>
        <v>530479.99145735928</v>
      </c>
      <c r="R327" s="9">
        <f t="shared" si="165"/>
        <v>9.791765472072908E-2</v>
      </c>
      <c r="S327" s="10">
        <f t="shared" si="183"/>
        <v>3650637.8151260507</v>
      </c>
      <c r="T327" s="10">
        <f t="shared" si="184"/>
        <v>693621.18487394962</v>
      </c>
      <c r="U327" s="4">
        <f t="shared" si="185"/>
        <v>4344259</v>
      </c>
      <c r="V327" s="5" t="s">
        <v>15</v>
      </c>
    </row>
    <row r="328" spans="1:22" ht="22.5" x14ac:dyDescent="0.25">
      <c r="A328" s="39">
        <v>326</v>
      </c>
      <c r="B328" s="27" t="s">
        <v>456</v>
      </c>
      <c r="C328" s="28" t="s">
        <v>22</v>
      </c>
      <c r="D328" s="40" t="s">
        <v>706</v>
      </c>
      <c r="E328" s="30" t="s">
        <v>13</v>
      </c>
      <c r="F328" s="39">
        <v>1</v>
      </c>
      <c r="G328" s="33">
        <v>7404693</v>
      </c>
      <c r="H328" s="43">
        <v>6985559</v>
      </c>
      <c r="I328" s="51">
        <v>7923022</v>
      </c>
      <c r="J328" s="50"/>
      <c r="K328" s="4">
        <f t="shared" si="186"/>
        <v>2811819</v>
      </c>
      <c r="L328" s="4">
        <f t="shared" si="166"/>
        <v>7923022</v>
      </c>
      <c r="M328" s="4">
        <f t="shared" si="187"/>
        <v>6985559</v>
      </c>
      <c r="N328" s="4">
        <f t="shared" si="188"/>
        <v>5258943.78</v>
      </c>
      <c r="O328" s="4">
        <f t="shared" si="189"/>
        <v>4733028.6100000003</v>
      </c>
      <c r="P328" s="4">
        <f t="shared" si="190"/>
        <v>5734023.6699999999</v>
      </c>
      <c r="Q328" s="8">
        <f t="shared" si="167"/>
        <v>1787296.6716465908</v>
      </c>
      <c r="R328" s="9">
        <f t="shared" si="165"/>
        <v>0.31170026049902771</v>
      </c>
      <c r="S328" s="10">
        <f t="shared" si="183"/>
        <v>5870217.6470588241</v>
      </c>
      <c r="T328" s="10">
        <f t="shared" si="184"/>
        <v>1115341.3529411766</v>
      </c>
      <c r="U328" s="4">
        <f t="shared" si="185"/>
        <v>6985559</v>
      </c>
      <c r="V328" s="5" t="s">
        <v>15</v>
      </c>
    </row>
    <row r="329" spans="1:22" ht="22.5" x14ac:dyDescent="0.25">
      <c r="A329" s="39">
        <v>327</v>
      </c>
      <c r="B329" s="27" t="s">
        <v>458</v>
      </c>
      <c r="C329" s="28" t="s">
        <v>22</v>
      </c>
      <c r="D329" s="40" t="s">
        <v>707</v>
      </c>
      <c r="E329" s="30" t="s">
        <v>13</v>
      </c>
      <c r="F329" s="39">
        <v>1</v>
      </c>
      <c r="G329" s="33">
        <v>2703672.0000000005</v>
      </c>
      <c r="H329" s="43">
        <v>2457884</v>
      </c>
      <c r="I329" s="51">
        <v>2811819</v>
      </c>
      <c r="J329" s="50"/>
      <c r="K329" s="4">
        <f t="shared" si="186"/>
        <v>2457884</v>
      </c>
      <c r="L329" s="4">
        <f t="shared" si="166"/>
        <v>2811819</v>
      </c>
      <c r="M329" s="4">
        <f t="shared" si="187"/>
        <v>2703672</v>
      </c>
      <c r="N329" s="4">
        <f t="shared" si="188"/>
        <v>2892186.86</v>
      </c>
      <c r="O329" s="4">
        <f t="shared" si="189"/>
        <v>2853318.71</v>
      </c>
      <c r="P329" s="4">
        <f t="shared" si="190"/>
        <v>2934026</v>
      </c>
      <c r="Q329" s="8">
        <f t="shared" si="167"/>
        <v>174447.88387645342</v>
      </c>
      <c r="R329" s="9">
        <f t="shared" si="165"/>
        <v>5.9456829583805125E-2</v>
      </c>
      <c r="S329" s="10">
        <f>U329/1.19</f>
        <v>2271993.2773109246</v>
      </c>
      <c r="T329" s="10">
        <f>S329*19/100</f>
        <v>431678.72268907569</v>
      </c>
      <c r="U329" s="4">
        <f t="shared" si="185"/>
        <v>2703672</v>
      </c>
      <c r="V329" s="5" t="s">
        <v>15</v>
      </c>
    </row>
    <row r="330" spans="1:22" ht="22.5" x14ac:dyDescent="0.25">
      <c r="A330" s="39">
        <v>328</v>
      </c>
      <c r="B330" s="27" t="s">
        <v>460</v>
      </c>
      <c r="C330" s="28" t="s">
        <v>22</v>
      </c>
      <c r="D330" s="40" t="s">
        <v>708</v>
      </c>
      <c r="E330" s="30" t="s">
        <v>13</v>
      </c>
      <c r="F330" s="39">
        <v>1</v>
      </c>
      <c r="G330" s="33">
        <v>3500502</v>
      </c>
      <c r="H330" s="43">
        <v>3125448</v>
      </c>
      <c r="I330" s="51">
        <v>3640522</v>
      </c>
      <c r="J330" s="50"/>
      <c r="K330" s="4">
        <f t="shared" si="186"/>
        <v>3125448</v>
      </c>
      <c r="L330" s="4">
        <f t="shared" si="166"/>
        <v>3640522</v>
      </c>
      <c r="M330" s="4">
        <f t="shared" si="187"/>
        <v>3500502</v>
      </c>
      <c r="N330" s="4">
        <f t="shared" si="188"/>
        <v>3488287.85</v>
      </c>
      <c r="O330" s="4">
        <f t="shared" si="189"/>
        <v>3474709.25</v>
      </c>
      <c r="P330" s="4">
        <f t="shared" si="190"/>
        <v>3501872</v>
      </c>
      <c r="Q330" s="8">
        <f t="shared" si="167"/>
        <v>172503.09290617565</v>
      </c>
      <c r="R330" s="9">
        <f t="shared" si="165"/>
        <v>4.9260250776206452E-2</v>
      </c>
      <c r="S330" s="10">
        <f t="shared" ref="S330:S334" si="191">U330/1.19</f>
        <v>2941598.3193277312</v>
      </c>
      <c r="T330" s="10">
        <f t="shared" ref="T330:T334" si="192">S330*19/100</f>
        <v>558903.68067226897</v>
      </c>
      <c r="U330" s="4">
        <f t="shared" si="185"/>
        <v>3500502</v>
      </c>
      <c r="V330" s="5" t="s">
        <v>15</v>
      </c>
    </row>
    <row r="331" spans="1:22" ht="22.5" x14ac:dyDescent="0.25">
      <c r="A331" s="39">
        <v>329</v>
      </c>
      <c r="B331" s="27" t="s">
        <v>462</v>
      </c>
      <c r="C331" s="28" t="s">
        <v>22</v>
      </c>
      <c r="D331" s="40" t="s">
        <v>709</v>
      </c>
      <c r="E331" s="30" t="s">
        <v>13</v>
      </c>
      <c r="F331" s="39">
        <v>1</v>
      </c>
      <c r="G331" s="33">
        <v>3694920</v>
      </c>
      <c r="H331" s="43">
        <v>3485774</v>
      </c>
      <c r="I331" s="51">
        <v>3879666</v>
      </c>
      <c r="J331" s="50"/>
      <c r="K331" s="4">
        <f t="shared" si="186"/>
        <v>3485774</v>
      </c>
      <c r="L331" s="4">
        <f t="shared" si="166"/>
        <v>3879666</v>
      </c>
      <c r="M331" s="4">
        <f t="shared" si="187"/>
        <v>3694920</v>
      </c>
      <c r="N331" s="4">
        <f t="shared" si="188"/>
        <v>4575987.1100000003</v>
      </c>
      <c r="O331" s="4">
        <f t="shared" si="189"/>
        <v>4335649.5</v>
      </c>
      <c r="P331" s="4">
        <f t="shared" si="190"/>
        <v>4873434.33</v>
      </c>
      <c r="Q331" s="8">
        <f t="shared" si="167"/>
        <v>540400.98899603018</v>
      </c>
      <c r="R331" s="9">
        <f t="shared" si="165"/>
        <v>0.11088709776377148</v>
      </c>
      <c r="S331" s="10">
        <f t="shared" si="191"/>
        <v>3104974.7899159663</v>
      </c>
      <c r="T331" s="10">
        <f t="shared" si="192"/>
        <v>589945.21008403366</v>
      </c>
      <c r="U331" s="4">
        <f t="shared" si="185"/>
        <v>3694920</v>
      </c>
      <c r="V331" s="5" t="s">
        <v>15</v>
      </c>
    </row>
    <row r="332" spans="1:22" ht="90" x14ac:dyDescent="0.25">
      <c r="A332" s="39">
        <v>330</v>
      </c>
      <c r="B332" s="27" t="s">
        <v>464</v>
      </c>
      <c r="C332" s="28" t="s">
        <v>22</v>
      </c>
      <c r="D332" s="40" t="s">
        <v>710</v>
      </c>
      <c r="E332" s="30" t="s">
        <v>13</v>
      </c>
      <c r="F332" s="39">
        <v>1</v>
      </c>
      <c r="G332" s="33">
        <v>7153470</v>
      </c>
      <c r="H332" s="43">
        <v>6748557</v>
      </c>
      <c r="I332" s="51">
        <v>7439609.0000000009</v>
      </c>
      <c r="J332" s="50"/>
      <c r="K332" s="4">
        <f t="shared" si="186"/>
        <v>5503982</v>
      </c>
      <c r="L332" s="4">
        <f t="shared" si="166"/>
        <v>7439609</v>
      </c>
      <c r="M332" s="4">
        <f t="shared" si="187"/>
        <v>6748557</v>
      </c>
      <c r="N332" s="4">
        <f t="shared" si="188"/>
        <v>6428873.7199999997</v>
      </c>
      <c r="O332" s="4">
        <f t="shared" si="189"/>
        <v>6387616.3600000003</v>
      </c>
      <c r="P332" s="4">
        <f t="shared" si="190"/>
        <v>6468669.6699999999</v>
      </c>
      <c r="Q332" s="8">
        <f t="shared" si="167"/>
        <v>625345.07405802549</v>
      </c>
      <c r="R332" s="9">
        <f t="shared" si="165"/>
        <v>9.6672902769824931E-2</v>
      </c>
      <c r="S332" s="10">
        <f t="shared" si="191"/>
        <v>5671056.302521009</v>
      </c>
      <c r="T332" s="10">
        <f t="shared" si="192"/>
        <v>1077500.6974789917</v>
      </c>
      <c r="U332" s="4">
        <f t="shared" si="185"/>
        <v>6748557</v>
      </c>
      <c r="V332" s="5" t="s">
        <v>15</v>
      </c>
    </row>
    <row r="333" spans="1:22" ht="90" x14ac:dyDescent="0.25">
      <c r="A333" s="39">
        <v>331</v>
      </c>
      <c r="B333" s="27" t="s">
        <v>466</v>
      </c>
      <c r="C333" s="28" t="s">
        <v>22</v>
      </c>
      <c r="D333" s="40" t="s">
        <v>711</v>
      </c>
      <c r="E333" s="30" t="s">
        <v>13</v>
      </c>
      <c r="F333" s="39">
        <v>1</v>
      </c>
      <c r="G333" s="33">
        <v>5343672</v>
      </c>
      <c r="H333" s="43">
        <v>4857884</v>
      </c>
      <c r="I333" s="51">
        <v>5503982.0000000009</v>
      </c>
      <c r="J333" s="50"/>
      <c r="K333" s="4">
        <f t="shared" si="186"/>
        <v>2191005</v>
      </c>
      <c r="L333" s="4">
        <f t="shared" si="166"/>
        <v>5503982</v>
      </c>
      <c r="M333" s="4">
        <f t="shared" si="187"/>
        <v>4857884</v>
      </c>
      <c r="N333" s="4">
        <f t="shared" si="188"/>
        <v>3845712.09</v>
      </c>
      <c r="O333" s="4">
        <f t="shared" si="189"/>
        <v>3531905.99</v>
      </c>
      <c r="P333" s="4">
        <f t="shared" si="190"/>
        <v>4130853.67</v>
      </c>
      <c r="Q333" s="8">
        <f t="shared" si="167"/>
        <v>1142786.2453347314</v>
      </c>
      <c r="R333" s="9">
        <f t="shared" si="165"/>
        <v>0.27664650859799916</v>
      </c>
      <c r="S333" s="10">
        <f t="shared" si="191"/>
        <v>4082255.4621848743</v>
      </c>
      <c r="T333" s="10">
        <f t="shared" si="192"/>
        <v>775628.53781512612</v>
      </c>
      <c r="U333" s="4">
        <f t="shared" si="185"/>
        <v>4857884</v>
      </c>
      <c r="V333" s="5" t="s">
        <v>15</v>
      </c>
    </row>
    <row r="334" spans="1:22" ht="112.5" x14ac:dyDescent="0.25">
      <c r="A334" s="39">
        <v>332</v>
      </c>
      <c r="B334" s="27" t="s">
        <v>468</v>
      </c>
      <c r="C334" s="28" t="s">
        <v>22</v>
      </c>
      <c r="D334" s="40" t="s">
        <v>712</v>
      </c>
      <c r="E334" s="30" t="s">
        <v>13</v>
      </c>
      <c r="F334" s="39">
        <v>1</v>
      </c>
      <c r="G334" s="33">
        <v>2086671</v>
      </c>
      <c r="H334" s="43">
        <v>1968558</v>
      </c>
      <c r="I334" s="51">
        <v>2191005</v>
      </c>
      <c r="J334" s="50"/>
      <c r="K334" s="4">
        <f t="shared" si="186"/>
        <v>1063914</v>
      </c>
      <c r="L334" s="4">
        <f t="shared" si="166"/>
        <v>2191005</v>
      </c>
      <c r="M334" s="4">
        <f t="shared" si="187"/>
        <v>1968558</v>
      </c>
      <c r="N334" s="4">
        <f t="shared" si="188"/>
        <v>1634944.09</v>
      </c>
      <c r="O334" s="4">
        <f t="shared" si="189"/>
        <v>1556707.85</v>
      </c>
      <c r="P334" s="4">
        <f t="shared" si="190"/>
        <v>1706381</v>
      </c>
      <c r="Q334" s="8">
        <f t="shared" si="167"/>
        <v>385121.68363702507</v>
      </c>
      <c r="R334" s="9">
        <f t="shared" si="165"/>
        <v>0.22569501397227529</v>
      </c>
      <c r="S334" s="10">
        <f t="shared" si="191"/>
        <v>1654250.4201680673</v>
      </c>
      <c r="T334" s="10">
        <f t="shared" si="192"/>
        <v>314307.57983193279</v>
      </c>
      <c r="U334" s="4">
        <f t="shared" si="185"/>
        <v>1968558</v>
      </c>
      <c r="V334" s="5" t="s">
        <v>15</v>
      </c>
    </row>
    <row r="335" spans="1:22" ht="45" x14ac:dyDescent="0.25">
      <c r="A335" s="39">
        <v>333</v>
      </c>
      <c r="B335" s="27" t="s">
        <v>470</v>
      </c>
      <c r="C335" s="28" t="s">
        <v>22</v>
      </c>
      <c r="D335" s="40" t="s">
        <v>713</v>
      </c>
      <c r="E335" s="30" t="s">
        <v>13</v>
      </c>
      <c r="F335" s="39">
        <v>1</v>
      </c>
      <c r="G335" s="33">
        <v>994312</v>
      </c>
      <c r="H335" s="43">
        <v>895777</v>
      </c>
      <c r="I335" s="51">
        <v>1063914</v>
      </c>
      <c r="J335" s="50"/>
      <c r="K335" s="4">
        <f t="shared" si="186"/>
        <v>895777</v>
      </c>
      <c r="L335" s="4">
        <f t="shared" si="166"/>
        <v>1063914</v>
      </c>
      <c r="M335" s="4">
        <f t="shared" si="187"/>
        <v>994312</v>
      </c>
      <c r="N335" s="4">
        <f t="shared" si="188"/>
        <v>1618530.38</v>
      </c>
      <c r="O335" s="4">
        <f t="shared" si="189"/>
        <v>1286373.3500000001</v>
      </c>
      <c r="P335" s="4">
        <f t="shared" si="190"/>
        <v>2216817</v>
      </c>
      <c r="Q335" s="8">
        <f t="shared" si="167"/>
        <v>498419.11894515291</v>
      </c>
      <c r="R335" s="9">
        <f t="shared" si="165"/>
        <v>0.22483548211022963</v>
      </c>
      <c r="S335" s="10">
        <f>U335/1.19</f>
        <v>835556.30252100842</v>
      </c>
      <c r="T335" s="10">
        <f>S335*19/100</f>
        <v>158755.69747899158</v>
      </c>
      <c r="U335" s="4">
        <f t="shared" si="185"/>
        <v>994312</v>
      </c>
      <c r="V335" s="5" t="s">
        <v>15</v>
      </c>
    </row>
    <row r="336" spans="1:22" ht="56.25" x14ac:dyDescent="0.25">
      <c r="A336" s="39">
        <v>334</v>
      </c>
      <c r="B336" s="27" t="s">
        <v>472</v>
      </c>
      <c r="C336" s="28" t="s">
        <v>22</v>
      </c>
      <c r="D336" s="40" t="s">
        <v>714</v>
      </c>
      <c r="E336" s="30" t="s">
        <v>13</v>
      </c>
      <c r="F336" s="39">
        <v>1</v>
      </c>
      <c r="G336" s="33">
        <v>4448936</v>
      </c>
      <c r="H336" s="43">
        <v>4157884</v>
      </c>
      <c r="I336" s="51">
        <v>4760362</v>
      </c>
      <c r="J336" s="50"/>
      <c r="K336" s="4">
        <f t="shared" si="186"/>
        <v>406850</v>
      </c>
      <c r="L336" s="4">
        <f t="shared" si="166"/>
        <v>4760362</v>
      </c>
      <c r="M336" s="4">
        <f t="shared" si="187"/>
        <v>4157884</v>
      </c>
      <c r="N336" s="4">
        <f t="shared" si="188"/>
        <v>1959691.08</v>
      </c>
      <c r="O336" s="4">
        <f t="shared" si="189"/>
        <v>1026276.75</v>
      </c>
      <c r="P336" s="4">
        <f t="shared" si="190"/>
        <v>3004556.67</v>
      </c>
      <c r="Q336" s="8">
        <f t="shared" si="167"/>
        <v>1728633.0619419257</v>
      </c>
      <c r="R336" s="9">
        <f t="shared" si="165"/>
        <v>0.57533714680839276</v>
      </c>
      <c r="S336" s="10">
        <f t="shared" ref="S336:S340" si="193">U336/1.19</f>
        <v>3494020.1680672271</v>
      </c>
      <c r="T336" s="10">
        <f t="shared" ref="T336:T340" si="194">S336*19/100</f>
        <v>663863.83193277312</v>
      </c>
      <c r="U336" s="4">
        <f t="shared" si="185"/>
        <v>4157884</v>
      </c>
      <c r="V336" s="5" t="s">
        <v>15</v>
      </c>
    </row>
    <row r="337" spans="1:22" ht="22.5" x14ac:dyDescent="0.25">
      <c r="A337" s="39">
        <v>335</v>
      </c>
      <c r="B337" s="27" t="s">
        <v>474</v>
      </c>
      <c r="C337" s="28" t="s">
        <v>22</v>
      </c>
      <c r="D337" s="40" t="s">
        <v>715</v>
      </c>
      <c r="E337" s="30" t="s">
        <v>13</v>
      </c>
      <c r="F337" s="39">
        <v>1</v>
      </c>
      <c r="G337" s="33">
        <v>387476</v>
      </c>
      <c r="H337" s="43">
        <v>358774</v>
      </c>
      <c r="I337" s="51">
        <v>406850.00000000012</v>
      </c>
      <c r="J337" s="50"/>
      <c r="K337" s="4">
        <f t="shared" si="186"/>
        <v>358774</v>
      </c>
      <c r="L337" s="4">
        <f t="shared" si="166"/>
        <v>406850</v>
      </c>
      <c r="M337" s="4">
        <f t="shared" si="187"/>
        <v>387476</v>
      </c>
      <c r="N337" s="4">
        <f t="shared" si="188"/>
        <v>730162.14</v>
      </c>
      <c r="O337" s="4">
        <f t="shared" si="189"/>
        <v>524000.1</v>
      </c>
      <c r="P337" s="4">
        <f t="shared" si="190"/>
        <v>1182156.67</v>
      </c>
      <c r="Q337" s="8">
        <f t="shared" si="167"/>
        <v>316944.55419077538</v>
      </c>
      <c r="R337" s="9">
        <f t="shared" si="165"/>
        <v>0.26810706417684504</v>
      </c>
      <c r="S337" s="10">
        <f t="shared" si="193"/>
        <v>325610.08403361344</v>
      </c>
      <c r="T337" s="10">
        <f t="shared" si="194"/>
        <v>61865.91596638655</v>
      </c>
      <c r="U337" s="4">
        <f t="shared" si="185"/>
        <v>387476</v>
      </c>
      <c r="V337" s="5" t="s">
        <v>15</v>
      </c>
    </row>
    <row r="338" spans="1:22" ht="33.75" x14ac:dyDescent="0.25">
      <c r="A338" s="39">
        <v>336</v>
      </c>
      <c r="B338" s="27" t="s">
        <v>404</v>
      </c>
      <c r="C338" s="28" t="s">
        <v>22</v>
      </c>
      <c r="D338" s="40" t="s">
        <v>716</v>
      </c>
      <c r="E338" s="30" t="s">
        <v>13</v>
      </c>
      <c r="F338" s="39">
        <v>1</v>
      </c>
      <c r="G338" s="33">
        <v>2718660</v>
      </c>
      <c r="H338" s="43">
        <v>2564774</v>
      </c>
      <c r="I338" s="51">
        <v>2800220</v>
      </c>
      <c r="J338" s="50"/>
      <c r="K338" s="4">
        <f t="shared" si="186"/>
        <v>553361</v>
      </c>
      <c r="L338" s="4">
        <f t="shared" si="166"/>
        <v>2800220</v>
      </c>
      <c r="M338" s="4">
        <f t="shared" si="187"/>
        <v>2564774</v>
      </c>
      <c r="N338" s="4">
        <f t="shared" si="188"/>
        <v>1568450.62</v>
      </c>
      <c r="O338" s="4">
        <f t="shared" si="189"/>
        <v>1169652.33</v>
      </c>
      <c r="P338" s="4">
        <f t="shared" si="190"/>
        <v>1945598.33</v>
      </c>
      <c r="Q338" s="8">
        <f t="shared" si="167"/>
        <v>849123.07752182777</v>
      </c>
      <c r="R338" s="9">
        <f t="shared" si="165"/>
        <v>0.43643287744897874</v>
      </c>
      <c r="S338" s="10">
        <f t="shared" si="193"/>
        <v>2155272.2689075633</v>
      </c>
      <c r="T338" s="10">
        <f t="shared" si="194"/>
        <v>409501.73109243705</v>
      </c>
      <c r="U338" s="4">
        <f t="shared" si="185"/>
        <v>2564774</v>
      </c>
      <c r="V338" s="5" t="s">
        <v>15</v>
      </c>
    </row>
    <row r="339" spans="1:22" ht="45" x14ac:dyDescent="0.25">
      <c r="A339" s="39">
        <v>337</v>
      </c>
      <c r="B339" s="27" t="s">
        <v>406</v>
      </c>
      <c r="C339" s="28" t="s">
        <v>22</v>
      </c>
      <c r="D339" s="40" t="s">
        <v>717</v>
      </c>
      <c r="E339" s="30" t="s">
        <v>13</v>
      </c>
      <c r="F339" s="39">
        <v>1</v>
      </c>
      <c r="G339" s="33">
        <v>522039</v>
      </c>
      <c r="H339" s="43">
        <v>487887</v>
      </c>
      <c r="I339" s="51">
        <v>553361</v>
      </c>
      <c r="J339" s="50"/>
      <c r="K339" s="4">
        <f t="shared" si="186"/>
        <v>487887</v>
      </c>
      <c r="L339" s="4">
        <f t="shared" si="166"/>
        <v>553361</v>
      </c>
      <c r="M339" s="4">
        <f t="shared" si="187"/>
        <v>522039</v>
      </c>
      <c r="N339" s="4">
        <f t="shared" si="188"/>
        <v>818229.79</v>
      </c>
      <c r="O339" s="4">
        <f t="shared" si="189"/>
        <v>677176.44</v>
      </c>
      <c r="P339" s="4">
        <f t="shared" si="190"/>
        <v>1053581.33</v>
      </c>
      <c r="Q339" s="8">
        <f t="shared" si="167"/>
        <v>217440.27602978924</v>
      </c>
      <c r="R339" s="9">
        <f t="shared" si="165"/>
        <v>0.20638205123641401</v>
      </c>
      <c r="S339" s="10">
        <f t="shared" si="193"/>
        <v>438688.23529411765</v>
      </c>
      <c r="T339" s="10">
        <f t="shared" si="194"/>
        <v>83350.76470588235</v>
      </c>
      <c r="U339" s="4">
        <f t="shared" si="185"/>
        <v>522039</v>
      </c>
      <c r="V339" s="5" t="s">
        <v>15</v>
      </c>
    </row>
    <row r="340" spans="1:22" ht="56.25" x14ac:dyDescent="0.25">
      <c r="A340" s="39">
        <v>338</v>
      </c>
      <c r="B340" s="27" t="s">
        <v>408</v>
      </c>
      <c r="C340" s="28" t="s">
        <v>22</v>
      </c>
      <c r="D340" s="40" t="s">
        <v>718</v>
      </c>
      <c r="E340" s="30" t="s">
        <v>13</v>
      </c>
      <c r="F340" s="39">
        <v>1</v>
      </c>
      <c r="G340" s="33">
        <v>2048398.0000000002</v>
      </c>
      <c r="H340" s="43">
        <v>1896665</v>
      </c>
      <c r="I340" s="51">
        <v>2150818</v>
      </c>
      <c r="J340" s="50"/>
      <c r="K340" s="4">
        <f t="shared" si="186"/>
        <v>1896665</v>
      </c>
      <c r="L340" s="4">
        <f t="shared" si="166"/>
        <v>2150818</v>
      </c>
      <c r="M340" s="4">
        <f t="shared" si="187"/>
        <v>2048398</v>
      </c>
      <c r="N340" s="4">
        <f t="shared" si="188"/>
        <v>2261068.21</v>
      </c>
      <c r="O340" s="4">
        <f t="shared" si="189"/>
        <v>2219716.23</v>
      </c>
      <c r="P340" s="4">
        <f t="shared" si="190"/>
        <v>2306799.67</v>
      </c>
      <c r="Q340" s="8">
        <f t="shared" si="167"/>
        <v>152472.50713833002</v>
      </c>
      <c r="R340" s="9">
        <f t="shared" si="165"/>
        <v>6.6096986713341271E-2</v>
      </c>
      <c r="S340" s="10">
        <f t="shared" si="193"/>
        <v>1721342.8571428573</v>
      </c>
      <c r="T340" s="10">
        <f t="shared" si="194"/>
        <v>327055.1428571429</v>
      </c>
      <c r="U340" s="4">
        <f t="shared" si="185"/>
        <v>2048398</v>
      </c>
      <c r="V340" s="5" t="s">
        <v>15</v>
      </c>
    </row>
    <row r="341" spans="1:22" ht="22.5" x14ac:dyDescent="0.25">
      <c r="A341" s="39">
        <v>339</v>
      </c>
      <c r="B341" s="27" t="s">
        <v>410</v>
      </c>
      <c r="C341" s="28" t="s">
        <v>22</v>
      </c>
      <c r="D341" s="40" t="s">
        <v>719</v>
      </c>
      <c r="E341" s="30" t="s">
        <v>13</v>
      </c>
      <c r="F341" s="39">
        <v>1</v>
      </c>
      <c r="G341" s="33">
        <v>2780688.0000000005</v>
      </c>
      <c r="H341" s="43">
        <v>2598774</v>
      </c>
      <c r="I341" s="51">
        <v>2975336</v>
      </c>
      <c r="J341" s="50"/>
      <c r="K341" s="4">
        <f t="shared" si="186"/>
        <v>2598774</v>
      </c>
      <c r="L341" s="4">
        <f t="shared" si="166"/>
        <v>2975336</v>
      </c>
      <c r="M341" s="4">
        <f t="shared" si="187"/>
        <v>2671395</v>
      </c>
      <c r="N341" s="4">
        <f t="shared" si="188"/>
        <v>2682581.7200000002</v>
      </c>
      <c r="O341" s="4">
        <f t="shared" si="189"/>
        <v>2681549.11</v>
      </c>
      <c r="P341" s="4">
        <f t="shared" si="190"/>
        <v>2683619</v>
      </c>
      <c r="Q341" s="8">
        <f t="shared" si="167"/>
        <v>131405.95148234017</v>
      </c>
      <c r="R341" s="9">
        <f t="shared" si="165"/>
        <v>4.8965949146410191E-2</v>
      </c>
      <c r="S341" s="10">
        <f>U341/1.19</f>
        <v>2244869.7478991598</v>
      </c>
      <c r="T341" s="10">
        <f>S341*19/100</f>
        <v>426525.25210084039</v>
      </c>
      <c r="U341" s="4">
        <f t="shared" si="185"/>
        <v>2671395</v>
      </c>
      <c r="V341" s="5" t="s">
        <v>15</v>
      </c>
    </row>
    <row r="342" spans="1:22" ht="112.5" x14ac:dyDescent="0.25">
      <c r="A342" s="39">
        <v>340</v>
      </c>
      <c r="B342" s="27" t="s">
        <v>412</v>
      </c>
      <c r="C342" s="28" t="s">
        <v>22</v>
      </c>
      <c r="D342" s="40" t="s">
        <v>720</v>
      </c>
      <c r="E342" s="30" t="s">
        <v>13</v>
      </c>
      <c r="F342" s="39">
        <v>1</v>
      </c>
      <c r="G342" s="33">
        <v>2568649</v>
      </c>
      <c r="H342" s="43">
        <v>2356559</v>
      </c>
      <c r="I342" s="51">
        <v>2671395</v>
      </c>
      <c r="J342" s="50"/>
      <c r="K342" s="4">
        <f t="shared" si="186"/>
        <v>2356559</v>
      </c>
      <c r="L342" s="4">
        <f t="shared" si="166"/>
        <v>2671395</v>
      </c>
      <c r="M342" s="4">
        <f t="shared" si="187"/>
        <v>2568649</v>
      </c>
      <c r="N342" s="4">
        <f t="shared" si="188"/>
        <v>2621161.4</v>
      </c>
      <c r="O342" s="4">
        <f t="shared" si="189"/>
        <v>2609188</v>
      </c>
      <c r="P342" s="4">
        <f t="shared" si="190"/>
        <v>2633428.33</v>
      </c>
      <c r="Q342" s="8">
        <f t="shared" si="167"/>
        <v>112910.94342149489</v>
      </c>
      <c r="R342" s="9">
        <f t="shared" si="165"/>
        <v>4.287602671210531E-2</v>
      </c>
      <c r="S342" s="10">
        <f t="shared" ref="S342" si="195">U342/1.19</f>
        <v>2158528.5714285714</v>
      </c>
      <c r="T342" s="10">
        <f t="shared" ref="T342" si="196">S342*19/100</f>
        <v>410120.42857142858</v>
      </c>
      <c r="U342" s="4">
        <f t="shared" si="185"/>
        <v>2568649</v>
      </c>
      <c r="V342" s="5" t="s">
        <v>15</v>
      </c>
    </row>
    <row r="343" spans="1:22" ht="78.75" x14ac:dyDescent="0.25">
      <c r="A343" s="39">
        <v>341</v>
      </c>
      <c r="B343" s="27" t="s">
        <v>414</v>
      </c>
      <c r="C343" s="28" t="s">
        <v>22</v>
      </c>
      <c r="D343" s="40" t="s">
        <v>721</v>
      </c>
      <c r="E343" s="30" t="s">
        <v>13</v>
      </c>
      <c r="F343" s="39">
        <v>1</v>
      </c>
      <c r="G343" s="33">
        <v>2806676.0000000005</v>
      </c>
      <c r="H343" s="43">
        <v>2598774</v>
      </c>
      <c r="I343" s="51">
        <v>2975077</v>
      </c>
      <c r="J343" s="50"/>
      <c r="K343" s="4">
        <f t="shared" si="186"/>
        <v>2570222</v>
      </c>
      <c r="L343" s="4">
        <f t="shared" si="166"/>
        <v>2975077</v>
      </c>
      <c r="M343" s="4">
        <f t="shared" si="187"/>
        <v>2598774</v>
      </c>
      <c r="N343" s="4">
        <f t="shared" si="188"/>
        <v>2656504.02</v>
      </c>
      <c r="O343" s="4">
        <f t="shared" si="189"/>
        <v>2654487.56</v>
      </c>
      <c r="P343" s="4">
        <f t="shared" si="190"/>
        <v>2658557.33</v>
      </c>
      <c r="Q343" s="8">
        <f t="shared" si="167"/>
        <v>146419.69579577394</v>
      </c>
      <c r="R343" s="9">
        <f t="shared" si="165"/>
        <v>5.5074868667877828E-2</v>
      </c>
      <c r="S343" s="10">
        <f>U343/1.19</f>
        <v>2183843.6974789915</v>
      </c>
      <c r="T343" s="10">
        <f>S343*19/100</f>
        <v>414930.30252100842</v>
      </c>
      <c r="U343" s="4">
        <f t="shared" si="185"/>
        <v>2598774</v>
      </c>
      <c r="V343" s="5" t="s">
        <v>15</v>
      </c>
    </row>
    <row r="344" spans="1:22" ht="22.5" x14ac:dyDescent="0.25">
      <c r="A344" s="39">
        <v>342</v>
      </c>
      <c r="B344" s="27" t="s">
        <v>416</v>
      </c>
      <c r="C344" s="28" t="s">
        <v>22</v>
      </c>
      <c r="D344" s="40" t="s">
        <v>722</v>
      </c>
      <c r="E344" s="30" t="s">
        <v>13</v>
      </c>
      <c r="F344" s="39">
        <v>1</v>
      </c>
      <c r="G344" s="33">
        <v>2495361</v>
      </c>
      <c r="H344" s="43">
        <v>2354114</v>
      </c>
      <c r="I344" s="51">
        <v>2570222</v>
      </c>
      <c r="J344" s="50"/>
      <c r="K344" s="4">
        <f t="shared" si="186"/>
        <v>2354114</v>
      </c>
      <c r="L344" s="4">
        <f t="shared" si="166"/>
        <v>2570222</v>
      </c>
      <c r="M344" s="4">
        <f t="shared" si="187"/>
        <v>2495361</v>
      </c>
      <c r="N344" s="4">
        <f t="shared" si="188"/>
        <v>3220566.16</v>
      </c>
      <c r="O344" s="4">
        <f t="shared" si="189"/>
        <v>2995833.63</v>
      </c>
      <c r="P344" s="4">
        <f t="shared" si="190"/>
        <v>3511951.33</v>
      </c>
      <c r="Q344" s="8">
        <f t="shared" si="167"/>
        <v>457455.78893702599</v>
      </c>
      <c r="R344" s="9">
        <f t="shared" si="165"/>
        <v>0.13025687031289981</v>
      </c>
      <c r="S344" s="10">
        <f t="shared" ref="S344:S348" si="197">U344/1.19</f>
        <v>2096942.0168067229</v>
      </c>
      <c r="T344" s="10">
        <f t="shared" ref="T344:T348" si="198">S344*19/100</f>
        <v>398418.98319327732</v>
      </c>
      <c r="U344" s="4">
        <f t="shared" si="185"/>
        <v>2495361</v>
      </c>
      <c r="V344" s="5" t="s">
        <v>15</v>
      </c>
    </row>
    <row r="345" spans="1:22" ht="22.5" x14ac:dyDescent="0.25">
      <c r="A345" s="39">
        <v>343</v>
      </c>
      <c r="B345" s="27" t="s">
        <v>418</v>
      </c>
      <c r="C345" s="28" t="s">
        <v>22</v>
      </c>
      <c r="D345" s="40" t="s">
        <v>723</v>
      </c>
      <c r="E345" s="30" t="s">
        <v>13</v>
      </c>
      <c r="F345" s="39">
        <v>1</v>
      </c>
      <c r="G345" s="33">
        <v>5314373.0000000009</v>
      </c>
      <c r="H345" s="43">
        <v>4875572</v>
      </c>
      <c r="I345" s="51">
        <v>5686379</v>
      </c>
      <c r="J345" s="50"/>
      <c r="K345" s="4">
        <f t="shared" si="186"/>
        <v>1093003</v>
      </c>
      <c r="L345" s="4">
        <f t="shared" si="166"/>
        <v>5686379</v>
      </c>
      <c r="M345" s="4">
        <f t="shared" si="187"/>
        <v>4875572</v>
      </c>
      <c r="N345" s="4">
        <f t="shared" si="188"/>
        <v>3048126.5</v>
      </c>
      <c r="O345" s="4">
        <f t="shared" si="189"/>
        <v>2293255.9700000002</v>
      </c>
      <c r="P345" s="4">
        <f t="shared" si="190"/>
        <v>3760982.67</v>
      </c>
      <c r="Q345" s="8">
        <f t="shared" si="167"/>
        <v>1684327.9442069561</v>
      </c>
      <c r="R345" s="9">
        <f t="shared" si="165"/>
        <v>0.44784251670241176</v>
      </c>
      <c r="S345" s="10">
        <f t="shared" si="197"/>
        <v>4097119.3277310925</v>
      </c>
      <c r="T345" s="10">
        <f t="shared" si="198"/>
        <v>778452.67226890754</v>
      </c>
      <c r="U345" s="4">
        <f t="shared" si="185"/>
        <v>4875572</v>
      </c>
      <c r="V345" s="5" t="s">
        <v>15</v>
      </c>
    </row>
    <row r="346" spans="1:22" ht="22.5" x14ac:dyDescent="0.25">
      <c r="A346" s="39">
        <v>344</v>
      </c>
      <c r="B346" s="27" t="s">
        <v>420</v>
      </c>
      <c r="C346" s="28" t="s">
        <v>22</v>
      </c>
      <c r="D346" s="40" t="s">
        <v>724</v>
      </c>
      <c r="E346" s="30" t="s">
        <v>13</v>
      </c>
      <c r="F346" s="39">
        <v>1</v>
      </c>
      <c r="G346" s="33">
        <v>1031135</v>
      </c>
      <c r="H346" s="43">
        <v>954755</v>
      </c>
      <c r="I346" s="51">
        <v>1093003</v>
      </c>
      <c r="J346" s="50"/>
      <c r="K346" s="4">
        <f t="shared" si="186"/>
        <v>856949</v>
      </c>
      <c r="L346" s="4">
        <f t="shared" si="166"/>
        <v>1093003</v>
      </c>
      <c r="M346" s="4">
        <f t="shared" si="187"/>
        <v>954755</v>
      </c>
      <c r="N346" s="4">
        <f t="shared" si="188"/>
        <v>944903.55</v>
      </c>
      <c r="O346" s="4">
        <f t="shared" si="189"/>
        <v>942174.12</v>
      </c>
      <c r="P346" s="4">
        <f t="shared" si="190"/>
        <v>947613</v>
      </c>
      <c r="Q346" s="8">
        <f t="shared" si="167"/>
        <v>76111.991877065055</v>
      </c>
      <c r="R346" s="9">
        <f t="shared" si="165"/>
        <v>8.0319700001018401E-2</v>
      </c>
      <c r="S346" s="10">
        <f t="shared" si="197"/>
        <v>802315.12605042022</v>
      </c>
      <c r="T346" s="10">
        <f t="shared" si="198"/>
        <v>152439.87394957984</v>
      </c>
      <c r="U346" s="4">
        <f t="shared" si="185"/>
        <v>954755</v>
      </c>
      <c r="V346" s="5" t="s">
        <v>15</v>
      </c>
    </row>
    <row r="347" spans="1:22" ht="22.5" x14ac:dyDescent="0.25">
      <c r="A347" s="39">
        <v>345</v>
      </c>
      <c r="B347" s="27" t="s">
        <v>422</v>
      </c>
      <c r="C347" s="28" t="s">
        <v>22</v>
      </c>
      <c r="D347" s="40" t="s">
        <v>725</v>
      </c>
      <c r="E347" s="30" t="s">
        <v>13</v>
      </c>
      <c r="F347" s="39">
        <v>1</v>
      </c>
      <c r="G347" s="33">
        <v>808442</v>
      </c>
      <c r="H347" s="43">
        <v>748557</v>
      </c>
      <c r="I347" s="51">
        <v>856949</v>
      </c>
      <c r="J347" s="50"/>
      <c r="K347" s="4">
        <f t="shared" si="186"/>
        <v>304532</v>
      </c>
      <c r="L347" s="4">
        <f t="shared" si="166"/>
        <v>856949</v>
      </c>
      <c r="M347" s="4">
        <f t="shared" si="187"/>
        <v>748557</v>
      </c>
      <c r="N347" s="4">
        <f t="shared" si="188"/>
        <v>569074.19999999995</v>
      </c>
      <c r="O347" s="4">
        <f t="shared" si="189"/>
        <v>512244.53</v>
      </c>
      <c r="P347" s="4">
        <f t="shared" si="190"/>
        <v>620510.32999999996</v>
      </c>
      <c r="Q347" s="8">
        <f t="shared" si="167"/>
        <v>192066.62382921283</v>
      </c>
      <c r="R347" s="9">
        <f t="shared" si="165"/>
        <v>0.3095300989255293</v>
      </c>
      <c r="S347" s="10">
        <f t="shared" si="197"/>
        <v>629039.49579831935</v>
      </c>
      <c r="T347" s="10">
        <f t="shared" si="198"/>
        <v>119517.50420168068</v>
      </c>
      <c r="U347" s="4">
        <f t="shared" si="185"/>
        <v>748557</v>
      </c>
      <c r="V347" s="5" t="s">
        <v>15</v>
      </c>
    </row>
    <row r="348" spans="1:22" ht="22.5" x14ac:dyDescent="0.25">
      <c r="A348" s="39">
        <v>346</v>
      </c>
      <c r="B348" s="27" t="s">
        <v>424</v>
      </c>
      <c r="C348" s="28" t="s">
        <v>22</v>
      </c>
      <c r="D348" s="40" t="s">
        <v>726</v>
      </c>
      <c r="E348" s="30" t="s">
        <v>13</v>
      </c>
      <c r="F348" s="39">
        <v>1</v>
      </c>
      <c r="G348" s="33">
        <v>284609</v>
      </c>
      <c r="H348" s="43">
        <v>254115</v>
      </c>
      <c r="I348" s="51">
        <v>304532</v>
      </c>
      <c r="J348" s="50"/>
      <c r="K348" s="4">
        <f t="shared" si="186"/>
        <v>254115</v>
      </c>
      <c r="L348" s="4">
        <f t="shared" si="166"/>
        <v>304532</v>
      </c>
      <c r="M348" s="4">
        <f t="shared" si="187"/>
        <v>284609</v>
      </c>
      <c r="N348" s="4">
        <f t="shared" si="188"/>
        <v>535488.23</v>
      </c>
      <c r="O348" s="4">
        <f t="shared" si="189"/>
        <v>378796.13</v>
      </c>
      <c r="P348" s="4">
        <f t="shared" si="190"/>
        <v>887275.33</v>
      </c>
      <c r="Q348" s="8">
        <f t="shared" si="167"/>
        <v>240817.95887478549</v>
      </c>
      <c r="R348" s="9">
        <f t="shared" si="165"/>
        <v>0.27141288699504978</v>
      </c>
      <c r="S348" s="10">
        <f t="shared" si="197"/>
        <v>239167.22689075631</v>
      </c>
      <c r="T348" s="10">
        <f t="shared" si="198"/>
        <v>45441.773109243695</v>
      </c>
      <c r="U348" s="4">
        <f t="shared" si="185"/>
        <v>284609</v>
      </c>
      <c r="V348" s="5" t="s">
        <v>15</v>
      </c>
    </row>
    <row r="349" spans="1:22" ht="33.75" x14ac:dyDescent="0.25">
      <c r="A349" s="39">
        <v>347</v>
      </c>
      <c r="B349" s="27" t="s">
        <v>426</v>
      </c>
      <c r="C349" s="28" t="s">
        <v>22</v>
      </c>
      <c r="D349" s="40" t="s">
        <v>727</v>
      </c>
      <c r="E349" s="30" t="s">
        <v>13</v>
      </c>
      <c r="F349" s="39">
        <v>1</v>
      </c>
      <c r="G349" s="33">
        <v>2061264.0000000002</v>
      </c>
      <c r="H349" s="43">
        <v>1856995</v>
      </c>
      <c r="I349" s="51">
        <v>2123102</v>
      </c>
      <c r="J349" s="50"/>
      <c r="K349" s="4">
        <f t="shared" si="186"/>
        <v>1856995</v>
      </c>
      <c r="L349" s="4">
        <f t="shared" si="166"/>
        <v>2123102</v>
      </c>
      <c r="M349" s="4">
        <f t="shared" si="187"/>
        <v>2061264</v>
      </c>
      <c r="N349" s="4">
        <f t="shared" si="188"/>
        <v>2241287.2000000002</v>
      </c>
      <c r="O349" s="4">
        <f t="shared" si="189"/>
        <v>2200022.5099999998</v>
      </c>
      <c r="P349" s="4">
        <f t="shared" si="190"/>
        <v>2286539.67</v>
      </c>
      <c r="Q349" s="8">
        <f t="shared" si="167"/>
        <v>155613.11548149891</v>
      </c>
      <c r="R349" s="9">
        <f t="shared" si="165"/>
        <v>6.8056162560039435E-2</v>
      </c>
      <c r="S349" s="10">
        <f>U349/1.19</f>
        <v>1732154.6218487397</v>
      </c>
      <c r="T349" s="10">
        <f>S349*19/100</f>
        <v>329109.37815126055</v>
      </c>
      <c r="U349" s="4">
        <f t="shared" si="185"/>
        <v>2061264</v>
      </c>
      <c r="V349" s="5" t="s">
        <v>15</v>
      </c>
    </row>
    <row r="350" spans="1:22" ht="22.5" x14ac:dyDescent="0.25">
      <c r="A350" s="39">
        <v>348</v>
      </c>
      <c r="B350" s="27" t="s">
        <v>428</v>
      </c>
      <c r="C350" s="28" t="s">
        <v>22</v>
      </c>
      <c r="D350" s="40" t="s">
        <v>728</v>
      </c>
      <c r="E350" s="30" t="s">
        <v>13</v>
      </c>
      <c r="F350" s="39">
        <v>1</v>
      </c>
      <c r="G350" s="33">
        <v>2801295</v>
      </c>
      <c r="H350" s="43">
        <v>2569995</v>
      </c>
      <c r="I350" s="51">
        <v>2941360</v>
      </c>
      <c r="J350" s="50"/>
      <c r="K350" s="4">
        <f t="shared" si="186"/>
        <v>2292975</v>
      </c>
      <c r="L350" s="4">
        <f t="shared" si="166"/>
        <v>2941360</v>
      </c>
      <c r="M350" s="4">
        <f t="shared" si="187"/>
        <v>2569995</v>
      </c>
      <c r="N350" s="4">
        <f t="shared" si="188"/>
        <v>2546225.2200000002</v>
      </c>
      <c r="O350" s="4">
        <f t="shared" si="189"/>
        <v>2537645.5</v>
      </c>
      <c r="P350" s="4">
        <f t="shared" si="190"/>
        <v>2554755</v>
      </c>
      <c r="Q350" s="8">
        <f t="shared" si="167"/>
        <v>208042.17677953924</v>
      </c>
      <c r="R350" s="9">
        <f t="shared" si="165"/>
        <v>8.1433318177100839E-2</v>
      </c>
      <c r="S350" s="10">
        <f t="shared" ref="S350:S354" si="199">U350/1.19</f>
        <v>2159659.6638655462</v>
      </c>
      <c r="T350" s="10">
        <f t="shared" ref="T350:T354" si="200">S350*19/100</f>
        <v>410335.33613445377</v>
      </c>
      <c r="U350" s="4">
        <f t="shared" si="185"/>
        <v>2569995</v>
      </c>
      <c r="V350" s="5" t="s">
        <v>15</v>
      </c>
    </row>
    <row r="351" spans="1:22" ht="22.5" x14ac:dyDescent="0.25">
      <c r="A351" s="39">
        <v>349</v>
      </c>
      <c r="B351" s="27" t="s">
        <v>430</v>
      </c>
      <c r="C351" s="28" t="s">
        <v>22</v>
      </c>
      <c r="D351" s="40" t="s">
        <v>729</v>
      </c>
      <c r="E351" s="30" t="s">
        <v>13</v>
      </c>
      <c r="F351" s="39">
        <v>1</v>
      </c>
      <c r="G351" s="33">
        <v>2204784</v>
      </c>
      <c r="H351" s="43">
        <v>1968557</v>
      </c>
      <c r="I351" s="51">
        <v>2292975</v>
      </c>
      <c r="J351" s="50"/>
      <c r="K351" s="4">
        <f t="shared" si="186"/>
        <v>1803085</v>
      </c>
      <c r="L351" s="4">
        <f t="shared" si="166"/>
        <v>2292975</v>
      </c>
      <c r="M351" s="4">
        <f t="shared" si="187"/>
        <v>1968557</v>
      </c>
      <c r="N351" s="4">
        <f t="shared" si="188"/>
        <v>1985378.96</v>
      </c>
      <c r="O351" s="4">
        <f t="shared" si="189"/>
        <v>1978695.39</v>
      </c>
      <c r="P351" s="4">
        <f t="shared" si="190"/>
        <v>1992142</v>
      </c>
      <c r="Q351" s="8">
        <f t="shared" si="167"/>
        <v>158906.01083799818</v>
      </c>
      <c r="R351" s="9">
        <f t="shared" si="165"/>
        <v>7.9766407634595415E-2</v>
      </c>
      <c r="S351" s="10">
        <f t="shared" si="199"/>
        <v>1654249.5798319329</v>
      </c>
      <c r="T351" s="10">
        <f t="shared" si="200"/>
        <v>314307.42016806727</v>
      </c>
      <c r="U351" s="4">
        <f t="shared" si="185"/>
        <v>1968557</v>
      </c>
      <c r="V351" s="5" t="s">
        <v>15</v>
      </c>
    </row>
    <row r="352" spans="1:22" ht="22.5" x14ac:dyDescent="0.25">
      <c r="A352" s="39">
        <v>350</v>
      </c>
      <c r="B352" s="27" t="s">
        <v>432</v>
      </c>
      <c r="C352" s="28" t="s">
        <v>22</v>
      </c>
      <c r="D352" s="40" t="s">
        <v>730</v>
      </c>
      <c r="E352" s="30" t="s">
        <v>13</v>
      </c>
      <c r="F352" s="39">
        <v>1</v>
      </c>
      <c r="G352" s="33">
        <v>1685126</v>
      </c>
      <c r="H352" s="43">
        <v>1574884</v>
      </c>
      <c r="I352" s="51">
        <v>1803085</v>
      </c>
      <c r="J352" s="50"/>
      <c r="K352" s="4">
        <f t="shared" si="186"/>
        <v>1574884</v>
      </c>
      <c r="L352" s="4">
        <f t="shared" si="166"/>
        <v>1803085</v>
      </c>
      <c r="M352" s="4">
        <f t="shared" si="187"/>
        <v>1685126</v>
      </c>
      <c r="N352" s="4">
        <f t="shared" si="188"/>
        <v>1807286.68</v>
      </c>
      <c r="O352" s="4">
        <f t="shared" si="189"/>
        <v>1787877.4</v>
      </c>
      <c r="P352" s="4">
        <f t="shared" si="190"/>
        <v>1828115</v>
      </c>
      <c r="Q352" s="8">
        <f t="shared" si="167"/>
        <v>98468.00153912064</v>
      </c>
      <c r="R352" s="9">
        <f t="shared" si="165"/>
        <v>5.3863133084691414E-2</v>
      </c>
      <c r="S352" s="10">
        <f t="shared" si="199"/>
        <v>1416072.2689075631</v>
      </c>
      <c r="T352" s="10">
        <f t="shared" si="200"/>
        <v>269053.731092437</v>
      </c>
      <c r="U352" s="4">
        <f t="shared" si="185"/>
        <v>1685126</v>
      </c>
      <c r="V352" s="5" t="s">
        <v>15</v>
      </c>
    </row>
    <row r="353" spans="1:22" ht="22.5" x14ac:dyDescent="0.25">
      <c r="A353" s="39">
        <v>351</v>
      </c>
      <c r="B353" s="27" t="s">
        <v>434</v>
      </c>
      <c r="C353" s="28" t="s">
        <v>22</v>
      </c>
      <c r="D353" s="40" t="s">
        <v>731</v>
      </c>
      <c r="E353" s="30" t="s">
        <v>13</v>
      </c>
      <c r="F353" s="39">
        <v>1</v>
      </c>
      <c r="G353" s="33">
        <v>2159549</v>
      </c>
      <c r="H353" s="43">
        <v>1963226</v>
      </c>
      <c r="I353" s="51">
        <v>2224335</v>
      </c>
      <c r="J353" s="50"/>
      <c r="K353" s="4">
        <f t="shared" si="186"/>
        <v>1963226</v>
      </c>
      <c r="L353" s="4">
        <f t="shared" si="166"/>
        <v>2224335</v>
      </c>
      <c r="M353" s="4">
        <f t="shared" si="187"/>
        <v>2115084</v>
      </c>
      <c r="N353" s="4">
        <f t="shared" si="188"/>
        <v>2077560.41</v>
      </c>
      <c r="O353" s="4">
        <f t="shared" si="189"/>
        <v>2075808.79</v>
      </c>
      <c r="P353" s="4">
        <f t="shared" si="190"/>
        <v>2079286.33</v>
      </c>
      <c r="Q353" s="8">
        <f t="shared" si="167"/>
        <v>83921.370444149623</v>
      </c>
      <c r="R353" s="9">
        <f t="shared" si="165"/>
        <v>4.0360660883174096E-2</v>
      </c>
      <c r="S353" s="10">
        <f t="shared" si="199"/>
        <v>1777381.5126050422</v>
      </c>
      <c r="T353" s="10">
        <f t="shared" si="200"/>
        <v>337702.48739495798</v>
      </c>
      <c r="U353" s="4">
        <f t="shared" si="185"/>
        <v>2115084</v>
      </c>
      <c r="V353" s="5" t="s">
        <v>15</v>
      </c>
    </row>
    <row r="354" spans="1:22" ht="33.75" x14ac:dyDescent="0.25">
      <c r="A354" s="39">
        <v>352</v>
      </c>
      <c r="B354" s="27" t="s">
        <v>436</v>
      </c>
      <c r="C354" s="28" t="s">
        <v>22</v>
      </c>
      <c r="D354" s="40" t="s">
        <v>732</v>
      </c>
      <c r="E354" s="30" t="s">
        <v>13</v>
      </c>
      <c r="F354" s="39">
        <v>1</v>
      </c>
      <c r="G354" s="33">
        <v>1995362.0000000002</v>
      </c>
      <c r="H354" s="43">
        <v>1847557</v>
      </c>
      <c r="I354" s="51">
        <v>2115084</v>
      </c>
      <c r="J354" s="50"/>
      <c r="K354" s="4">
        <f t="shared" si="186"/>
        <v>1109316</v>
      </c>
      <c r="L354" s="4">
        <f t="shared" si="166"/>
        <v>2115084</v>
      </c>
      <c r="M354" s="4">
        <f t="shared" si="187"/>
        <v>1847557</v>
      </c>
      <c r="N354" s="4">
        <f t="shared" si="188"/>
        <v>1599158.85</v>
      </c>
      <c r="O354" s="4">
        <f t="shared" si="189"/>
        <v>1543310</v>
      </c>
      <c r="P354" s="4">
        <f t="shared" si="190"/>
        <v>1650745</v>
      </c>
      <c r="Q354" s="8">
        <f t="shared" si="167"/>
        <v>335093.1328862778</v>
      </c>
      <c r="R354" s="9">
        <f t="shared" si="165"/>
        <v>0.20299509184415387</v>
      </c>
      <c r="S354" s="10">
        <f t="shared" si="199"/>
        <v>1552568.9075630254</v>
      </c>
      <c r="T354" s="10">
        <f t="shared" si="200"/>
        <v>294988.09243697481</v>
      </c>
      <c r="U354" s="4">
        <f t="shared" si="185"/>
        <v>1847557</v>
      </c>
      <c r="V354" s="5" t="s">
        <v>15</v>
      </c>
    </row>
    <row r="355" spans="1:22" ht="22.5" x14ac:dyDescent="0.25">
      <c r="A355" s="39">
        <v>353</v>
      </c>
      <c r="B355" s="27" t="s">
        <v>438</v>
      </c>
      <c r="C355" s="28" t="s">
        <v>22</v>
      </c>
      <c r="D355" s="40" t="s">
        <v>733</v>
      </c>
      <c r="E355" s="30" t="s">
        <v>13</v>
      </c>
      <c r="F355" s="39">
        <v>1</v>
      </c>
      <c r="G355" s="33">
        <v>1036744</v>
      </c>
      <c r="H355" s="43">
        <v>925664</v>
      </c>
      <c r="I355" s="51">
        <v>1109316</v>
      </c>
      <c r="J355" s="50"/>
      <c r="K355" s="4">
        <f t="shared" si="186"/>
        <v>925664</v>
      </c>
      <c r="L355" s="4">
        <f t="shared" si="166"/>
        <v>1109316</v>
      </c>
      <c r="M355" s="4">
        <f t="shared" si="187"/>
        <v>1036744</v>
      </c>
      <c r="N355" s="4">
        <f t="shared" si="188"/>
        <v>1108890.3400000001</v>
      </c>
      <c r="O355" s="4">
        <f t="shared" si="189"/>
        <v>1091433.05</v>
      </c>
      <c r="P355" s="4">
        <f t="shared" si="190"/>
        <v>1127744.67</v>
      </c>
      <c r="Q355" s="8">
        <f t="shared" si="167"/>
        <v>75792.890483456824</v>
      </c>
      <c r="R355" s="9">
        <f t="shared" ref="R355:R362" si="201">+Q355/P355</f>
        <v>6.7207491642107986E-2</v>
      </c>
      <c r="S355" s="10">
        <f>U355/1.19</f>
        <v>871213.44537815126</v>
      </c>
      <c r="T355" s="10">
        <f>S355*19/100</f>
        <v>165530.55462184874</v>
      </c>
      <c r="U355" s="4">
        <f t="shared" si="185"/>
        <v>1036744</v>
      </c>
      <c r="V355" s="5" t="s">
        <v>15</v>
      </c>
    </row>
    <row r="356" spans="1:22" ht="33.75" x14ac:dyDescent="0.25">
      <c r="A356" s="39">
        <v>354</v>
      </c>
      <c r="B356" s="27" t="s">
        <v>440</v>
      </c>
      <c r="C356" s="28" t="s">
        <v>22</v>
      </c>
      <c r="D356" s="40" t="s">
        <v>734</v>
      </c>
      <c r="E356" s="30" t="s">
        <v>13</v>
      </c>
      <c r="F356" s="39">
        <v>1</v>
      </c>
      <c r="G356" s="33">
        <v>1327875</v>
      </c>
      <c r="H356" s="43">
        <v>1241005</v>
      </c>
      <c r="I356" s="51">
        <v>1420826</v>
      </c>
      <c r="J356" s="50"/>
      <c r="K356" s="4">
        <f t="shared" si="186"/>
        <v>1241005</v>
      </c>
      <c r="L356" s="4">
        <f t="shared" ref="L356:L362" si="202">+ROUND(MAX(G356,H356:I356,J356),2)</f>
        <v>1420826</v>
      </c>
      <c r="M356" s="4">
        <f t="shared" si="187"/>
        <v>1327875</v>
      </c>
      <c r="N356" s="4">
        <f t="shared" si="188"/>
        <v>2072317.36</v>
      </c>
      <c r="O356" s="4">
        <f t="shared" si="189"/>
        <v>1720136.39</v>
      </c>
      <c r="P356" s="4">
        <f t="shared" si="190"/>
        <v>2656477</v>
      </c>
      <c r="Q356" s="8">
        <f t="shared" ref="Q356:Q362" si="203">+STDEV(K356:P356)</f>
        <v>542489.49122961634</v>
      </c>
      <c r="R356" s="9">
        <f t="shared" si="201"/>
        <v>0.2042138859962335</v>
      </c>
      <c r="S356" s="10">
        <f t="shared" ref="S356:S361" si="204">U356/1.19</f>
        <v>1115861.3445378151</v>
      </c>
      <c r="T356" s="10">
        <f t="shared" ref="T356:T361" si="205">S356*19/100</f>
        <v>212013.65546218483</v>
      </c>
      <c r="U356" s="4">
        <f t="shared" si="185"/>
        <v>1327875</v>
      </c>
      <c r="V356" s="5" t="s">
        <v>15</v>
      </c>
    </row>
    <row r="357" spans="1:22" ht="22.5" x14ac:dyDescent="0.25">
      <c r="A357" s="39">
        <v>355</v>
      </c>
      <c r="B357" s="27" t="s">
        <v>442</v>
      </c>
      <c r="C357" s="28" t="s">
        <v>22</v>
      </c>
      <c r="D357" s="40" t="s">
        <v>735</v>
      </c>
      <c r="E357" s="30" t="s">
        <v>13</v>
      </c>
      <c r="F357" s="39">
        <v>1</v>
      </c>
      <c r="G357" s="33">
        <v>5094859.0000000009</v>
      </c>
      <c r="H357" s="43">
        <v>4589963</v>
      </c>
      <c r="I357" s="51">
        <v>5400551</v>
      </c>
      <c r="J357" s="50"/>
      <c r="K357" s="4">
        <f t="shared" ref="K357:K364" si="206">+ROUND(MIN(G357:H357,I358,J357),2)</f>
        <v>1716604</v>
      </c>
      <c r="L357" s="4">
        <f t="shared" si="202"/>
        <v>5400551</v>
      </c>
      <c r="M357" s="4">
        <f t="shared" ref="M357:M364" si="207">+ROUND(MEDIAN(G357:H357,I358,J357),2)</f>
        <v>4589963</v>
      </c>
      <c r="N357" s="4">
        <f t="shared" ref="N357:N364" si="208">+ROUND(GEOMEAN(G357:H357,I358,J357),2)</f>
        <v>3424026.82</v>
      </c>
      <c r="O357" s="4">
        <f t="shared" ref="O357:O364" si="209">+ROUND(HARMEAN(G357:H357,I358,J357),2)</f>
        <v>3009967.5</v>
      </c>
      <c r="P357" s="4">
        <f t="shared" ref="P357:P364" si="210">+ROUND(AVERAGE(G357:H357,I358,J357),2)</f>
        <v>3800475.33</v>
      </c>
      <c r="Q357" s="8">
        <f t="shared" si="203"/>
        <v>1278204.943381259</v>
      </c>
      <c r="R357" s="9">
        <f t="shared" si="201"/>
        <v>0.33632765177856289</v>
      </c>
      <c r="S357" s="10">
        <f t="shared" si="204"/>
        <v>3857111.7647058824</v>
      </c>
      <c r="T357" s="10">
        <f t="shared" si="205"/>
        <v>732851.23529411759</v>
      </c>
      <c r="U357" s="4">
        <f t="shared" si="185"/>
        <v>4589963</v>
      </c>
      <c r="V357" s="5" t="s">
        <v>15</v>
      </c>
    </row>
    <row r="358" spans="1:22" ht="22.5" x14ac:dyDescent="0.25">
      <c r="A358" s="39">
        <v>356</v>
      </c>
      <c r="B358" s="27" t="s">
        <v>21</v>
      </c>
      <c r="C358" s="28" t="s">
        <v>142</v>
      </c>
      <c r="D358" s="40" t="s">
        <v>736</v>
      </c>
      <c r="E358" s="30" t="s">
        <v>13</v>
      </c>
      <c r="F358" s="39">
        <v>1</v>
      </c>
      <c r="G358" s="33">
        <v>1666606.0000000002</v>
      </c>
      <c r="H358" s="43">
        <v>1528996</v>
      </c>
      <c r="I358" s="51">
        <v>1716604</v>
      </c>
      <c r="J358" s="50"/>
      <c r="K358" s="4">
        <f t="shared" si="206"/>
        <v>1528996</v>
      </c>
      <c r="L358" s="4">
        <f t="shared" si="202"/>
        <v>1716604</v>
      </c>
      <c r="M358" s="4">
        <f t="shared" si="207"/>
        <v>1666606</v>
      </c>
      <c r="N358" s="4">
        <f t="shared" si="208"/>
        <v>1693879.58</v>
      </c>
      <c r="O358" s="4">
        <f t="shared" si="209"/>
        <v>1686947.45</v>
      </c>
      <c r="P358" s="4">
        <f t="shared" si="210"/>
        <v>1700951.67</v>
      </c>
      <c r="Q358" s="8">
        <f t="shared" si="203"/>
        <v>68946.699762332544</v>
      </c>
      <c r="R358" s="9">
        <f t="shared" si="201"/>
        <v>4.0534190934615175E-2</v>
      </c>
      <c r="S358" s="10">
        <f t="shared" si="204"/>
        <v>1400509.2436974791</v>
      </c>
      <c r="T358" s="10">
        <f t="shared" si="205"/>
        <v>266096.75630252104</v>
      </c>
      <c r="U358" s="4">
        <f t="shared" si="185"/>
        <v>1666606</v>
      </c>
      <c r="V358" s="5" t="s">
        <v>15</v>
      </c>
    </row>
    <row r="359" spans="1:22" ht="22.5" x14ac:dyDescent="0.25">
      <c r="A359" s="39">
        <v>357</v>
      </c>
      <c r="B359" s="27" t="s">
        <v>21</v>
      </c>
      <c r="C359" s="28" t="s">
        <v>142</v>
      </c>
      <c r="D359" s="40" t="s">
        <v>737</v>
      </c>
      <c r="E359" s="30" t="s">
        <v>13</v>
      </c>
      <c r="F359" s="39">
        <v>1</v>
      </c>
      <c r="G359" s="33">
        <v>1799295</v>
      </c>
      <c r="H359" s="43">
        <v>1697448</v>
      </c>
      <c r="I359" s="51">
        <v>1907253</v>
      </c>
      <c r="J359" s="50"/>
      <c r="K359" s="4">
        <f t="shared" si="206"/>
        <v>1697448</v>
      </c>
      <c r="L359" s="4">
        <f t="shared" si="202"/>
        <v>1907253</v>
      </c>
      <c r="M359" s="4">
        <f t="shared" si="207"/>
        <v>1799295</v>
      </c>
      <c r="N359" s="4">
        <f t="shared" si="208"/>
        <v>1865293.36</v>
      </c>
      <c r="O359" s="4">
        <f t="shared" si="209"/>
        <v>1857011.53</v>
      </c>
      <c r="P359" s="4">
        <f t="shared" si="210"/>
        <v>1873887.67</v>
      </c>
      <c r="Q359" s="8">
        <f t="shared" si="203"/>
        <v>75251.973621844358</v>
      </c>
      <c r="R359" s="9">
        <f t="shared" si="201"/>
        <v>4.0158209494939659E-2</v>
      </c>
      <c r="S359" s="10">
        <f t="shared" si="204"/>
        <v>1512012.6050420168</v>
      </c>
      <c r="T359" s="10">
        <f t="shared" si="205"/>
        <v>287282.39495798317</v>
      </c>
      <c r="U359" s="4">
        <f t="shared" si="185"/>
        <v>1799295</v>
      </c>
      <c r="V359" s="5" t="s">
        <v>15</v>
      </c>
    </row>
    <row r="360" spans="1:22" ht="33.75" x14ac:dyDescent="0.25">
      <c r="A360" s="39">
        <v>358</v>
      </c>
      <c r="B360" s="27" t="s">
        <v>21</v>
      </c>
      <c r="C360" s="28" t="s">
        <v>142</v>
      </c>
      <c r="D360" s="40" t="s">
        <v>738</v>
      </c>
      <c r="E360" s="30" t="s">
        <v>13</v>
      </c>
      <c r="F360" s="39">
        <v>1</v>
      </c>
      <c r="G360" s="33">
        <v>2043192.0000000002</v>
      </c>
      <c r="H360" s="43">
        <v>1857447</v>
      </c>
      <c r="I360" s="51">
        <v>2124920</v>
      </c>
      <c r="J360" s="50"/>
      <c r="K360" s="4">
        <f t="shared" si="206"/>
        <v>1417032</v>
      </c>
      <c r="L360" s="4">
        <f t="shared" si="202"/>
        <v>2124920</v>
      </c>
      <c r="M360" s="4">
        <f t="shared" si="207"/>
        <v>1857447</v>
      </c>
      <c r="N360" s="4">
        <f t="shared" si="208"/>
        <v>1752003.98</v>
      </c>
      <c r="O360" s="4">
        <f t="shared" si="209"/>
        <v>1730598.83</v>
      </c>
      <c r="P360" s="4">
        <f t="shared" si="210"/>
        <v>1772557</v>
      </c>
      <c r="Q360" s="8">
        <f t="shared" si="203"/>
        <v>227984.81902257152</v>
      </c>
      <c r="R360" s="9">
        <f t="shared" si="201"/>
        <v>0.12861917502374903</v>
      </c>
      <c r="S360" s="10">
        <f t="shared" si="204"/>
        <v>1560879.8319327731</v>
      </c>
      <c r="T360" s="10">
        <f t="shared" si="205"/>
        <v>296567.16806722688</v>
      </c>
      <c r="U360" s="4">
        <f t="shared" si="185"/>
        <v>1857447</v>
      </c>
      <c r="V360" s="5" t="s">
        <v>15</v>
      </c>
    </row>
    <row r="361" spans="1:22" ht="22.5" x14ac:dyDescent="0.25">
      <c r="A361" s="39">
        <v>359</v>
      </c>
      <c r="B361" s="27" t="s">
        <v>21</v>
      </c>
      <c r="C361" s="28" t="s">
        <v>142</v>
      </c>
      <c r="D361" s="40" t="s">
        <v>739</v>
      </c>
      <c r="E361" s="30" t="s">
        <v>13</v>
      </c>
      <c r="F361" s="39">
        <v>1</v>
      </c>
      <c r="G361" s="33">
        <v>1375759</v>
      </c>
      <c r="H361" s="43">
        <v>1285756</v>
      </c>
      <c r="I361" s="51">
        <v>1417032</v>
      </c>
      <c r="J361" s="50"/>
      <c r="K361" s="4">
        <f t="shared" si="206"/>
        <v>1285756</v>
      </c>
      <c r="L361" s="4">
        <f t="shared" si="202"/>
        <v>1417032</v>
      </c>
      <c r="M361" s="4">
        <f t="shared" si="207"/>
        <v>1375759</v>
      </c>
      <c r="N361" s="4">
        <f t="shared" si="208"/>
        <v>1969248.37</v>
      </c>
      <c r="O361" s="4">
        <f t="shared" si="209"/>
        <v>1727855.29</v>
      </c>
      <c r="P361" s="4">
        <f t="shared" si="210"/>
        <v>2326233</v>
      </c>
      <c r="Q361" s="8">
        <f t="shared" si="203"/>
        <v>405125.93338272994</v>
      </c>
      <c r="R361" s="9">
        <f t="shared" si="201"/>
        <v>0.17415535476572205</v>
      </c>
      <c r="S361" s="10">
        <f t="shared" si="204"/>
        <v>1156100</v>
      </c>
      <c r="T361" s="10">
        <f t="shared" si="205"/>
        <v>219659</v>
      </c>
      <c r="U361" s="4">
        <f t="shared" si="185"/>
        <v>1375759</v>
      </c>
      <c r="V361" s="5" t="s">
        <v>15</v>
      </c>
    </row>
    <row r="362" spans="1:22" ht="22.5" x14ac:dyDescent="0.25">
      <c r="A362" s="39">
        <v>360</v>
      </c>
      <c r="B362" s="27" t="s">
        <v>21</v>
      </c>
      <c r="C362" s="28" t="s">
        <v>142</v>
      </c>
      <c r="D362" s="40" t="s">
        <v>740</v>
      </c>
      <c r="E362" s="30" t="s">
        <v>13</v>
      </c>
      <c r="F362" s="39">
        <v>1</v>
      </c>
      <c r="G362" s="33">
        <v>4072815</v>
      </c>
      <c r="H362" s="43">
        <v>3702559</v>
      </c>
      <c r="I362" s="51">
        <v>4317184</v>
      </c>
      <c r="J362" s="50"/>
      <c r="K362" s="4">
        <f t="shared" si="206"/>
        <v>3702559</v>
      </c>
      <c r="L362" s="4">
        <f t="shared" si="202"/>
        <v>4317184</v>
      </c>
      <c r="M362" s="4">
        <f t="shared" si="207"/>
        <v>4016016</v>
      </c>
      <c r="N362" s="4">
        <f t="shared" si="208"/>
        <v>3927028.34</v>
      </c>
      <c r="O362" s="4">
        <f t="shared" si="209"/>
        <v>3923533.51</v>
      </c>
      <c r="P362" s="4">
        <f t="shared" si="210"/>
        <v>3930463.33</v>
      </c>
      <c r="Q362" s="8">
        <f t="shared" si="203"/>
        <v>199872.96642653763</v>
      </c>
      <c r="R362" s="9">
        <f t="shared" si="201"/>
        <v>5.0852265915056288E-2</v>
      </c>
      <c r="S362" s="10">
        <f>U362/1.19</f>
        <v>3374803.3613445382</v>
      </c>
      <c r="T362" s="10">
        <f>S362*19/100</f>
        <v>641212.6386554623</v>
      </c>
      <c r="U362" s="4">
        <f t="shared" si="185"/>
        <v>4016016</v>
      </c>
      <c r="V362" s="5" t="s">
        <v>15</v>
      </c>
    </row>
    <row r="363" spans="1:22" ht="33" customHeight="1" x14ac:dyDescent="0.25">
      <c r="A363" s="39">
        <v>361</v>
      </c>
      <c r="B363" s="27" t="s">
        <v>21</v>
      </c>
      <c r="C363" s="28" t="s">
        <v>153</v>
      </c>
      <c r="D363" s="40" t="s">
        <v>741</v>
      </c>
      <c r="E363" s="30" t="s">
        <v>13</v>
      </c>
      <c r="F363" s="39">
        <v>1</v>
      </c>
      <c r="G363" s="33">
        <v>3899045</v>
      </c>
      <c r="H363" s="43">
        <v>3610227</v>
      </c>
      <c r="I363" s="51">
        <v>4016016</v>
      </c>
      <c r="J363" s="50"/>
      <c r="K363" s="4">
        <f t="shared" si="206"/>
        <v>3610227</v>
      </c>
      <c r="L363" s="4">
        <f>+ROUND(MAX(G363,H363:I363,J363),2)</f>
        <v>4016016</v>
      </c>
      <c r="M363" s="4">
        <f t="shared" si="207"/>
        <v>3899045</v>
      </c>
      <c r="N363" s="4">
        <f t="shared" si="208"/>
        <v>23680143.489999998</v>
      </c>
      <c r="O363" s="4">
        <f t="shared" si="209"/>
        <v>5612469.79</v>
      </c>
      <c r="P363" s="4">
        <f t="shared" si="210"/>
        <v>316943951.67000002</v>
      </c>
      <c r="Q363" s="8">
        <f>+STDEV(K363:P363)</f>
        <v>126299505.10651962</v>
      </c>
      <c r="R363" s="9">
        <f t="shared" ref="R363" si="211">+Q363/P363</f>
        <v>0.39849160850377058</v>
      </c>
      <c r="S363" s="10">
        <f>U363/1.19</f>
        <v>3276508.4033613447</v>
      </c>
      <c r="T363" s="10">
        <f>S363*19/100</f>
        <v>622536.59663865552</v>
      </c>
      <c r="U363" s="4">
        <f t="shared" si="185"/>
        <v>3899045</v>
      </c>
      <c r="V363" s="5" t="s">
        <v>15</v>
      </c>
    </row>
    <row r="364" spans="1:22" x14ac:dyDescent="0.25">
      <c r="A364" s="11"/>
      <c r="B364" s="12"/>
      <c r="C364" s="12"/>
      <c r="D364" s="12"/>
      <c r="E364" s="12"/>
      <c r="F364" s="7"/>
      <c r="G364" s="34">
        <f>SUM(G3:G363)</f>
        <v>897435119</v>
      </c>
      <c r="H364" s="47">
        <f>SUM(H3:H363)</f>
        <v>823034764</v>
      </c>
      <c r="I364" s="52">
        <f>SUM(I3:I363)</f>
        <v>943322583</v>
      </c>
      <c r="J364" s="45"/>
      <c r="K364" s="4">
        <f t="shared" si="206"/>
        <v>823034764</v>
      </c>
      <c r="L364" s="4">
        <f t="shared" ref="L364" si="212">+ROUND(MAX(G364,H364:I364,J364),2)</f>
        <v>943322583</v>
      </c>
      <c r="M364" s="4">
        <f t="shared" si="207"/>
        <v>860234941.5</v>
      </c>
      <c r="N364" s="4">
        <f t="shared" si="208"/>
        <v>859430219.01999998</v>
      </c>
      <c r="O364" s="4">
        <f t="shared" si="209"/>
        <v>858626249.34000003</v>
      </c>
      <c r="P364" s="4">
        <f t="shared" si="210"/>
        <v>860234941.5</v>
      </c>
      <c r="Q364" s="8">
        <f t="shared" ref="Q364" si="213">+STDEV(K364:P364)</f>
        <v>39939068.634208798</v>
      </c>
      <c r="R364" s="9">
        <f t="shared" ref="R364" si="214">+Q364/P364</f>
        <v>4.6428093893241137E-2</v>
      </c>
      <c r="S364" s="10">
        <f t="shared" ref="S364" si="215">U364/1.19</f>
        <v>0</v>
      </c>
      <c r="T364" s="10">
        <f t="shared" ref="T364" si="216">S364*19/100</f>
        <v>0</v>
      </c>
      <c r="U364" s="4">
        <v>0</v>
      </c>
      <c r="V364" s="5" t="s">
        <v>15</v>
      </c>
    </row>
    <row r="365" spans="1:22" x14ac:dyDescent="0.25">
      <c r="I365" s="31"/>
      <c r="S365" s="15"/>
      <c r="T365" s="16" t="s">
        <v>14</v>
      </c>
      <c r="U365" s="71">
        <f>SUM(U3:U364)</f>
        <v>872921258</v>
      </c>
    </row>
    <row r="375" spans="14:18" x14ac:dyDescent="0.25">
      <c r="N375" s="4"/>
      <c r="O375" s="4"/>
      <c r="P375" s="4"/>
      <c r="Q375" s="4"/>
      <c r="R375" s="4"/>
    </row>
  </sheetData>
  <sheetProtection algorithmName="SHA-512" hashValue="odFzoyqHkDxZAjXqFwG4FpKslj3OsnSj91uoIIZ5T8a11nCNgJd3H25PnIqg3N5qGJwoagVqHrY2pfyxG5J/rw==" saltValue="E+ZmQryS/RAFhckypUK1tA==" spinCount="100000" sheet="1" objects="1" scenarios="1"/>
  <autoFilter ref="A2:V364" xr:uid="{E0C0EA68-68F7-4D70-BAE7-80F74983BA7F}"/>
  <mergeCells count="1">
    <mergeCell ref="A1:V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5"/>
  <sheetViews>
    <sheetView topLeftCell="A196" zoomScaleNormal="100" workbookViewId="0">
      <selection activeCell="S5" sqref="S5"/>
    </sheetView>
  </sheetViews>
  <sheetFormatPr baseColWidth="10" defaultColWidth="10.7109375" defaultRowHeight="12.75" x14ac:dyDescent="0.25"/>
  <cols>
    <col min="1" max="1" width="5.85546875" style="57" customWidth="1"/>
    <col min="2" max="2" width="25.7109375" style="58" customWidth="1"/>
    <col min="3" max="3" width="16.28515625" style="58" customWidth="1"/>
    <col min="4" max="4" width="16.140625" style="58" customWidth="1"/>
    <col min="5" max="5" width="10.140625" style="58" customWidth="1"/>
    <col min="6" max="6" width="8.7109375" style="59" customWidth="1"/>
    <col min="7" max="7" width="15.5703125" style="60" hidden="1" customWidth="1"/>
    <col min="8" max="8" width="13.85546875" style="61" hidden="1" customWidth="1"/>
    <col min="9" max="9" width="14.28515625" style="68" hidden="1" customWidth="1"/>
    <col min="10" max="10" width="17.42578125" style="61" hidden="1" customWidth="1"/>
    <col min="11" max="11" width="15.7109375" style="57" hidden="1" customWidth="1"/>
    <col min="12" max="12" width="13.42578125" style="57" hidden="1" customWidth="1"/>
    <col min="13" max="13" width="11.28515625" style="57" hidden="1" customWidth="1"/>
    <col min="14" max="15" width="12.28515625" style="57" hidden="1" customWidth="1"/>
    <col min="16" max="16" width="12.42578125" style="57" hidden="1" customWidth="1"/>
    <col min="17" max="17" width="10.42578125" style="64" hidden="1" customWidth="1"/>
    <col min="18" max="18" width="7.42578125" style="57" hidden="1" customWidth="1"/>
    <col min="19" max="19" width="12.28515625" style="57" customWidth="1"/>
    <col min="20" max="20" width="12.5703125" style="57" customWidth="1"/>
    <col min="21" max="21" width="12.42578125" style="57" customWidth="1"/>
    <col min="22" max="22" width="11.7109375" style="59" customWidth="1"/>
    <col min="23" max="23" width="36.42578125" style="57" bestFit="1" customWidth="1"/>
    <col min="24" max="16384" width="10.7109375" style="57"/>
  </cols>
  <sheetData>
    <row r="1" spans="1:22" s="2" customFormat="1" ht="13.5" thickBot="1" x14ac:dyDescent="0.3">
      <c r="A1" s="72"/>
      <c r="B1" s="73"/>
      <c r="C1" s="73"/>
      <c r="D1" s="73"/>
      <c r="E1" s="73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2" customFormat="1" ht="63.95" customHeight="1" thickBot="1" x14ac:dyDescent="0.3">
      <c r="A2" s="19" t="s">
        <v>16</v>
      </c>
      <c r="B2" s="20" t="s">
        <v>17</v>
      </c>
      <c r="C2" s="20" t="s">
        <v>18</v>
      </c>
      <c r="D2" s="20" t="s">
        <v>19</v>
      </c>
      <c r="E2" s="20" t="s">
        <v>9</v>
      </c>
      <c r="F2" s="20" t="s">
        <v>20</v>
      </c>
      <c r="G2" s="32" t="s">
        <v>228</v>
      </c>
      <c r="H2" s="6" t="s">
        <v>742</v>
      </c>
      <c r="I2" s="6" t="s">
        <v>743</v>
      </c>
      <c r="J2" s="6"/>
      <c r="K2" s="36" t="s">
        <v>0</v>
      </c>
      <c r="L2" s="36" t="s">
        <v>1</v>
      </c>
      <c r="M2" s="36" t="s">
        <v>2</v>
      </c>
      <c r="N2" s="37" t="s">
        <v>3</v>
      </c>
      <c r="O2" s="37" t="s">
        <v>4</v>
      </c>
      <c r="P2" s="37" t="s">
        <v>5</v>
      </c>
      <c r="Q2" s="38" t="s">
        <v>6</v>
      </c>
      <c r="R2" s="37" t="s">
        <v>7</v>
      </c>
      <c r="S2" s="1" t="s">
        <v>11</v>
      </c>
      <c r="T2" s="1" t="s">
        <v>12</v>
      </c>
      <c r="U2" s="1" t="s">
        <v>10</v>
      </c>
      <c r="V2" s="1" t="s">
        <v>8</v>
      </c>
    </row>
    <row r="3" spans="1:22" s="2" customFormat="1" ht="33" customHeight="1" x14ac:dyDescent="0.25">
      <c r="A3" s="21">
        <v>1</v>
      </c>
      <c r="B3" s="22" t="s">
        <v>21</v>
      </c>
      <c r="C3" s="23" t="s">
        <v>22</v>
      </c>
      <c r="D3" s="24" t="s">
        <v>23</v>
      </c>
      <c r="E3" s="25" t="s">
        <v>24</v>
      </c>
      <c r="F3" s="25">
        <v>1</v>
      </c>
      <c r="G3" s="33">
        <v>1294607</v>
      </c>
      <c r="H3" s="44">
        <v>1176915</v>
      </c>
      <c r="I3" s="31">
        <v>1346391</v>
      </c>
      <c r="J3" s="41"/>
      <c r="K3" s="4">
        <f>+ROUND(MIN(G3:H3,I3,J3),2)</f>
        <v>1176915</v>
      </c>
      <c r="L3" s="4">
        <f>+ROUND(MAX(G3,H3:I3,J3),2)</f>
        <v>1346391</v>
      </c>
      <c r="M3" s="4">
        <f>+ROUND(MEDIAN(G3:H3,I3,J3),2)</f>
        <v>1294607</v>
      </c>
      <c r="N3" s="4">
        <f>+ROUND(GEOMEAN(G3:H3,I3,J3),2)</f>
        <v>1270627.01</v>
      </c>
      <c r="O3" s="4">
        <f>+ROUND(HARMEAN(G3:H3,I3,J3),2)</f>
        <v>1268584.49</v>
      </c>
      <c r="P3" s="4">
        <f>+ROUND(AVERAGE(G3:H3,I3,J3),2)</f>
        <v>1272637.67</v>
      </c>
      <c r="Q3" s="8">
        <f>+STDEV(K3:P3)</f>
        <v>54953.393600294214</v>
      </c>
      <c r="R3" s="9">
        <f t="shared" ref="R3:R66" si="0">+Q3/P3</f>
        <v>4.3180706414492835E-2</v>
      </c>
      <c r="S3" s="10">
        <f>U3/1.19</f>
        <v>1087905.0420168068</v>
      </c>
      <c r="T3" s="10">
        <f>S3*19/100</f>
        <v>206701.95798319328</v>
      </c>
      <c r="U3" s="4">
        <f>M3</f>
        <v>1294607</v>
      </c>
      <c r="V3" s="5" t="s">
        <v>15</v>
      </c>
    </row>
    <row r="4" spans="1:22" s="2" customFormat="1" ht="30.95" customHeight="1" x14ac:dyDescent="0.25">
      <c r="A4" s="26">
        <v>2</v>
      </c>
      <c r="B4" s="27" t="s">
        <v>21</v>
      </c>
      <c r="C4" s="28" t="s">
        <v>22</v>
      </c>
      <c r="D4" s="29" t="s">
        <v>25</v>
      </c>
      <c r="E4" s="30" t="s">
        <v>24</v>
      </c>
      <c r="F4" s="30">
        <v>1</v>
      </c>
      <c r="G4" s="33">
        <v>2177834</v>
      </c>
      <c r="H4" s="44">
        <v>1979849</v>
      </c>
      <c r="I4" s="31">
        <v>2264947</v>
      </c>
      <c r="J4" s="41"/>
      <c r="K4" s="4">
        <f t="shared" ref="K4:K67" si="1">+ROUND(MIN(G4:H4,I4,J4),2)</f>
        <v>1979849</v>
      </c>
      <c r="L4" s="4">
        <f t="shared" ref="L4:L67" si="2">+ROUND(MAX(G4,H4:I4,J4),2)</f>
        <v>2264947</v>
      </c>
      <c r="M4" s="4">
        <f t="shared" ref="M4:M67" si="3">+ROUND(MEDIAN(G4:H4,I4,J4),2)</f>
        <v>2177834</v>
      </c>
      <c r="N4" s="4">
        <f t="shared" ref="N4:N67" si="4">+ROUND(GEOMEAN(G4:H4,I4,J4),2)</f>
        <v>2137494.2799999998</v>
      </c>
      <c r="O4" s="4">
        <f t="shared" ref="O4:O67" si="5">+ROUND(HARMEAN(G4:H4,I4,J4),2)</f>
        <v>2134058.2999999998</v>
      </c>
      <c r="P4" s="4">
        <f t="shared" ref="P4:P67" si="6">+ROUND(AVERAGE(G4:H4,I4,J4),2)</f>
        <v>2140876.67</v>
      </c>
      <c r="Q4" s="8">
        <f t="shared" ref="Q4:Q67" si="7">+STDEV(K4:P4)</f>
        <v>92444.350445159042</v>
      </c>
      <c r="R4" s="9">
        <f t="shared" si="0"/>
        <v>4.3180605282208545E-2</v>
      </c>
      <c r="S4" s="10">
        <f t="shared" ref="S4:S8" si="8">U4/1.19</f>
        <v>1830112.6050420168</v>
      </c>
      <c r="T4" s="10">
        <f t="shared" ref="T4:T8" si="9">S4*19/100</f>
        <v>347721.39495798317</v>
      </c>
      <c r="U4" s="4">
        <f t="shared" ref="U4:U67" si="10">M4</f>
        <v>2177834</v>
      </c>
      <c r="V4" s="5" t="s">
        <v>15</v>
      </c>
    </row>
    <row r="5" spans="1:22" s="2" customFormat="1" ht="26.1" customHeight="1" x14ac:dyDescent="0.25">
      <c r="A5" s="26">
        <v>3</v>
      </c>
      <c r="B5" s="27" t="s">
        <v>21</v>
      </c>
      <c r="C5" s="28" t="s">
        <v>22</v>
      </c>
      <c r="D5" s="29" t="s">
        <v>26</v>
      </c>
      <c r="E5" s="30" t="s">
        <v>24</v>
      </c>
      <c r="F5" s="30">
        <v>1</v>
      </c>
      <c r="G5" s="33">
        <v>582788</v>
      </c>
      <c r="H5" s="44">
        <v>549800</v>
      </c>
      <c r="I5" s="31">
        <v>611927</v>
      </c>
      <c r="J5" s="41"/>
      <c r="K5" s="4">
        <f t="shared" si="1"/>
        <v>549800</v>
      </c>
      <c r="L5" s="4">
        <f t="shared" si="2"/>
        <v>611927</v>
      </c>
      <c r="M5" s="4">
        <f t="shared" si="3"/>
        <v>582788</v>
      </c>
      <c r="N5" s="4">
        <f t="shared" si="4"/>
        <v>580949.41</v>
      </c>
      <c r="O5" s="4">
        <f t="shared" si="5"/>
        <v>580392.61</v>
      </c>
      <c r="P5" s="4">
        <f t="shared" si="6"/>
        <v>581505</v>
      </c>
      <c r="Q5" s="8">
        <f t="shared" si="7"/>
        <v>19664.351486281634</v>
      </c>
      <c r="R5" s="9">
        <f t="shared" si="0"/>
        <v>3.3816306800941755E-2</v>
      </c>
      <c r="S5" s="10">
        <f t="shared" si="8"/>
        <v>489737.81512605044</v>
      </c>
      <c r="T5" s="10">
        <f t="shared" si="9"/>
        <v>93050.184873949591</v>
      </c>
      <c r="U5" s="4">
        <f t="shared" si="10"/>
        <v>582788</v>
      </c>
      <c r="V5" s="5" t="s">
        <v>15</v>
      </c>
    </row>
    <row r="6" spans="1:22" s="2" customFormat="1" ht="21.95" customHeight="1" x14ac:dyDescent="0.25">
      <c r="A6" s="26">
        <v>4</v>
      </c>
      <c r="B6" s="27" t="s">
        <v>21</v>
      </c>
      <c r="C6" s="28" t="s">
        <v>22</v>
      </c>
      <c r="D6" s="29" t="s">
        <v>27</v>
      </c>
      <c r="E6" s="30" t="s">
        <v>24</v>
      </c>
      <c r="F6" s="30">
        <v>1</v>
      </c>
      <c r="G6" s="33">
        <v>360893</v>
      </c>
      <c r="H6" s="44">
        <v>340465</v>
      </c>
      <c r="I6" s="31">
        <v>386156</v>
      </c>
      <c r="J6" s="41"/>
      <c r="K6" s="4">
        <f t="shared" si="1"/>
        <v>340465</v>
      </c>
      <c r="L6" s="4">
        <f t="shared" si="2"/>
        <v>386156</v>
      </c>
      <c r="M6" s="4">
        <f t="shared" si="3"/>
        <v>360893</v>
      </c>
      <c r="N6" s="4">
        <f t="shared" si="4"/>
        <v>362024.45</v>
      </c>
      <c r="O6" s="4">
        <f t="shared" si="5"/>
        <v>361546.37</v>
      </c>
      <c r="P6" s="4">
        <f t="shared" si="6"/>
        <v>362504.67</v>
      </c>
      <c r="Q6" s="8">
        <f t="shared" si="7"/>
        <v>14481.256851840933</v>
      </c>
      <c r="R6" s="9">
        <f t="shared" si="0"/>
        <v>3.9947780126090335E-2</v>
      </c>
      <c r="S6" s="10">
        <f t="shared" si="8"/>
        <v>303271.42857142858</v>
      </c>
      <c r="T6" s="10">
        <f t="shared" si="9"/>
        <v>57621.571428571428</v>
      </c>
      <c r="U6" s="4">
        <f t="shared" si="10"/>
        <v>360893</v>
      </c>
      <c r="V6" s="5" t="s">
        <v>15</v>
      </c>
    </row>
    <row r="7" spans="1:22" s="2" customFormat="1" ht="33.75" x14ac:dyDescent="0.25">
      <c r="A7" s="26">
        <v>5</v>
      </c>
      <c r="B7" s="27" t="s">
        <v>21</v>
      </c>
      <c r="C7" s="28" t="s">
        <v>22</v>
      </c>
      <c r="D7" s="29" t="s">
        <v>28</v>
      </c>
      <c r="E7" s="30" t="s">
        <v>24</v>
      </c>
      <c r="F7" s="30">
        <v>1</v>
      </c>
      <c r="G7" s="33">
        <v>695763.00000000012</v>
      </c>
      <c r="H7" s="44">
        <v>656380</v>
      </c>
      <c r="I7" s="31">
        <v>744466</v>
      </c>
      <c r="J7" s="41"/>
      <c r="K7" s="4">
        <f t="shared" si="1"/>
        <v>656380</v>
      </c>
      <c r="L7" s="4">
        <f t="shared" si="2"/>
        <v>744466</v>
      </c>
      <c r="M7" s="4">
        <f t="shared" si="3"/>
        <v>695763</v>
      </c>
      <c r="N7" s="4">
        <f t="shared" si="4"/>
        <v>697943.89</v>
      </c>
      <c r="O7" s="4">
        <f t="shared" si="5"/>
        <v>697022.23</v>
      </c>
      <c r="P7" s="4">
        <f t="shared" si="6"/>
        <v>698869.67</v>
      </c>
      <c r="Q7" s="8">
        <f t="shared" si="7"/>
        <v>27917.869070029501</v>
      </c>
      <c r="R7" s="9">
        <f t="shared" si="0"/>
        <v>3.994717508634979E-2</v>
      </c>
      <c r="S7" s="10">
        <f t="shared" si="8"/>
        <v>584674.78991596645</v>
      </c>
      <c r="T7" s="10">
        <f t="shared" si="9"/>
        <v>111088.21008403362</v>
      </c>
      <c r="U7" s="4">
        <f t="shared" si="10"/>
        <v>695763</v>
      </c>
      <c r="V7" s="5" t="s">
        <v>15</v>
      </c>
    </row>
    <row r="8" spans="1:22" s="2" customFormat="1" ht="33.950000000000003" customHeight="1" x14ac:dyDescent="0.25">
      <c r="A8" s="26">
        <v>6</v>
      </c>
      <c r="B8" s="27" t="s">
        <v>21</v>
      </c>
      <c r="C8" s="28" t="s">
        <v>22</v>
      </c>
      <c r="D8" s="29" t="s">
        <v>29</v>
      </c>
      <c r="E8" s="30" t="s">
        <v>24</v>
      </c>
      <c r="F8" s="30">
        <v>1</v>
      </c>
      <c r="G8" s="33">
        <v>405505.00000000006</v>
      </c>
      <c r="H8" s="44">
        <v>372023</v>
      </c>
      <c r="I8" s="31">
        <v>425780</v>
      </c>
      <c r="J8" s="41"/>
      <c r="K8" s="4">
        <f t="shared" si="1"/>
        <v>372023</v>
      </c>
      <c r="L8" s="4">
        <f t="shared" si="2"/>
        <v>425780</v>
      </c>
      <c r="M8" s="4">
        <f t="shared" si="3"/>
        <v>405505</v>
      </c>
      <c r="N8" s="4">
        <f t="shared" si="4"/>
        <v>400482.69</v>
      </c>
      <c r="O8" s="4">
        <f t="shared" si="5"/>
        <v>399856.19</v>
      </c>
      <c r="P8" s="4">
        <f t="shared" si="6"/>
        <v>401102.67</v>
      </c>
      <c r="Q8" s="8">
        <f t="shared" si="7"/>
        <v>17177.519040191361</v>
      </c>
      <c r="R8" s="9">
        <f t="shared" si="0"/>
        <v>4.282574095104219E-2</v>
      </c>
      <c r="S8" s="10">
        <f t="shared" si="8"/>
        <v>340760.50420168071</v>
      </c>
      <c r="T8" s="10">
        <f t="shared" si="9"/>
        <v>64744.495798319338</v>
      </c>
      <c r="U8" s="4">
        <f t="shared" si="10"/>
        <v>405505</v>
      </c>
      <c r="V8" s="5" t="s">
        <v>15</v>
      </c>
    </row>
    <row r="9" spans="1:22" s="2" customFormat="1" ht="22.5" x14ac:dyDescent="0.25">
      <c r="A9" s="26">
        <v>7</v>
      </c>
      <c r="B9" s="27" t="s">
        <v>21</v>
      </c>
      <c r="C9" s="28" t="s">
        <v>22</v>
      </c>
      <c r="D9" s="29" t="s">
        <v>30</v>
      </c>
      <c r="E9" s="30" t="s">
        <v>24</v>
      </c>
      <c r="F9" s="30">
        <v>1</v>
      </c>
      <c r="G9" s="33">
        <v>1119300</v>
      </c>
      <c r="H9" s="44">
        <v>1017545</v>
      </c>
      <c r="I9" s="31">
        <v>1186458</v>
      </c>
      <c r="J9" s="41"/>
      <c r="K9" s="4">
        <f t="shared" si="1"/>
        <v>1017545</v>
      </c>
      <c r="L9" s="4">
        <f t="shared" si="2"/>
        <v>1186458</v>
      </c>
      <c r="M9" s="4">
        <f t="shared" si="3"/>
        <v>1119300</v>
      </c>
      <c r="N9" s="4">
        <f t="shared" si="4"/>
        <v>1105564.71</v>
      </c>
      <c r="O9" s="4">
        <f t="shared" si="5"/>
        <v>1103339.56</v>
      </c>
      <c r="P9" s="4">
        <f t="shared" si="6"/>
        <v>1107767.67</v>
      </c>
      <c r="Q9" s="8">
        <f t="shared" si="7"/>
        <v>53819.003161719746</v>
      </c>
      <c r="R9" s="9">
        <f t="shared" si="0"/>
        <v>4.8583294691855149E-2</v>
      </c>
      <c r="S9" s="10">
        <f>U9/1.19</f>
        <v>940588.23529411771</v>
      </c>
      <c r="T9" s="10">
        <f>S9*19/100</f>
        <v>178711.76470588238</v>
      </c>
      <c r="U9" s="4">
        <f t="shared" si="10"/>
        <v>1119300</v>
      </c>
      <c r="V9" s="5" t="s">
        <v>15</v>
      </c>
    </row>
    <row r="10" spans="1:22" s="2" customFormat="1" ht="33.75" x14ac:dyDescent="0.25">
      <c r="A10" s="26">
        <v>8</v>
      </c>
      <c r="B10" s="27" t="s">
        <v>21</v>
      </c>
      <c r="C10" s="28" t="s">
        <v>22</v>
      </c>
      <c r="D10" s="29" t="s">
        <v>31</v>
      </c>
      <c r="E10" s="30" t="s">
        <v>24</v>
      </c>
      <c r="F10" s="30">
        <v>1</v>
      </c>
      <c r="G10" s="33">
        <v>840964</v>
      </c>
      <c r="H10" s="44">
        <v>771527</v>
      </c>
      <c r="I10" s="31">
        <v>891422.00000000012</v>
      </c>
      <c r="J10" s="41"/>
      <c r="K10" s="4">
        <f t="shared" si="1"/>
        <v>771527</v>
      </c>
      <c r="L10" s="4">
        <f t="shared" si="2"/>
        <v>891422</v>
      </c>
      <c r="M10" s="4">
        <f t="shared" si="3"/>
        <v>840964</v>
      </c>
      <c r="N10" s="4">
        <f t="shared" si="4"/>
        <v>833177.04</v>
      </c>
      <c r="O10" s="4">
        <f t="shared" si="5"/>
        <v>831705.59</v>
      </c>
      <c r="P10" s="4">
        <f t="shared" si="6"/>
        <v>834637.67</v>
      </c>
      <c r="Q10" s="8">
        <f t="shared" si="7"/>
        <v>38091.872591469168</v>
      </c>
      <c r="R10" s="9">
        <f t="shared" si="0"/>
        <v>4.563881305701091E-2</v>
      </c>
      <c r="S10" s="10">
        <f t="shared" ref="S10:S14" si="11">U10/1.19</f>
        <v>706692.43697478995</v>
      </c>
      <c r="T10" s="10">
        <f t="shared" ref="T10:T14" si="12">S10*19/100</f>
        <v>134271.56302521008</v>
      </c>
      <c r="U10" s="4">
        <f t="shared" si="10"/>
        <v>840964</v>
      </c>
      <c r="V10" s="5" t="s">
        <v>15</v>
      </c>
    </row>
    <row r="11" spans="1:22" s="2" customFormat="1" ht="33.75" x14ac:dyDescent="0.25">
      <c r="A11" s="26">
        <v>9</v>
      </c>
      <c r="B11" s="27" t="s">
        <v>21</v>
      </c>
      <c r="C11" s="28" t="s">
        <v>22</v>
      </c>
      <c r="D11" s="29" t="s">
        <v>32</v>
      </c>
      <c r="E11" s="30" t="s">
        <v>24</v>
      </c>
      <c r="F11" s="30">
        <v>1</v>
      </c>
      <c r="G11" s="33">
        <v>933443</v>
      </c>
      <c r="H11" s="44">
        <v>864299</v>
      </c>
      <c r="I11" s="31">
        <v>980115</v>
      </c>
      <c r="J11" s="41"/>
      <c r="K11" s="4">
        <f t="shared" si="1"/>
        <v>864299</v>
      </c>
      <c r="L11" s="4">
        <f t="shared" si="2"/>
        <v>980115</v>
      </c>
      <c r="M11" s="4">
        <f t="shared" si="3"/>
        <v>933443</v>
      </c>
      <c r="N11" s="4">
        <f t="shared" si="4"/>
        <v>924718.65</v>
      </c>
      <c r="O11" s="4">
        <f t="shared" si="5"/>
        <v>923475.26</v>
      </c>
      <c r="P11" s="4">
        <f t="shared" si="6"/>
        <v>925952.33</v>
      </c>
      <c r="Q11" s="8">
        <f t="shared" si="7"/>
        <v>36867.874820506629</v>
      </c>
      <c r="R11" s="9">
        <f t="shared" si="0"/>
        <v>3.9816169392334302E-2</v>
      </c>
      <c r="S11" s="10">
        <f t="shared" si="11"/>
        <v>784405.8823529412</v>
      </c>
      <c r="T11" s="10">
        <f t="shared" si="12"/>
        <v>149037.11764705883</v>
      </c>
      <c r="U11" s="4">
        <f t="shared" si="10"/>
        <v>933443</v>
      </c>
      <c r="V11" s="5" t="s">
        <v>15</v>
      </c>
    </row>
    <row r="12" spans="1:22" s="2" customFormat="1" ht="22.5" x14ac:dyDescent="0.25">
      <c r="A12" s="26">
        <v>10</v>
      </c>
      <c r="B12" s="27" t="s">
        <v>21</v>
      </c>
      <c r="C12" s="28" t="s">
        <v>22</v>
      </c>
      <c r="D12" s="29" t="s">
        <v>33</v>
      </c>
      <c r="E12" s="30" t="s">
        <v>24</v>
      </c>
      <c r="F12" s="30">
        <v>1</v>
      </c>
      <c r="G12" s="33">
        <v>1128802</v>
      </c>
      <c r="H12" s="44">
        <v>1016939.0000000001</v>
      </c>
      <c r="I12" s="31">
        <v>1185242</v>
      </c>
      <c r="J12" s="41"/>
      <c r="K12" s="4">
        <f t="shared" si="1"/>
        <v>1016939</v>
      </c>
      <c r="L12" s="4">
        <f t="shared" si="2"/>
        <v>1185242</v>
      </c>
      <c r="M12" s="4">
        <f t="shared" si="3"/>
        <v>1128802</v>
      </c>
      <c r="N12" s="4">
        <f t="shared" si="4"/>
        <v>1108085.4099999999</v>
      </c>
      <c r="O12" s="4">
        <f t="shared" si="5"/>
        <v>1105808.28</v>
      </c>
      <c r="P12" s="4">
        <f t="shared" si="6"/>
        <v>1110327.67</v>
      </c>
      <c r="Q12" s="8">
        <f t="shared" si="7"/>
        <v>54208.364669831419</v>
      </c>
      <c r="R12" s="9">
        <f t="shared" si="0"/>
        <v>4.8821952415030262E-2</v>
      </c>
      <c r="S12" s="10">
        <f t="shared" si="11"/>
        <v>948573.10924369749</v>
      </c>
      <c r="T12" s="10">
        <f t="shared" si="12"/>
        <v>180228.89075630251</v>
      </c>
      <c r="U12" s="4">
        <f t="shared" si="10"/>
        <v>1128802</v>
      </c>
      <c r="V12" s="5" t="s">
        <v>15</v>
      </c>
    </row>
    <row r="13" spans="1:22" s="2" customFormat="1" ht="33.75" x14ac:dyDescent="0.25">
      <c r="A13" s="26">
        <v>11</v>
      </c>
      <c r="B13" s="27" t="s">
        <v>21</v>
      </c>
      <c r="C13" s="28" t="s">
        <v>22</v>
      </c>
      <c r="D13" s="29" t="s">
        <v>34</v>
      </c>
      <c r="E13" s="30" t="s">
        <v>24</v>
      </c>
      <c r="F13" s="30">
        <v>1</v>
      </c>
      <c r="G13" s="33">
        <v>1657066</v>
      </c>
      <c r="H13" s="44">
        <v>1506424.0000000002</v>
      </c>
      <c r="I13" s="31">
        <v>1773061</v>
      </c>
      <c r="J13" s="41"/>
      <c r="K13" s="4">
        <f t="shared" si="1"/>
        <v>1506424</v>
      </c>
      <c r="L13" s="4">
        <f t="shared" si="2"/>
        <v>1773061</v>
      </c>
      <c r="M13" s="4">
        <f t="shared" si="3"/>
        <v>1657066</v>
      </c>
      <c r="N13" s="4">
        <f t="shared" si="4"/>
        <v>1641862.95</v>
      </c>
      <c r="O13" s="4">
        <f t="shared" si="5"/>
        <v>1638183.76</v>
      </c>
      <c r="P13" s="4">
        <f t="shared" si="6"/>
        <v>1645517</v>
      </c>
      <c r="Q13" s="8">
        <f t="shared" si="7"/>
        <v>84610.54589830128</v>
      </c>
      <c r="R13" s="9">
        <f t="shared" si="0"/>
        <v>5.141882210776387E-2</v>
      </c>
      <c r="S13" s="10">
        <f t="shared" si="11"/>
        <v>1392492.4369747899</v>
      </c>
      <c r="T13" s="10">
        <f t="shared" si="12"/>
        <v>264573.56302521011</v>
      </c>
      <c r="U13" s="4">
        <f t="shared" si="10"/>
        <v>1657066</v>
      </c>
      <c r="V13" s="5" t="s">
        <v>15</v>
      </c>
    </row>
    <row r="14" spans="1:22" s="2" customFormat="1" ht="22.5" x14ac:dyDescent="0.25">
      <c r="A14" s="26">
        <v>12</v>
      </c>
      <c r="B14" s="27" t="s">
        <v>21</v>
      </c>
      <c r="C14" s="28" t="s">
        <v>22</v>
      </c>
      <c r="D14" s="29" t="s">
        <v>35</v>
      </c>
      <c r="E14" s="30" t="s">
        <v>24</v>
      </c>
      <c r="F14" s="30">
        <v>1</v>
      </c>
      <c r="G14" s="33">
        <v>1327946</v>
      </c>
      <c r="H14" s="44">
        <v>1241071</v>
      </c>
      <c r="I14" s="31">
        <v>1420902.0000000002</v>
      </c>
      <c r="J14" s="41"/>
      <c r="K14" s="4">
        <f t="shared" si="1"/>
        <v>1241071</v>
      </c>
      <c r="L14" s="4">
        <f t="shared" si="2"/>
        <v>1420902</v>
      </c>
      <c r="M14" s="4">
        <f t="shared" si="3"/>
        <v>1327946</v>
      </c>
      <c r="N14" s="4">
        <f t="shared" si="4"/>
        <v>1327945.92</v>
      </c>
      <c r="O14" s="4">
        <f t="shared" si="5"/>
        <v>1325921.93</v>
      </c>
      <c r="P14" s="4">
        <f t="shared" si="6"/>
        <v>1329973</v>
      </c>
      <c r="Q14" s="8">
        <f t="shared" si="7"/>
        <v>56903.638332829913</v>
      </c>
      <c r="R14" s="9">
        <f t="shared" si="0"/>
        <v>4.278555905483037E-2</v>
      </c>
      <c r="S14" s="10">
        <f t="shared" si="11"/>
        <v>1115921.0084033613</v>
      </c>
      <c r="T14" s="10">
        <f t="shared" si="12"/>
        <v>212024.99159663863</v>
      </c>
      <c r="U14" s="4">
        <f t="shared" si="10"/>
        <v>1327946</v>
      </c>
      <c r="V14" s="5" t="s">
        <v>15</v>
      </c>
    </row>
    <row r="15" spans="1:22" s="2" customFormat="1" ht="22.5" x14ac:dyDescent="0.25">
      <c r="A15" s="26">
        <v>13</v>
      </c>
      <c r="B15" s="27" t="s">
        <v>21</v>
      </c>
      <c r="C15" s="28" t="s">
        <v>22</v>
      </c>
      <c r="D15" s="29" t="s">
        <v>36</v>
      </c>
      <c r="E15" s="30" t="s">
        <v>24</v>
      </c>
      <c r="F15" s="30">
        <v>1</v>
      </c>
      <c r="G15" s="33">
        <v>849692</v>
      </c>
      <c r="H15" s="44">
        <v>772447</v>
      </c>
      <c r="I15" s="31">
        <v>883680.00000000012</v>
      </c>
      <c r="J15" s="41"/>
      <c r="K15" s="4">
        <f t="shared" si="1"/>
        <v>772447</v>
      </c>
      <c r="L15" s="4">
        <f t="shared" si="2"/>
        <v>883680</v>
      </c>
      <c r="M15" s="4">
        <f t="shared" si="3"/>
        <v>849692</v>
      </c>
      <c r="N15" s="4">
        <f t="shared" si="4"/>
        <v>833953.33</v>
      </c>
      <c r="O15" s="4">
        <f t="shared" si="5"/>
        <v>832612.75</v>
      </c>
      <c r="P15" s="4">
        <f t="shared" si="6"/>
        <v>835273</v>
      </c>
      <c r="Q15" s="8">
        <f t="shared" si="7"/>
        <v>36067.797228100855</v>
      </c>
      <c r="R15" s="9">
        <f t="shared" si="0"/>
        <v>4.3180848929752137E-2</v>
      </c>
      <c r="S15" s="10">
        <f>U15/1.19</f>
        <v>714026.89075630251</v>
      </c>
      <c r="T15" s="10">
        <f>S15*19/100</f>
        <v>135665.10924369749</v>
      </c>
      <c r="U15" s="4">
        <f t="shared" si="10"/>
        <v>849692</v>
      </c>
      <c r="V15" s="5" t="s">
        <v>15</v>
      </c>
    </row>
    <row r="16" spans="1:22" s="2" customFormat="1" ht="22.5" x14ac:dyDescent="0.25">
      <c r="A16" s="26">
        <v>14</v>
      </c>
      <c r="B16" s="27" t="s">
        <v>21</v>
      </c>
      <c r="C16" s="28" t="s">
        <v>22</v>
      </c>
      <c r="D16" s="29" t="s">
        <v>37</v>
      </c>
      <c r="E16" s="30" t="s">
        <v>24</v>
      </c>
      <c r="F16" s="30">
        <v>1</v>
      </c>
      <c r="G16" s="33">
        <v>1643230</v>
      </c>
      <c r="H16" s="44">
        <v>1507550.0000000002</v>
      </c>
      <c r="I16" s="31">
        <v>1708959</v>
      </c>
      <c r="J16" s="41"/>
      <c r="K16" s="4">
        <f t="shared" si="1"/>
        <v>1507550</v>
      </c>
      <c r="L16" s="4">
        <f t="shared" si="2"/>
        <v>1708959</v>
      </c>
      <c r="M16" s="4">
        <f t="shared" si="3"/>
        <v>1643230</v>
      </c>
      <c r="N16" s="4">
        <f t="shared" si="4"/>
        <v>1617709.64</v>
      </c>
      <c r="O16" s="4">
        <f t="shared" si="5"/>
        <v>1615476.7</v>
      </c>
      <c r="P16" s="4">
        <f t="shared" si="6"/>
        <v>1619913</v>
      </c>
      <c r="Q16" s="8">
        <f t="shared" si="7"/>
        <v>64985.389762356586</v>
      </c>
      <c r="R16" s="9">
        <f t="shared" si="0"/>
        <v>4.0116592534510546E-2</v>
      </c>
      <c r="S16" s="10">
        <f t="shared" ref="S16:S21" si="13">U16/1.19</f>
        <v>1380865.5462184874</v>
      </c>
      <c r="T16" s="10">
        <f t="shared" ref="T16:T21" si="14">S16*19/100</f>
        <v>262364.45378151262</v>
      </c>
      <c r="U16" s="4">
        <f t="shared" si="10"/>
        <v>1643230</v>
      </c>
      <c r="V16" s="5" t="s">
        <v>15</v>
      </c>
    </row>
    <row r="17" spans="1:22" s="2" customFormat="1" ht="33.75" x14ac:dyDescent="0.25">
      <c r="A17" s="26">
        <v>15</v>
      </c>
      <c r="B17" s="27" t="s">
        <v>21</v>
      </c>
      <c r="C17" s="28" t="s">
        <v>22</v>
      </c>
      <c r="D17" s="29" t="s">
        <v>38</v>
      </c>
      <c r="E17" s="30" t="s">
        <v>24</v>
      </c>
      <c r="F17" s="30">
        <v>1</v>
      </c>
      <c r="G17" s="33">
        <v>2599916</v>
      </c>
      <c r="H17" s="44">
        <v>2452751</v>
      </c>
      <c r="I17" s="31">
        <v>2703913</v>
      </c>
      <c r="J17" s="41"/>
      <c r="K17" s="4">
        <f t="shared" si="1"/>
        <v>2452751</v>
      </c>
      <c r="L17" s="4">
        <f t="shared" si="2"/>
        <v>2703913</v>
      </c>
      <c r="M17" s="4">
        <f t="shared" si="3"/>
        <v>2599916</v>
      </c>
      <c r="N17" s="4">
        <f t="shared" si="4"/>
        <v>2583460.5299999998</v>
      </c>
      <c r="O17" s="4">
        <f t="shared" si="5"/>
        <v>2581383.12</v>
      </c>
      <c r="P17" s="4">
        <f t="shared" si="6"/>
        <v>2585526.67</v>
      </c>
      <c r="Q17" s="8">
        <f t="shared" si="7"/>
        <v>79833.283415820755</v>
      </c>
      <c r="R17" s="9">
        <f t="shared" si="0"/>
        <v>3.0876990882411109E-2</v>
      </c>
      <c r="S17" s="10">
        <f t="shared" si="13"/>
        <v>2184803.3613445377</v>
      </c>
      <c r="T17" s="10">
        <f t="shared" si="14"/>
        <v>415112.63865546219</v>
      </c>
      <c r="U17" s="4">
        <f t="shared" si="10"/>
        <v>2599916</v>
      </c>
      <c r="V17" s="5" t="s">
        <v>15</v>
      </c>
    </row>
    <row r="18" spans="1:22" s="2" customFormat="1" ht="22.5" x14ac:dyDescent="0.25">
      <c r="A18" s="26">
        <v>16</v>
      </c>
      <c r="B18" s="27" t="s">
        <v>21</v>
      </c>
      <c r="C18" s="28" t="s">
        <v>22</v>
      </c>
      <c r="D18" s="29" t="s">
        <v>39</v>
      </c>
      <c r="E18" s="30" t="s">
        <v>24</v>
      </c>
      <c r="F18" s="30">
        <v>1</v>
      </c>
      <c r="G18" s="33">
        <v>850071</v>
      </c>
      <c r="H18" s="44">
        <v>772792</v>
      </c>
      <c r="I18" s="31">
        <v>892575</v>
      </c>
      <c r="J18" s="41"/>
      <c r="K18" s="4">
        <f t="shared" si="1"/>
        <v>772792</v>
      </c>
      <c r="L18" s="4">
        <f t="shared" si="2"/>
        <v>892575</v>
      </c>
      <c r="M18" s="4">
        <f t="shared" si="3"/>
        <v>850071</v>
      </c>
      <c r="N18" s="4">
        <f t="shared" si="4"/>
        <v>836991.11</v>
      </c>
      <c r="O18" s="4">
        <f t="shared" si="5"/>
        <v>835483.4</v>
      </c>
      <c r="P18" s="4">
        <f t="shared" si="6"/>
        <v>838479.33</v>
      </c>
      <c r="Q18" s="8">
        <f t="shared" si="7"/>
        <v>38427.52344889463</v>
      </c>
      <c r="R18" s="9">
        <f t="shared" si="0"/>
        <v>4.583001878996186E-2</v>
      </c>
      <c r="S18" s="10">
        <f t="shared" si="13"/>
        <v>714345.37815126055</v>
      </c>
      <c r="T18" s="10">
        <f t="shared" si="14"/>
        <v>135725.62184873951</v>
      </c>
      <c r="U18" s="4">
        <f t="shared" si="10"/>
        <v>850071</v>
      </c>
      <c r="V18" s="5" t="s">
        <v>15</v>
      </c>
    </row>
    <row r="19" spans="1:22" s="2" customFormat="1" ht="33.75" x14ac:dyDescent="0.25">
      <c r="A19" s="26">
        <v>17</v>
      </c>
      <c r="B19" s="27" t="s">
        <v>21</v>
      </c>
      <c r="C19" s="28" t="s">
        <v>22</v>
      </c>
      <c r="D19" s="29" t="s">
        <v>40</v>
      </c>
      <c r="E19" s="30" t="s">
        <v>24</v>
      </c>
      <c r="F19" s="30">
        <v>1</v>
      </c>
      <c r="G19" s="33">
        <v>3230595.0000000005</v>
      </c>
      <c r="H19" s="44">
        <v>2910446.0000000005</v>
      </c>
      <c r="I19" s="31">
        <v>3359819</v>
      </c>
      <c r="J19" s="41"/>
      <c r="K19" s="4">
        <f t="shared" si="1"/>
        <v>2910446</v>
      </c>
      <c r="L19" s="4">
        <f t="shared" si="2"/>
        <v>3359819</v>
      </c>
      <c r="M19" s="4">
        <f t="shared" si="3"/>
        <v>3230595</v>
      </c>
      <c r="N19" s="4">
        <f t="shared" si="4"/>
        <v>3161204.91</v>
      </c>
      <c r="O19" s="4">
        <f t="shared" si="5"/>
        <v>3155352.07</v>
      </c>
      <c r="P19" s="4">
        <f t="shared" si="6"/>
        <v>3166953.33</v>
      </c>
      <c r="Q19" s="8">
        <f t="shared" si="7"/>
        <v>146397.33892838756</v>
      </c>
      <c r="R19" s="9">
        <f t="shared" si="0"/>
        <v>4.6226553938004372E-2</v>
      </c>
      <c r="S19" s="10">
        <f t="shared" si="13"/>
        <v>2714785.7142857146</v>
      </c>
      <c r="T19" s="10">
        <f t="shared" si="14"/>
        <v>515809.28571428574</v>
      </c>
      <c r="U19" s="4">
        <f t="shared" si="10"/>
        <v>3230595</v>
      </c>
      <c r="V19" s="5" t="s">
        <v>15</v>
      </c>
    </row>
    <row r="20" spans="1:22" s="2" customFormat="1" ht="33.75" x14ac:dyDescent="0.25">
      <c r="A20" s="26">
        <v>18</v>
      </c>
      <c r="B20" s="27" t="s">
        <v>21</v>
      </c>
      <c r="C20" s="28" t="s">
        <v>22</v>
      </c>
      <c r="D20" s="29" t="s">
        <v>41</v>
      </c>
      <c r="E20" s="30" t="s">
        <v>24</v>
      </c>
      <c r="F20" s="30">
        <v>1</v>
      </c>
      <c r="G20" s="33">
        <v>1245850</v>
      </c>
      <c r="H20" s="44">
        <v>1175330</v>
      </c>
      <c r="I20" s="31">
        <v>1320601.0000000002</v>
      </c>
      <c r="J20" s="41"/>
      <c r="K20" s="4">
        <f t="shared" si="1"/>
        <v>1175330</v>
      </c>
      <c r="L20" s="4">
        <f t="shared" si="2"/>
        <v>1320601</v>
      </c>
      <c r="M20" s="4">
        <f t="shared" si="3"/>
        <v>1245850</v>
      </c>
      <c r="N20" s="4">
        <f t="shared" si="4"/>
        <v>1245849.93</v>
      </c>
      <c r="O20" s="4">
        <f t="shared" si="5"/>
        <v>1244441.1299999999</v>
      </c>
      <c r="P20" s="4">
        <f t="shared" si="6"/>
        <v>1247260.33</v>
      </c>
      <c r="Q20" s="8">
        <f t="shared" si="7"/>
        <v>45960.354275263555</v>
      </c>
      <c r="R20" s="9">
        <f t="shared" si="0"/>
        <v>3.6849046802653905E-2</v>
      </c>
      <c r="S20" s="10">
        <f t="shared" si="13"/>
        <v>1046932.7731092437</v>
      </c>
      <c r="T20" s="10">
        <f t="shared" si="14"/>
        <v>198917.22689075631</v>
      </c>
      <c r="U20" s="4">
        <f t="shared" si="10"/>
        <v>1245850</v>
      </c>
      <c r="V20" s="5" t="s">
        <v>15</v>
      </c>
    </row>
    <row r="21" spans="1:22" s="2" customFormat="1" ht="45" x14ac:dyDescent="0.25">
      <c r="A21" s="26">
        <v>19</v>
      </c>
      <c r="B21" s="27" t="s">
        <v>21</v>
      </c>
      <c r="C21" s="28" t="s">
        <v>22</v>
      </c>
      <c r="D21" s="29" t="s">
        <v>42</v>
      </c>
      <c r="E21" s="30" t="s">
        <v>24</v>
      </c>
      <c r="F21" s="30">
        <v>1</v>
      </c>
      <c r="G21" s="33">
        <v>1426603</v>
      </c>
      <c r="H21" s="44">
        <v>1333274</v>
      </c>
      <c r="I21" s="31">
        <v>1497933</v>
      </c>
      <c r="J21" s="41"/>
      <c r="K21" s="4">
        <f t="shared" si="1"/>
        <v>1333274</v>
      </c>
      <c r="L21" s="4">
        <f t="shared" si="2"/>
        <v>1497933</v>
      </c>
      <c r="M21" s="4">
        <f t="shared" si="3"/>
        <v>1426603</v>
      </c>
      <c r="N21" s="4">
        <f t="shared" si="4"/>
        <v>1417658.56</v>
      </c>
      <c r="O21" s="4">
        <f t="shared" si="5"/>
        <v>1416038.92</v>
      </c>
      <c r="P21" s="4">
        <f t="shared" si="6"/>
        <v>1419270</v>
      </c>
      <c r="Q21" s="8">
        <f t="shared" si="7"/>
        <v>52241.900343526802</v>
      </c>
      <c r="R21" s="9">
        <f t="shared" si="0"/>
        <v>3.6808993597783932E-2</v>
      </c>
      <c r="S21" s="10">
        <f t="shared" si="13"/>
        <v>1198826.0504201681</v>
      </c>
      <c r="T21" s="10">
        <f t="shared" si="14"/>
        <v>227776.94957983191</v>
      </c>
      <c r="U21" s="4">
        <f t="shared" si="10"/>
        <v>1426603</v>
      </c>
      <c r="V21" s="5" t="s">
        <v>15</v>
      </c>
    </row>
    <row r="22" spans="1:22" s="2" customFormat="1" ht="33.75" x14ac:dyDescent="0.25">
      <c r="A22" s="26">
        <v>20</v>
      </c>
      <c r="B22" s="27" t="s">
        <v>21</v>
      </c>
      <c r="C22" s="28" t="s">
        <v>22</v>
      </c>
      <c r="D22" s="29" t="s">
        <v>43</v>
      </c>
      <c r="E22" s="30" t="s">
        <v>24</v>
      </c>
      <c r="F22" s="30">
        <v>1</v>
      </c>
      <c r="G22" s="33">
        <v>1589134</v>
      </c>
      <c r="H22" s="44">
        <v>1485172.0000000002</v>
      </c>
      <c r="I22" s="31">
        <v>1652699.0000000002</v>
      </c>
      <c r="J22" s="41"/>
      <c r="K22" s="4">
        <f t="shared" si="1"/>
        <v>1485172</v>
      </c>
      <c r="L22" s="4">
        <f t="shared" si="2"/>
        <v>1652699</v>
      </c>
      <c r="M22" s="4">
        <f t="shared" si="3"/>
        <v>1589134</v>
      </c>
      <c r="N22" s="4">
        <f t="shared" si="4"/>
        <v>1574141.17</v>
      </c>
      <c r="O22" s="4">
        <f t="shared" si="5"/>
        <v>1572601.43</v>
      </c>
      <c r="P22" s="4">
        <f t="shared" si="6"/>
        <v>1575668.33</v>
      </c>
      <c r="Q22" s="8">
        <f t="shared" si="7"/>
        <v>53502.999311643362</v>
      </c>
      <c r="R22" s="9">
        <f t="shared" si="0"/>
        <v>3.3955749628885007E-2</v>
      </c>
      <c r="S22" s="10">
        <f>U22/1.19</f>
        <v>1335406.7226890756</v>
      </c>
      <c r="T22" s="10">
        <f>S22*19/100</f>
        <v>253727.27731092437</v>
      </c>
      <c r="U22" s="4">
        <f t="shared" si="10"/>
        <v>1589134</v>
      </c>
      <c r="V22" s="5" t="s">
        <v>15</v>
      </c>
    </row>
    <row r="23" spans="1:22" s="2" customFormat="1" ht="22.5" x14ac:dyDescent="0.25">
      <c r="A23" s="26">
        <v>21</v>
      </c>
      <c r="B23" s="27" t="s">
        <v>21</v>
      </c>
      <c r="C23" s="28" t="s">
        <v>22</v>
      </c>
      <c r="D23" s="29" t="s">
        <v>44</v>
      </c>
      <c r="E23" s="30" t="s">
        <v>24</v>
      </c>
      <c r="F23" s="30">
        <v>1</v>
      </c>
      <c r="G23" s="33">
        <v>2138230</v>
      </c>
      <c r="H23" s="44">
        <v>2017198</v>
      </c>
      <c r="I23" s="31">
        <v>2287906</v>
      </c>
      <c r="J23" s="41"/>
      <c r="K23" s="4">
        <f t="shared" si="1"/>
        <v>2017198</v>
      </c>
      <c r="L23" s="4">
        <f t="shared" si="2"/>
        <v>2287906</v>
      </c>
      <c r="M23" s="4">
        <f t="shared" si="3"/>
        <v>2138230</v>
      </c>
      <c r="N23" s="4">
        <f t="shared" si="4"/>
        <v>2144932.89</v>
      </c>
      <c r="O23" s="4">
        <f t="shared" si="5"/>
        <v>2142100.39</v>
      </c>
      <c r="P23" s="4">
        <f t="shared" si="6"/>
        <v>2147778</v>
      </c>
      <c r="Q23" s="8">
        <f t="shared" si="7"/>
        <v>85797.879773559835</v>
      </c>
      <c r="R23" s="9">
        <f t="shared" si="0"/>
        <v>3.9947275637221273E-2</v>
      </c>
      <c r="S23" s="10">
        <f t="shared" ref="S23:S27" si="15">U23/1.19</f>
        <v>1796831.9327731093</v>
      </c>
      <c r="T23" s="10">
        <f t="shared" ref="T23:T27" si="16">S23*19/100</f>
        <v>341398.06722689077</v>
      </c>
      <c r="U23" s="4">
        <f t="shared" si="10"/>
        <v>2138230</v>
      </c>
      <c r="V23" s="5" t="s">
        <v>15</v>
      </c>
    </row>
    <row r="24" spans="1:22" s="2" customFormat="1" ht="22.5" x14ac:dyDescent="0.25">
      <c r="A24" s="26">
        <v>22</v>
      </c>
      <c r="B24" s="27" t="s">
        <v>21</v>
      </c>
      <c r="C24" s="28" t="s">
        <v>22</v>
      </c>
      <c r="D24" s="29" t="s">
        <v>45</v>
      </c>
      <c r="E24" s="30" t="s">
        <v>24</v>
      </c>
      <c r="F24" s="30">
        <v>1</v>
      </c>
      <c r="G24" s="33">
        <v>1480960</v>
      </c>
      <c r="H24" s="44">
        <v>1397132</v>
      </c>
      <c r="I24" s="31">
        <v>1584627</v>
      </c>
      <c r="J24" s="41"/>
      <c r="K24" s="4">
        <f t="shared" si="1"/>
        <v>1397132</v>
      </c>
      <c r="L24" s="4">
        <f t="shared" si="2"/>
        <v>1584627</v>
      </c>
      <c r="M24" s="4">
        <f t="shared" si="3"/>
        <v>1480960</v>
      </c>
      <c r="N24" s="4">
        <f t="shared" si="4"/>
        <v>1485602.45</v>
      </c>
      <c r="O24" s="4">
        <f t="shared" si="5"/>
        <v>1483640.63</v>
      </c>
      <c r="P24" s="4">
        <f t="shared" si="6"/>
        <v>1487573</v>
      </c>
      <c r="Q24" s="8">
        <f t="shared" si="7"/>
        <v>59424.446747723283</v>
      </c>
      <c r="R24" s="9">
        <f t="shared" si="0"/>
        <v>3.99472474612831E-2</v>
      </c>
      <c r="S24" s="10">
        <f t="shared" si="15"/>
        <v>1244504.2016806724</v>
      </c>
      <c r="T24" s="10">
        <f t="shared" si="16"/>
        <v>236455.79831932776</v>
      </c>
      <c r="U24" s="4">
        <f t="shared" si="10"/>
        <v>1480960</v>
      </c>
      <c r="V24" s="5" t="s">
        <v>15</v>
      </c>
    </row>
    <row r="25" spans="1:22" s="2" customFormat="1" ht="33.75" x14ac:dyDescent="0.25">
      <c r="A25" s="26">
        <v>23</v>
      </c>
      <c r="B25" s="27" t="s">
        <v>21</v>
      </c>
      <c r="C25" s="28" t="s">
        <v>22</v>
      </c>
      <c r="D25" s="29" t="s">
        <v>46</v>
      </c>
      <c r="E25" s="30" t="s">
        <v>24</v>
      </c>
      <c r="F25" s="30">
        <v>1</v>
      </c>
      <c r="G25" s="33">
        <v>4858762</v>
      </c>
      <c r="H25" s="44">
        <v>4377263</v>
      </c>
      <c r="I25" s="31">
        <v>5198875.0000000009</v>
      </c>
      <c r="J25" s="41"/>
      <c r="K25" s="4">
        <f t="shared" si="1"/>
        <v>4377263</v>
      </c>
      <c r="L25" s="4">
        <f t="shared" si="2"/>
        <v>5198875</v>
      </c>
      <c r="M25" s="4">
        <f t="shared" si="3"/>
        <v>4858762</v>
      </c>
      <c r="N25" s="4">
        <f t="shared" si="4"/>
        <v>4799682.92</v>
      </c>
      <c r="O25" s="4">
        <f t="shared" si="5"/>
        <v>4787618.76</v>
      </c>
      <c r="P25" s="4">
        <f t="shared" si="6"/>
        <v>4811633.33</v>
      </c>
      <c r="Q25" s="8">
        <f t="shared" si="7"/>
        <v>261288.62896482996</v>
      </c>
      <c r="R25" s="9">
        <f t="shared" si="0"/>
        <v>5.4303520456499527E-2</v>
      </c>
      <c r="S25" s="10">
        <f t="shared" si="15"/>
        <v>4082993.2773109246</v>
      </c>
      <c r="T25" s="10">
        <f t="shared" si="16"/>
        <v>775768.72268907563</v>
      </c>
      <c r="U25" s="4">
        <f t="shared" si="10"/>
        <v>4858762</v>
      </c>
      <c r="V25" s="5" t="s">
        <v>15</v>
      </c>
    </row>
    <row r="26" spans="1:22" s="2" customFormat="1" ht="33.75" x14ac:dyDescent="0.25">
      <c r="A26" s="26">
        <v>24</v>
      </c>
      <c r="B26" s="27" t="s">
        <v>21</v>
      </c>
      <c r="C26" s="28" t="s">
        <v>22</v>
      </c>
      <c r="D26" s="29" t="s">
        <v>47</v>
      </c>
      <c r="E26" s="30" t="s">
        <v>24</v>
      </c>
      <c r="F26" s="30">
        <v>1</v>
      </c>
      <c r="G26" s="33">
        <v>835535</v>
      </c>
      <c r="H26" s="44">
        <v>788241</v>
      </c>
      <c r="I26" s="31">
        <v>868956</v>
      </c>
      <c r="J26" s="41"/>
      <c r="K26" s="4">
        <f t="shared" si="1"/>
        <v>788241</v>
      </c>
      <c r="L26" s="4">
        <f t="shared" si="2"/>
        <v>868956</v>
      </c>
      <c r="M26" s="4">
        <f t="shared" si="3"/>
        <v>835535</v>
      </c>
      <c r="N26" s="4">
        <f t="shared" si="4"/>
        <v>830246.69</v>
      </c>
      <c r="O26" s="4">
        <f t="shared" si="5"/>
        <v>829579.09</v>
      </c>
      <c r="P26" s="4">
        <f t="shared" si="6"/>
        <v>830910.67</v>
      </c>
      <c r="Q26" s="8">
        <f t="shared" si="7"/>
        <v>25655.730583241439</v>
      </c>
      <c r="R26" s="9">
        <f t="shared" si="0"/>
        <v>3.0876641147527251E-2</v>
      </c>
      <c r="S26" s="10">
        <f t="shared" si="15"/>
        <v>702130.25210084033</v>
      </c>
      <c r="T26" s="10">
        <f t="shared" si="16"/>
        <v>133404.74789915967</v>
      </c>
      <c r="U26" s="4">
        <f t="shared" si="10"/>
        <v>835535</v>
      </c>
      <c r="V26" s="5" t="s">
        <v>15</v>
      </c>
    </row>
    <row r="27" spans="1:22" s="2" customFormat="1" ht="33.75" x14ac:dyDescent="0.25">
      <c r="A27" s="26">
        <v>25</v>
      </c>
      <c r="B27" s="27" t="s">
        <v>21</v>
      </c>
      <c r="C27" s="28" t="s">
        <v>22</v>
      </c>
      <c r="D27" s="29" t="s">
        <v>48</v>
      </c>
      <c r="E27" s="30" t="s">
        <v>24</v>
      </c>
      <c r="F27" s="30">
        <v>1</v>
      </c>
      <c r="G27" s="33">
        <v>1936550</v>
      </c>
      <c r="H27" s="44">
        <v>1776651</v>
      </c>
      <c r="I27" s="31">
        <v>2072109.0000000002</v>
      </c>
      <c r="J27" s="41"/>
      <c r="K27" s="4">
        <f t="shared" si="1"/>
        <v>1776651</v>
      </c>
      <c r="L27" s="4">
        <f t="shared" si="2"/>
        <v>2072109</v>
      </c>
      <c r="M27" s="4">
        <f t="shared" si="3"/>
        <v>1936550</v>
      </c>
      <c r="N27" s="4">
        <f t="shared" si="4"/>
        <v>1924632.49</v>
      </c>
      <c r="O27" s="4">
        <f t="shared" si="5"/>
        <v>1920812.5</v>
      </c>
      <c r="P27" s="4">
        <f t="shared" si="6"/>
        <v>1928436.67</v>
      </c>
      <c r="Q27" s="8">
        <f t="shared" si="7"/>
        <v>93591.971878232944</v>
      </c>
      <c r="R27" s="9">
        <f t="shared" si="0"/>
        <v>4.8532561807296967E-2</v>
      </c>
      <c r="S27" s="10">
        <f t="shared" si="15"/>
        <v>1627352.9411764706</v>
      </c>
      <c r="T27" s="10">
        <f t="shared" si="16"/>
        <v>309197.0588235294</v>
      </c>
      <c r="U27" s="4">
        <f t="shared" si="10"/>
        <v>1936550</v>
      </c>
      <c r="V27" s="5" t="s">
        <v>15</v>
      </c>
    </row>
    <row r="28" spans="1:22" s="2" customFormat="1" ht="22.5" x14ac:dyDescent="0.25">
      <c r="A28" s="26">
        <v>26</v>
      </c>
      <c r="B28" s="27" t="s">
        <v>21</v>
      </c>
      <c r="C28" s="28" t="s">
        <v>22</v>
      </c>
      <c r="D28" s="29" t="s">
        <v>49</v>
      </c>
      <c r="E28" s="30" t="s">
        <v>24</v>
      </c>
      <c r="F28" s="30">
        <v>1</v>
      </c>
      <c r="G28" s="33">
        <v>1525722</v>
      </c>
      <c r="H28" s="44">
        <v>1412706</v>
      </c>
      <c r="I28" s="31">
        <v>1571494</v>
      </c>
      <c r="J28" s="41"/>
      <c r="K28" s="4">
        <f t="shared" si="1"/>
        <v>1412706</v>
      </c>
      <c r="L28" s="4">
        <f t="shared" si="2"/>
        <v>1571494</v>
      </c>
      <c r="M28" s="4">
        <f t="shared" si="3"/>
        <v>1525722</v>
      </c>
      <c r="N28" s="4">
        <f t="shared" si="4"/>
        <v>1501804.18</v>
      </c>
      <c r="O28" s="4">
        <f t="shared" si="5"/>
        <v>1500280.62</v>
      </c>
      <c r="P28" s="4">
        <f t="shared" si="6"/>
        <v>1503307.33</v>
      </c>
      <c r="Q28" s="8">
        <f t="shared" si="7"/>
        <v>51707.718774878384</v>
      </c>
      <c r="R28" s="9">
        <f t="shared" si="0"/>
        <v>3.4395973293683324E-2</v>
      </c>
      <c r="S28" s="10">
        <f>U28/1.19</f>
        <v>1282119.3277310925</v>
      </c>
      <c r="T28" s="10">
        <f>S28*19/100</f>
        <v>243602.67226890757</v>
      </c>
      <c r="U28" s="4">
        <f t="shared" si="10"/>
        <v>1525722</v>
      </c>
      <c r="V28" s="5" t="s">
        <v>15</v>
      </c>
    </row>
    <row r="29" spans="1:22" s="2" customFormat="1" ht="56.25" x14ac:dyDescent="0.25">
      <c r="A29" s="26">
        <v>27</v>
      </c>
      <c r="B29" s="27" t="s">
        <v>21</v>
      </c>
      <c r="C29" s="28" t="s">
        <v>22</v>
      </c>
      <c r="D29" s="29" t="s">
        <v>50</v>
      </c>
      <c r="E29" s="30" t="s">
        <v>24</v>
      </c>
      <c r="F29" s="30">
        <v>1</v>
      </c>
      <c r="G29" s="33">
        <v>2890763.0000000005</v>
      </c>
      <c r="H29" s="44">
        <v>2753108</v>
      </c>
      <c r="I29" s="31">
        <v>3035301</v>
      </c>
      <c r="J29" s="41"/>
      <c r="K29" s="4">
        <f t="shared" si="1"/>
        <v>2753108</v>
      </c>
      <c r="L29" s="4">
        <f t="shared" si="2"/>
        <v>3035301</v>
      </c>
      <c r="M29" s="4">
        <f t="shared" si="3"/>
        <v>2890763</v>
      </c>
      <c r="N29" s="4">
        <f t="shared" si="4"/>
        <v>2890763.09</v>
      </c>
      <c r="O29" s="4">
        <f t="shared" si="5"/>
        <v>2888470.66</v>
      </c>
      <c r="P29" s="4">
        <f t="shared" si="6"/>
        <v>2893057.33</v>
      </c>
      <c r="Q29" s="8">
        <f t="shared" si="7"/>
        <v>89266.735709032757</v>
      </c>
      <c r="R29" s="9">
        <f t="shared" si="0"/>
        <v>3.0855501819258023E-2</v>
      </c>
      <c r="S29" s="10">
        <f t="shared" ref="S29:S33" si="17">U29/1.19</f>
        <v>2429212.6050420171</v>
      </c>
      <c r="T29" s="10">
        <f t="shared" ref="T29:T33" si="18">S29*19/100</f>
        <v>461550.39495798328</v>
      </c>
      <c r="U29" s="4">
        <f t="shared" si="10"/>
        <v>2890763</v>
      </c>
      <c r="V29" s="5" t="s">
        <v>15</v>
      </c>
    </row>
    <row r="30" spans="1:22" s="2" customFormat="1" ht="33.75" x14ac:dyDescent="0.25">
      <c r="A30" s="26">
        <v>28</v>
      </c>
      <c r="B30" s="27" t="s">
        <v>21</v>
      </c>
      <c r="C30" s="28" t="s">
        <v>22</v>
      </c>
      <c r="D30" s="29" t="s">
        <v>51</v>
      </c>
      <c r="E30" s="30" t="s">
        <v>24</v>
      </c>
      <c r="F30" s="30">
        <v>1</v>
      </c>
      <c r="G30" s="33">
        <v>1511595</v>
      </c>
      <c r="H30" s="44">
        <v>1412706</v>
      </c>
      <c r="I30" s="31">
        <v>1556943.0000000002</v>
      </c>
      <c r="J30" s="41"/>
      <c r="K30" s="4">
        <f t="shared" si="1"/>
        <v>1412706</v>
      </c>
      <c r="L30" s="4">
        <f t="shared" si="2"/>
        <v>1556943</v>
      </c>
      <c r="M30" s="4">
        <f t="shared" si="3"/>
        <v>1511595</v>
      </c>
      <c r="N30" s="4">
        <f t="shared" si="4"/>
        <v>1492519.39</v>
      </c>
      <c r="O30" s="4">
        <f t="shared" si="5"/>
        <v>1491277.15</v>
      </c>
      <c r="P30" s="4">
        <f t="shared" si="6"/>
        <v>1493748</v>
      </c>
      <c r="Q30" s="8">
        <f t="shared" si="7"/>
        <v>46658.89578534694</v>
      </c>
      <c r="R30" s="9">
        <f t="shared" si="0"/>
        <v>3.1236122682906983E-2</v>
      </c>
      <c r="S30" s="10">
        <f t="shared" si="17"/>
        <v>1270247.8991596638</v>
      </c>
      <c r="T30" s="10">
        <f t="shared" si="18"/>
        <v>241347.10084033612</v>
      </c>
      <c r="U30" s="4">
        <f t="shared" si="10"/>
        <v>1511595</v>
      </c>
      <c r="V30" s="5" t="s">
        <v>15</v>
      </c>
    </row>
    <row r="31" spans="1:22" s="2" customFormat="1" ht="22.5" x14ac:dyDescent="0.25">
      <c r="A31" s="26">
        <v>29</v>
      </c>
      <c r="B31" s="27" t="s">
        <v>21</v>
      </c>
      <c r="C31" s="28" t="s">
        <v>22</v>
      </c>
      <c r="D31" s="29" t="s">
        <v>52</v>
      </c>
      <c r="E31" s="30" t="s">
        <v>24</v>
      </c>
      <c r="F31" s="30">
        <v>1</v>
      </c>
      <c r="G31" s="33">
        <v>794630</v>
      </c>
      <c r="H31" s="44">
        <v>749651</v>
      </c>
      <c r="I31" s="31">
        <v>834362.00000000012</v>
      </c>
      <c r="J31" s="41"/>
      <c r="K31" s="4">
        <f t="shared" si="1"/>
        <v>749651</v>
      </c>
      <c r="L31" s="4">
        <f t="shared" si="2"/>
        <v>834362</v>
      </c>
      <c r="M31" s="4">
        <f t="shared" si="3"/>
        <v>794630</v>
      </c>
      <c r="N31" s="4">
        <f t="shared" si="4"/>
        <v>792123.44</v>
      </c>
      <c r="O31" s="4">
        <f t="shared" si="5"/>
        <v>791364.22</v>
      </c>
      <c r="P31" s="4">
        <f t="shared" si="6"/>
        <v>792881</v>
      </c>
      <c r="Q31" s="8">
        <f t="shared" si="7"/>
        <v>26812.600310237471</v>
      </c>
      <c r="R31" s="9">
        <f t="shared" si="0"/>
        <v>3.3816676538140619E-2</v>
      </c>
      <c r="S31" s="10">
        <f t="shared" si="17"/>
        <v>667756.30252100842</v>
      </c>
      <c r="T31" s="10">
        <f t="shared" si="18"/>
        <v>126873.6974789916</v>
      </c>
      <c r="U31" s="4">
        <f t="shared" si="10"/>
        <v>794630</v>
      </c>
      <c r="V31" s="5" t="s">
        <v>15</v>
      </c>
    </row>
    <row r="32" spans="1:22" s="2" customFormat="1" ht="22.5" x14ac:dyDescent="0.25">
      <c r="A32" s="26">
        <v>30</v>
      </c>
      <c r="B32" s="27" t="s">
        <v>21</v>
      </c>
      <c r="C32" s="28" t="s">
        <v>22</v>
      </c>
      <c r="D32" s="29" t="s">
        <v>53</v>
      </c>
      <c r="E32" s="30" t="s">
        <v>24</v>
      </c>
      <c r="F32" s="30">
        <v>1</v>
      </c>
      <c r="G32" s="33">
        <v>644687</v>
      </c>
      <c r="H32" s="44">
        <v>591456</v>
      </c>
      <c r="I32" s="31">
        <v>664028</v>
      </c>
      <c r="J32" s="41"/>
      <c r="K32" s="4">
        <f t="shared" si="1"/>
        <v>591456</v>
      </c>
      <c r="L32" s="4">
        <f t="shared" si="2"/>
        <v>664028</v>
      </c>
      <c r="M32" s="4">
        <f t="shared" si="3"/>
        <v>644687</v>
      </c>
      <c r="N32" s="4">
        <f t="shared" si="4"/>
        <v>632634.07999999996</v>
      </c>
      <c r="O32" s="4">
        <f t="shared" si="5"/>
        <v>631865.78</v>
      </c>
      <c r="P32" s="4">
        <f t="shared" si="6"/>
        <v>633390.32999999996</v>
      </c>
      <c r="Q32" s="8">
        <f t="shared" si="7"/>
        <v>23777.294946766688</v>
      </c>
      <c r="R32" s="9">
        <f t="shared" si="0"/>
        <v>3.7539718907244272E-2</v>
      </c>
      <c r="S32" s="10">
        <f t="shared" si="17"/>
        <v>541753.78151260503</v>
      </c>
      <c r="T32" s="10">
        <f t="shared" si="18"/>
        <v>102933.21848739496</v>
      </c>
      <c r="U32" s="4">
        <f t="shared" si="10"/>
        <v>644687</v>
      </c>
      <c r="V32" s="5" t="s">
        <v>15</v>
      </c>
    </row>
    <row r="33" spans="1:22" s="2" customFormat="1" ht="33.75" x14ac:dyDescent="0.25">
      <c r="A33" s="26">
        <v>31</v>
      </c>
      <c r="B33" s="27" t="s">
        <v>21</v>
      </c>
      <c r="C33" s="28" t="s">
        <v>22</v>
      </c>
      <c r="D33" s="29" t="s">
        <v>54</v>
      </c>
      <c r="E33" s="30" t="s">
        <v>24</v>
      </c>
      <c r="F33" s="30">
        <v>1</v>
      </c>
      <c r="G33" s="33">
        <v>1616377</v>
      </c>
      <c r="H33" s="44">
        <v>1524884.0000000002</v>
      </c>
      <c r="I33" s="31">
        <v>1697196.0000000002</v>
      </c>
      <c r="J33" s="41"/>
      <c r="K33" s="4">
        <f t="shared" si="1"/>
        <v>1524884</v>
      </c>
      <c r="L33" s="4">
        <f t="shared" si="2"/>
        <v>1697196</v>
      </c>
      <c r="M33" s="4">
        <f t="shared" si="3"/>
        <v>1616377</v>
      </c>
      <c r="N33" s="4">
        <f t="shared" si="4"/>
        <v>1611278.05</v>
      </c>
      <c r="O33" s="4">
        <f t="shared" si="5"/>
        <v>1609733.71</v>
      </c>
      <c r="P33" s="4">
        <f t="shared" si="6"/>
        <v>1612819</v>
      </c>
      <c r="Q33" s="8">
        <f t="shared" si="7"/>
        <v>54539.945440377916</v>
      </c>
      <c r="R33" s="9">
        <f t="shared" si="0"/>
        <v>3.3816532072339124E-2</v>
      </c>
      <c r="S33" s="10">
        <f t="shared" si="17"/>
        <v>1358300</v>
      </c>
      <c r="T33" s="10">
        <f t="shared" si="18"/>
        <v>258077</v>
      </c>
      <c r="U33" s="4">
        <f t="shared" si="10"/>
        <v>1616377</v>
      </c>
      <c r="V33" s="5" t="s">
        <v>15</v>
      </c>
    </row>
    <row r="34" spans="1:22" s="2" customFormat="1" ht="33.75" x14ac:dyDescent="0.25">
      <c r="A34" s="26">
        <v>32</v>
      </c>
      <c r="B34" s="27" t="s">
        <v>21</v>
      </c>
      <c r="C34" s="28" t="s">
        <v>22</v>
      </c>
      <c r="D34" s="29" t="s">
        <v>55</v>
      </c>
      <c r="E34" s="30" t="s">
        <v>24</v>
      </c>
      <c r="F34" s="30">
        <v>1</v>
      </c>
      <c r="G34" s="33">
        <v>1379935.0000000002</v>
      </c>
      <c r="H34" s="44">
        <v>1314224.0000000002</v>
      </c>
      <c r="I34" s="31">
        <v>1476530</v>
      </c>
      <c r="J34" s="41"/>
      <c r="K34" s="4">
        <f t="shared" si="1"/>
        <v>1314224</v>
      </c>
      <c r="L34" s="4">
        <f t="shared" si="2"/>
        <v>1476530</v>
      </c>
      <c r="M34" s="4">
        <f t="shared" si="3"/>
        <v>1379935</v>
      </c>
      <c r="N34" s="4">
        <f t="shared" si="4"/>
        <v>1388641.37</v>
      </c>
      <c r="O34" s="4">
        <f t="shared" si="5"/>
        <v>1387064.71</v>
      </c>
      <c r="P34" s="4">
        <f t="shared" si="6"/>
        <v>1390229.67</v>
      </c>
      <c r="Q34" s="8">
        <f t="shared" si="7"/>
        <v>51651.453287220262</v>
      </c>
      <c r="R34" s="9">
        <f t="shared" si="0"/>
        <v>3.7153180083705349E-2</v>
      </c>
      <c r="S34" s="10">
        <f>U34/1.19</f>
        <v>1159609.2436974791</v>
      </c>
      <c r="T34" s="10">
        <f>S34*19/100</f>
        <v>220325.75630252104</v>
      </c>
      <c r="U34" s="4">
        <f t="shared" si="10"/>
        <v>1379935</v>
      </c>
      <c r="V34" s="5" t="s">
        <v>15</v>
      </c>
    </row>
    <row r="35" spans="1:22" s="2" customFormat="1" ht="33.75" x14ac:dyDescent="0.25">
      <c r="A35" s="26">
        <v>33</v>
      </c>
      <c r="B35" s="27" t="s">
        <v>21</v>
      </c>
      <c r="C35" s="28" t="s">
        <v>22</v>
      </c>
      <c r="D35" s="29" t="s">
        <v>56</v>
      </c>
      <c r="E35" s="30" t="s">
        <v>24</v>
      </c>
      <c r="F35" s="30">
        <v>1</v>
      </c>
      <c r="G35" s="33">
        <v>1419362</v>
      </c>
      <c r="H35" s="44">
        <v>1314224.0000000002</v>
      </c>
      <c r="I35" s="31">
        <v>1461943.0000000002</v>
      </c>
      <c r="J35" s="41"/>
      <c r="K35" s="4">
        <f t="shared" si="1"/>
        <v>1314224</v>
      </c>
      <c r="L35" s="4">
        <f t="shared" si="2"/>
        <v>1461943</v>
      </c>
      <c r="M35" s="4">
        <f t="shared" si="3"/>
        <v>1419362</v>
      </c>
      <c r="N35" s="4">
        <f t="shared" si="4"/>
        <v>1397111.29</v>
      </c>
      <c r="O35" s="4">
        <f t="shared" si="5"/>
        <v>1395693.94</v>
      </c>
      <c r="P35" s="4">
        <f t="shared" si="6"/>
        <v>1398509.67</v>
      </c>
      <c r="Q35" s="8">
        <f t="shared" si="7"/>
        <v>48103.23313353258</v>
      </c>
      <c r="R35" s="9">
        <f t="shared" si="0"/>
        <v>3.4396067589244898E-2</v>
      </c>
      <c r="S35" s="10">
        <f t="shared" ref="S35:S40" si="19">U35/1.19</f>
        <v>1192741.1764705882</v>
      </c>
      <c r="T35" s="10">
        <f t="shared" ref="T35:T40" si="20">S35*19/100</f>
        <v>226620.82352941175</v>
      </c>
      <c r="U35" s="4">
        <f t="shared" si="10"/>
        <v>1419362</v>
      </c>
      <c r="V35" s="5" t="s">
        <v>15</v>
      </c>
    </row>
    <row r="36" spans="1:22" s="2" customFormat="1" ht="45" x14ac:dyDescent="0.25">
      <c r="A36" s="26">
        <v>34</v>
      </c>
      <c r="B36" s="27" t="s">
        <v>21</v>
      </c>
      <c r="C36" s="28" t="s">
        <v>22</v>
      </c>
      <c r="D36" s="29" t="s">
        <v>57</v>
      </c>
      <c r="E36" s="30" t="s">
        <v>24</v>
      </c>
      <c r="F36" s="30">
        <v>1</v>
      </c>
      <c r="G36" s="33">
        <v>1920126</v>
      </c>
      <c r="H36" s="44">
        <v>1777894.0000000002</v>
      </c>
      <c r="I36" s="31">
        <v>1977730</v>
      </c>
      <c r="J36" s="41"/>
      <c r="K36" s="4">
        <f t="shared" si="1"/>
        <v>1777894</v>
      </c>
      <c r="L36" s="4">
        <f t="shared" si="2"/>
        <v>1977730</v>
      </c>
      <c r="M36" s="4">
        <f t="shared" si="3"/>
        <v>1920126</v>
      </c>
      <c r="N36" s="4">
        <f t="shared" si="4"/>
        <v>1890024.92</v>
      </c>
      <c r="O36" s="4">
        <f t="shared" si="5"/>
        <v>1888107.51</v>
      </c>
      <c r="P36" s="4">
        <f t="shared" si="6"/>
        <v>1891916.67</v>
      </c>
      <c r="Q36" s="8">
        <f t="shared" si="7"/>
        <v>65074.626158732157</v>
      </c>
      <c r="R36" s="9">
        <f t="shared" si="0"/>
        <v>3.4396137626258219E-2</v>
      </c>
      <c r="S36" s="10">
        <f t="shared" si="19"/>
        <v>1613551.2605042018</v>
      </c>
      <c r="T36" s="10">
        <f t="shared" si="20"/>
        <v>306574.73949579836</v>
      </c>
      <c r="U36" s="4">
        <f t="shared" si="10"/>
        <v>1920126</v>
      </c>
      <c r="V36" s="5" t="s">
        <v>15</v>
      </c>
    </row>
    <row r="37" spans="1:22" s="2" customFormat="1" ht="33.75" x14ac:dyDescent="0.25">
      <c r="A37" s="26">
        <v>35</v>
      </c>
      <c r="B37" s="27" t="s">
        <v>21</v>
      </c>
      <c r="C37" s="28" t="s">
        <v>22</v>
      </c>
      <c r="D37" s="29" t="s">
        <v>58</v>
      </c>
      <c r="E37" s="30" t="s">
        <v>24</v>
      </c>
      <c r="F37" s="30">
        <v>1</v>
      </c>
      <c r="G37" s="33">
        <v>1937904</v>
      </c>
      <c r="H37" s="44">
        <v>1777894.0000000002</v>
      </c>
      <c r="I37" s="31">
        <v>1996041</v>
      </c>
      <c r="J37" s="41"/>
      <c r="K37" s="4">
        <f t="shared" si="1"/>
        <v>1777894</v>
      </c>
      <c r="L37" s="4">
        <f t="shared" si="2"/>
        <v>1996041</v>
      </c>
      <c r="M37" s="4">
        <f t="shared" si="3"/>
        <v>1937904</v>
      </c>
      <c r="N37" s="4">
        <f t="shared" si="4"/>
        <v>1901673.09</v>
      </c>
      <c r="O37" s="4">
        <f t="shared" si="5"/>
        <v>1899363.64</v>
      </c>
      <c r="P37" s="4">
        <f t="shared" si="6"/>
        <v>1903946.33</v>
      </c>
      <c r="Q37" s="8">
        <f t="shared" si="7"/>
        <v>71473.178494536449</v>
      </c>
      <c r="R37" s="9">
        <f t="shared" si="0"/>
        <v>3.7539492247418788E-2</v>
      </c>
      <c r="S37" s="10">
        <f t="shared" si="19"/>
        <v>1628490.7563025211</v>
      </c>
      <c r="T37" s="10">
        <f t="shared" si="20"/>
        <v>309413.24369747902</v>
      </c>
      <c r="U37" s="4">
        <f t="shared" si="10"/>
        <v>1937904</v>
      </c>
      <c r="V37" s="5" t="s">
        <v>15</v>
      </c>
    </row>
    <row r="38" spans="1:22" s="2" customFormat="1" ht="22.5" x14ac:dyDescent="0.25">
      <c r="A38" s="26">
        <v>36</v>
      </c>
      <c r="B38" s="27" t="s">
        <v>21</v>
      </c>
      <c r="C38" s="28" t="s">
        <v>22</v>
      </c>
      <c r="D38" s="29" t="s">
        <v>59</v>
      </c>
      <c r="E38" s="30" t="s">
        <v>24</v>
      </c>
      <c r="F38" s="30">
        <v>1</v>
      </c>
      <c r="G38" s="33">
        <v>1349316</v>
      </c>
      <c r="H38" s="44">
        <v>1237905</v>
      </c>
      <c r="I38" s="31">
        <v>1389795</v>
      </c>
      <c r="J38" s="41"/>
      <c r="K38" s="4">
        <f t="shared" si="1"/>
        <v>1237905</v>
      </c>
      <c r="L38" s="4">
        <f t="shared" si="2"/>
        <v>1389795</v>
      </c>
      <c r="M38" s="4">
        <f t="shared" si="3"/>
        <v>1349316</v>
      </c>
      <c r="N38" s="4">
        <f t="shared" si="4"/>
        <v>1324089.2</v>
      </c>
      <c r="O38" s="4">
        <f t="shared" si="5"/>
        <v>1322481.2</v>
      </c>
      <c r="P38" s="4">
        <f t="shared" si="6"/>
        <v>1325672</v>
      </c>
      <c r="Q38" s="8">
        <f t="shared" si="7"/>
        <v>49764.912816802964</v>
      </c>
      <c r="R38" s="9">
        <f t="shared" si="0"/>
        <v>3.7539385924122232E-2</v>
      </c>
      <c r="S38" s="10">
        <f t="shared" si="19"/>
        <v>1133878.9915966387</v>
      </c>
      <c r="T38" s="10">
        <f t="shared" si="20"/>
        <v>215437.00840336137</v>
      </c>
      <c r="U38" s="4">
        <f t="shared" si="10"/>
        <v>1349316</v>
      </c>
      <c r="V38" s="5" t="s">
        <v>15</v>
      </c>
    </row>
    <row r="39" spans="1:22" s="2" customFormat="1" ht="33.75" x14ac:dyDescent="0.25">
      <c r="A39" s="26">
        <v>37</v>
      </c>
      <c r="B39" s="27" t="s">
        <v>21</v>
      </c>
      <c r="C39" s="28" t="s">
        <v>22</v>
      </c>
      <c r="D39" s="29" t="s">
        <v>60</v>
      </c>
      <c r="E39" s="30" t="s">
        <v>24</v>
      </c>
      <c r="F39" s="30">
        <v>1</v>
      </c>
      <c r="G39" s="33">
        <v>956877.00000000012</v>
      </c>
      <c r="H39" s="44">
        <v>894278.00000000012</v>
      </c>
      <c r="I39" s="31">
        <v>995152</v>
      </c>
      <c r="J39" s="41"/>
      <c r="K39" s="4">
        <f t="shared" si="1"/>
        <v>894278</v>
      </c>
      <c r="L39" s="4">
        <f t="shared" si="2"/>
        <v>995152</v>
      </c>
      <c r="M39" s="4">
        <f t="shared" si="3"/>
        <v>956877</v>
      </c>
      <c r="N39" s="4">
        <f t="shared" si="4"/>
        <v>947849.45</v>
      </c>
      <c r="O39" s="4">
        <f t="shared" si="5"/>
        <v>946922.31</v>
      </c>
      <c r="P39" s="4">
        <f t="shared" si="6"/>
        <v>948769</v>
      </c>
      <c r="Q39" s="8">
        <f t="shared" si="7"/>
        <v>32216.057868302261</v>
      </c>
      <c r="R39" s="9">
        <f t="shared" si="0"/>
        <v>3.3955639221245913E-2</v>
      </c>
      <c r="S39" s="10">
        <f t="shared" si="19"/>
        <v>804098.31932773115</v>
      </c>
      <c r="T39" s="10">
        <f t="shared" si="20"/>
        <v>152778.68067226894</v>
      </c>
      <c r="U39" s="4">
        <f t="shared" si="10"/>
        <v>956877</v>
      </c>
      <c r="V39" s="5" t="s">
        <v>15</v>
      </c>
    </row>
    <row r="40" spans="1:22" s="2" customFormat="1" ht="33.75" x14ac:dyDescent="0.25">
      <c r="A40" s="26">
        <v>38</v>
      </c>
      <c r="B40" s="27" t="s">
        <v>21</v>
      </c>
      <c r="C40" s="28" t="s">
        <v>22</v>
      </c>
      <c r="D40" s="29" t="s">
        <v>61</v>
      </c>
      <c r="E40" s="30" t="s">
        <v>24</v>
      </c>
      <c r="F40" s="30">
        <v>1</v>
      </c>
      <c r="G40" s="33">
        <v>2080805.0000000002</v>
      </c>
      <c r="H40" s="44">
        <v>1963024</v>
      </c>
      <c r="I40" s="31">
        <v>2184845</v>
      </c>
      <c r="J40" s="41"/>
      <c r="K40" s="4">
        <f t="shared" si="1"/>
        <v>1963024</v>
      </c>
      <c r="L40" s="4">
        <f t="shared" si="2"/>
        <v>2184845</v>
      </c>
      <c r="M40" s="4">
        <f t="shared" si="3"/>
        <v>2080805</v>
      </c>
      <c r="N40" s="4">
        <f t="shared" si="4"/>
        <v>2074240.97</v>
      </c>
      <c r="O40" s="4">
        <f t="shared" si="5"/>
        <v>2072252.92</v>
      </c>
      <c r="P40" s="4">
        <f t="shared" si="6"/>
        <v>2076224.67</v>
      </c>
      <c r="Q40" s="8">
        <f t="shared" si="7"/>
        <v>70210.463342416333</v>
      </c>
      <c r="R40" s="9">
        <f t="shared" si="0"/>
        <v>3.381640934957985E-2</v>
      </c>
      <c r="S40" s="10">
        <f t="shared" si="19"/>
        <v>1748575.630252101</v>
      </c>
      <c r="T40" s="10">
        <f t="shared" si="20"/>
        <v>332229.36974789918</v>
      </c>
      <c r="U40" s="4">
        <f t="shared" si="10"/>
        <v>2080805</v>
      </c>
      <c r="V40" s="5" t="s">
        <v>15</v>
      </c>
    </row>
    <row r="41" spans="1:22" s="2" customFormat="1" ht="22.5" x14ac:dyDescent="0.25">
      <c r="A41" s="26">
        <v>39</v>
      </c>
      <c r="B41" s="27" t="s">
        <v>21</v>
      </c>
      <c r="C41" s="28" t="s">
        <v>22</v>
      </c>
      <c r="D41" s="29" t="s">
        <v>62</v>
      </c>
      <c r="E41" s="30" t="s">
        <v>24</v>
      </c>
      <c r="F41" s="30">
        <v>1</v>
      </c>
      <c r="G41" s="33">
        <v>496288.00000000006</v>
      </c>
      <c r="H41" s="44">
        <v>455310</v>
      </c>
      <c r="I41" s="31">
        <v>511177.00000000006</v>
      </c>
      <c r="J41" s="41"/>
      <c r="K41" s="4">
        <f t="shared" si="1"/>
        <v>455310</v>
      </c>
      <c r="L41" s="4">
        <f t="shared" si="2"/>
        <v>511177</v>
      </c>
      <c r="M41" s="4">
        <f t="shared" si="3"/>
        <v>496288</v>
      </c>
      <c r="N41" s="4">
        <f t="shared" si="4"/>
        <v>487009.49</v>
      </c>
      <c r="O41" s="4">
        <f t="shared" si="5"/>
        <v>486418.04</v>
      </c>
      <c r="P41" s="4">
        <f t="shared" si="6"/>
        <v>487591.67</v>
      </c>
      <c r="Q41" s="8">
        <f t="shared" si="7"/>
        <v>18304.112588617529</v>
      </c>
      <c r="R41" s="9">
        <f t="shared" si="0"/>
        <v>3.7539838587926512E-2</v>
      </c>
      <c r="S41" s="10">
        <f>U41/1.19</f>
        <v>417048.73949579836</v>
      </c>
      <c r="T41" s="10">
        <f>S41*19/100</f>
        <v>79239.260504201695</v>
      </c>
      <c r="U41" s="4">
        <f t="shared" si="10"/>
        <v>496288</v>
      </c>
      <c r="V41" s="5" t="s">
        <v>15</v>
      </c>
    </row>
    <row r="42" spans="1:22" s="2" customFormat="1" ht="22.5" x14ac:dyDescent="0.25">
      <c r="A42" s="26">
        <v>40</v>
      </c>
      <c r="B42" s="27" t="s">
        <v>21</v>
      </c>
      <c r="C42" s="28" t="s">
        <v>22</v>
      </c>
      <c r="D42" s="29" t="s">
        <v>63</v>
      </c>
      <c r="E42" s="30" t="s">
        <v>24</v>
      </c>
      <c r="F42" s="30">
        <v>1</v>
      </c>
      <c r="G42" s="33">
        <v>166145</v>
      </c>
      <c r="H42" s="44">
        <v>155276</v>
      </c>
      <c r="I42" s="31">
        <v>177775</v>
      </c>
      <c r="J42" s="41"/>
      <c r="K42" s="4">
        <f t="shared" si="1"/>
        <v>155276</v>
      </c>
      <c r="L42" s="4">
        <f t="shared" si="2"/>
        <v>177775</v>
      </c>
      <c r="M42" s="4">
        <f t="shared" si="3"/>
        <v>166145</v>
      </c>
      <c r="N42" s="4">
        <f t="shared" si="4"/>
        <v>166145.06</v>
      </c>
      <c r="O42" s="4">
        <f t="shared" si="5"/>
        <v>165891.84</v>
      </c>
      <c r="P42" s="4">
        <f t="shared" si="6"/>
        <v>166398.67000000001</v>
      </c>
      <c r="Q42" s="8">
        <f t="shared" si="7"/>
        <v>7119.3234881873896</v>
      </c>
      <c r="R42" s="9">
        <f t="shared" si="0"/>
        <v>4.2784737932024273E-2</v>
      </c>
      <c r="S42" s="10">
        <f t="shared" ref="S42:S46" si="21">U42/1.19</f>
        <v>139617.64705882352</v>
      </c>
      <c r="T42" s="10">
        <f t="shared" ref="T42:T46" si="22">S42*19/100</f>
        <v>26527.352941176468</v>
      </c>
      <c r="U42" s="4">
        <f t="shared" si="10"/>
        <v>166145</v>
      </c>
      <c r="V42" s="5" t="s">
        <v>15</v>
      </c>
    </row>
    <row r="43" spans="1:22" s="2" customFormat="1" ht="22.5" x14ac:dyDescent="0.25">
      <c r="A43" s="26">
        <v>41</v>
      </c>
      <c r="B43" s="27" t="s">
        <v>21</v>
      </c>
      <c r="C43" s="28" t="s">
        <v>22</v>
      </c>
      <c r="D43" s="29" t="s">
        <v>64</v>
      </c>
      <c r="E43" s="30" t="s">
        <v>24</v>
      </c>
      <c r="F43" s="30">
        <v>1</v>
      </c>
      <c r="G43" s="33">
        <v>630887</v>
      </c>
      <c r="H43" s="44">
        <v>600845</v>
      </c>
      <c r="I43" s="31">
        <v>668740</v>
      </c>
      <c r="J43" s="41"/>
      <c r="K43" s="4">
        <f t="shared" si="1"/>
        <v>600845</v>
      </c>
      <c r="L43" s="4">
        <f t="shared" si="2"/>
        <v>668740</v>
      </c>
      <c r="M43" s="4">
        <f t="shared" si="3"/>
        <v>630887</v>
      </c>
      <c r="N43" s="4">
        <f t="shared" si="4"/>
        <v>632883.51</v>
      </c>
      <c r="O43" s="4">
        <f t="shared" si="5"/>
        <v>632278.82999999996</v>
      </c>
      <c r="P43" s="4">
        <f t="shared" si="6"/>
        <v>633490.67000000004</v>
      </c>
      <c r="Q43" s="8">
        <f t="shared" si="7"/>
        <v>21523.567854274919</v>
      </c>
      <c r="R43" s="9">
        <f t="shared" si="0"/>
        <v>3.3976140255191002E-2</v>
      </c>
      <c r="S43" s="10">
        <f t="shared" si="21"/>
        <v>530157.14285714284</v>
      </c>
      <c r="T43" s="10">
        <f t="shared" si="22"/>
        <v>100729.85714285714</v>
      </c>
      <c r="U43" s="4">
        <f t="shared" si="10"/>
        <v>630887</v>
      </c>
      <c r="V43" s="5" t="s">
        <v>15</v>
      </c>
    </row>
    <row r="44" spans="1:22" s="2" customFormat="1" ht="33.75" x14ac:dyDescent="0.25">
      <c r="A44" s="26">
        <v>42</v>
      </c>
      <c r="B44" s="27" t="s">
        <v>21</v>
      </c>
      <c r="C44" s="28" t="s">
        <v>22</v>
      </c>
      <c r="D44" s="29" t="s">
        <v>65</v>
      </c>
      <c r="E44" s="30" t="s">
        <v>24</v>
      </c>
      <c r="F44" s="30">
        <v>1</v>
      </c>
      <c r="G44" s="33">
        <v>1014329.0000000001</v>
      </c>
      <c r="H44" s="44">
        <v>930577.00000000012</v>
      </c>
      <c r="I44" s="31">
        <v>1085332</v>
      </c>
      <c r="J44" s="41"/>
      <c r="K44" s="4">
        <f t="shared" si="1"/>
        <v>930577</v>
      </c>
      <c r="L44" s="4">
        <f t="shared" si="2"/>
        <v>1085332</v>
      </c>
      <c r="M44" s="4">
        <f t="shared" si="3"/>
        <v>1014329</v>
      </c>
      <c r="N44" s="4">
        <f t="shared" si="4"/>
        <v>1008086.78</v>
      </c>
      <c r="O44" s="4">
        <f t="shared" si="5"/>
        <v>1006085.96</v>
      </c>
      <c r="P44" s="4">
        <f t="shared" si="6"/>
        <v>1010079.33</v>
      </c>
      <c r="Q44" s="8">
        <f t="shared" si="7"/>
        <v>49021.607315627843</v>
      </c>
      <c r="R44" s="9">
        <f t="shared" si="0"/>
        <v>4.8532432908638817E-2</v>
      </c>
      <c r="S44" s="10">
        <f t="shared" si="21"/>
        <v>852377.31092436984</v>
      </c>
      <c r="T44" s="10">
        <f t="shared" si="22"/>
        <v>161951.68907563027</v>
      </c>
      <c r="U44" s="4">
        <f t="shared" si="10"/>
        <v>1014329</v>
      </c>
      <c r="V44" s="5" t="s">
        <v>15</v>
      </c>
    </row>
    <row r="45" spans="1:22" s="2" customFormat="1" ht="33.75" x14ac:dyDescent="0.25">
      <c r="A45" s="26">
        <v>43</v>
      </c>
      <c r="B45" s="27" t="s">
        <v>21</v>
      </c>
      <c r="C45" s="28" t="s">
        <v>22</v>
      </c>
      <c r="D45" s="29" t="s">
        <v>66</v>
      </c>
      <c r="E45" s="30" t="s">
        <v>24</v>
      </c>
      <c r="F45" s="30">
        <v>1</v>
      </c>
      <c r="G45" s="33">
        <v>1381760.0000000002</v>
      </c>
      <c r="H45" s="44">
        <v>1244829</v>
      </c>
      <c r="I45" s="31">
        <v>1478483.0000000002</v>
      </c>
      <c r="J45" s="41"/>
      <c r="K45" s="4">
        <f t="shared" si="1"/>
        <v>1244829</v>
      </c>
      <c r="L45" s="4">
        <f t="shared" si="2"/>
        <v>1478483</v>
      </c>
      <c r="M45" s="4">
        <f t="shared" si="3"/>
        <v>1381760</v>
      </c>
      <c r="N45" s="4">
        <f t="shared" si="4"/>
        <v>1364958.82</v>
      </c>
      <c r="O45" s="4">
        <f t="shared" si="5"/>
        <v>1361527.96</v>
      </c>
      <c r="P45" s="4">
        <f t="shared" si="6"/>
        <v>1368357.33</v>
      </c>
      <c r="Q45" s="8">
        <f t="shared" si="7"/>
        <v>74306.525078256163</v>
      </c>
      <c r="R45" s="9">
        <f t="shared" si="0"/>
        <v>5.4303450896306567E-2</v>
      </c>
      <c r="S45" s="10">
        <f t="shared" si="21"/>
        <v>1161142.8571428573</v>
      </c>
      <c r="T45" s="10">
        <f t="shared" si="22"/>
        <v>220617.14285714287</v>
      </c>
      <c r="U45" s="4">
        <f t="shared" si="10"/>
        <v>1381760</v>
      </c>
      <c r="V45" s="5" t="s">
        <v>15</v>
      </c>
    </row>
    <row r="46" spans="1:22" s="2" customFormat="1" ht="22.5" x14ac:dyDescent="0.25">
      <c r="A46" s="26">
        <v>44</v>
      </c>
      <c r="B46" s="27" t="s">
        <v>21</v>
      </c>
      <c r="C46" s="28" t="s">
        <v>22</v>
      </c>
      <c r="D46" s="29" t="s">
        <v>67</v>
      </c>
      <c r="E46" s="30" t="s">
        <v>24</v>
      </c>
      <c r="F46" s="30">
        <v>1</v>
      </c>
      <c r="G46" s="33">
        <v>370541.00000000006</v>
      </c>
      <c r="H46" s="44">
        <v>339946.00000000006</v>
      </c>
      <c r="I46" s="31">
        <v>381657</v>
      </c>
      <c r="J46" s="41"/>
      <c r="K46" s="4">
        <f t="shared" si="1"/>
        <v>339946</v>
      </c>
      <c r="L46" s="4">
        <f t="shared" si="2"/>
        <v>381657</v>
      </c>
      <c r="M46" s="4">
        <f t="shared" si="3"/>
        <v>370541</v>
      </c>
      <c r="N46" s="4">
        <f t="shared" si="4"/>
        <v>363613.34</v>
      </c>
      <c r="O46" s="4">
        <f t="shared" si="5"/>
        <v>363171.77</v>
      </c>
      <c r="P46" s="4">
        <f t="shared" si="6"/>
        <v>364048</v>
      </c>
      <c r="Q46" s="8">
        <f t="shared" si="7"/>
        <v>13666.108713869382</v>
      </c>
      <c r="R46" s="9">
        <f t="shared" si="0"/>
        <v>3.753930447048022E-2</v>
      </c>
      <c r="S46" s="10">
        <f t="shared" si="21"/>
        <v>311378.99159663869</v>
      </c>
      <c r="T46" s="10">
        <f t="shared" si="22"/>
        <v>59162.008403361346</v>
      </c>
      <c r="U46" s="4">
        <f t="shared" si="10"/>
        <v>370541</v>
      </c>
      <c r="V46" s="5" t="s">
        <v>15</v>
      </c>
    </row>
    <row r="47" spans="1:22" s="2" customFormat="1" ht="33.75" x14ac:dyDescent="0.25">
      <c r="A47" s="26">
        <v>45</v>
      </c>
      <c r="B47" s="27" t="s">
        <v>21</v>
      </c>
      <c r="C47" s="28" t="s">
        <v>22</v>
      </c>
      <c r="D47" s="29" t="s">
        <v>68</v>
      </c>
      <c r="E47" s="30" t="s">
        <v>24</v>
      </c>
      <c r="F47" s="30">
        <v>1</v>
      </c>
      <c r="G47" s="33">
        <v>1547124</v>
      </c>
      <c r="H47" s="44">
        <v>1419380.0000000002</v>
      </c>
      <c r="I47" s="31">
        <v>1609009.0000000002</v>
      </c>
      <c r="J47" s="41"/>
      <c r="K47" s="4">
        <f t="shared" si="1"/>
        <v>1419380</v>
      </c>
      <c r="L47" s="4">
        <f t="shared" si="2"/>
        <v>1609009</v>
      </c>
      <c r="M47" s="4">
        <f t="shared" si="3"/>
        <v>1547124</v>
      </c>
      <c r="N47" s="4">
        <f t="shared" si="4"/>
        <v>1523096.52</v>
      </c>
      <c r="O47" s="4">
        <f t="shared" si="5"/>
        <v>1520994.18</v>
      </c>
      <c r="P47" s="4">
        <f t="shared" si="6"/>
        <v>1525171</v>
      </c>
      <c r="Q47" s="8">
        <f t="shared" si="7"/>
        <v>61184.501797924502</v>
      </c>
      <c r="R47" s="9">
        <f t="shared" si="0"/>
        <v>4.0116486477860189E-2</v>
      </c>
      <c r="S47" s="10">
        <f>U47/1.19</f>
        <v>1300104.2016806724</v>
      </c>
      <c r="T47" s="10">
        <f>S47*19/100</f>
        <v>247019.79831932776</v>
      </c>
      <c r="U47" s="4">
        <f t="shared" si="10"/>
        <v>1547124</v>
      </c>
      <c r="V47" s="5" t="s">
        <v>15</v>
      </c>
    </row>
    <row r="48" spans="1:22" s="2" customFormat="1" ht="56.25" x14ac:dyDescent="0.25">
      <c r="A48" s="26">
        <v>46</v>
      </c>
      <c r="B48" s="27" t="s">
        <v>21</v>
      </c>
      <c r="C48" s="28" t="s">
        <v>22</v>
      </c>
      <c r="D48" s="29" t="s">
        <v>69</v>
      </c>
      <c r="E48" s="30" t="s">
        <v>24</v>
      </c>
      <c r="F48" s="30">
        <v>1</v>
      </c>
      <c r="G48" s="33">
        <v>1108269</v>
      </c>
      <c r="H48" s="44">
        <v>1055494</v>
      </c>
      <c r="I48" s="31">
        <v>1185848</v>
      </c>
      <c r="J48" s="41"/>
      <c r="K48" s="4">
        <f t="shared" si="1"/>
        <v>1055494</v>
      </c>
      <c r="L48" s="4">
        <f t="shared" si="2"/>
        <v>1185848</v>
      </c>
      <c r="M48" s="4">
        <f t="shared" si="3"/>
        <v>1108269</v>
      </c>
      <c r="N48" s="4">
        <f t="shared" si="4"/>
        <v>1115261.3700000001</v>
      </c>
      <c r="O48" s="4">
        <f t="shared" si="5"/>
        <v>1113995.0900000001</v>
      </c>
      <c r="P48" s="4">
        <f t="shared" si="6"/>
        <v>1116537</v>
      </c>
      <c r="Q48" s="8">
        <f t="shared" si="7"/>
        <v>41483.206233534394</v>
      </c>
      <c r="R48" s="9">
        <f t="shared" si="0"/>
        <v>3.7153454147542259E-2</v>
      </c>
      <c r="S48" s="10">
        <f t="shared" ref="S48:S52" si="23">U48/1.19</f>
        <v>931318.48739495804</v>
      </c>
      <c r="T48" s="10">
        <f t="shared" ref="T48:T52" si="24">S48*19/100</f>
        <v>176950.51260504202</v>
      </c>
      <c r="U48" s="4">
        <f t="shared" si="10"/>
        <v>1108269</v>
      </c>
      <c r="V48" s="5" t="s">
        <v>15</v>
      </c>
    </row>
    <row r="49" spans="1:22" s="2" customFormat="1" ht="45" x14ac:dyDescent="0.25">
      <c r="A49" s="26">
        <v>47</v>
      </c>
      <c r="B49" s="27" t="s">
        <v>21</v>
      </c>
      <c r="C49" s="28" t="s">
        <v>22</v>
      </c>
      <c r="D49" s="29" t="s">
        <v>70</v>
      </c>
      <c r="E49" s="30" t="s">
        <v>24</v>
      </c>
      <c r="F49" s="30">
        <v>1</v>
      </c>
      <c r="G49" s="33">
        <v>643089</v>
      </c>
      <c r="H49" s="44">
        <v>601018</v>
      </c>
      <c r="I49" s="31">
        <v>662382</v>
      </c>
      <c r="J49" s="41"/>
      <c r="K49" s="4">
        <f t="shared" si="1"/>
        <v>601018</v>
      </c>
      <c r="L49" s="4">
        <f t="shared" si="2"/>
        <v>662382</v>
      </c>
      <c r="M49" s="4">
        <f t="shared" si="3"/>
        <v>643089</v>
      </c>
      <c r="N49" s="4">
        <f t="shared" si="4"/>
        <v>634973.64</v>
      </c>
      <c r="O49" s="4">
        <f t="shared" si="5"/>
        <v>634445.14</v>
      </c>
      <c r="P49" s="4">
        <f t="shared" si="6"/>
        <v>635496.32999999996</v>
      </c>
      <c r="Q49" s="8">
        <f t="shared" si="7"/>
        <v>19850.48356819593</v>
      </c>
      <c r="R49" s="9">
        <f t="shared" si="0"/>
        <v>3.1236189150291287E-2</v>
      </c>
      <c r="S49" s="10">
        <f t="shared" si="23"/>
        <v>540410.92436974787</v>
      </c>
      <c r="T49" s="10">
        <f t="shared" si="24"/>
        <v>102678.0756302521</v>
      </c>
      <c r="U49" s="4">
        <f t="shared" si="10"/>
        <v>643089</v>
      </c>
      <c r="V49" s="5" t="s">
        <v>15</v>
      </c>
    </row>
    <row r="50" spans="1:22" s="2" customFormat="1" ht="45" x14ac:dyDescent="0.25">
      <c r="A50" s="26">
        <v>48</v>
      </c>
      <c r="B50" s="27" t="s">
        <v>21</v>
      </c>
      <c r="C50" s="28" t="s">
        <v>22</v>
      </c>
      <c r="D50" s="29" t="s">
        <v>71</v>
      </c>
      <c r="E50" s="30" t="s">
        <v>24</v>
      </c>
      <c r="F50" s="30">
        <v>1</v>
      </c>
      <c r="G50" s="33">
        <v>721759</v>
      </c>
      <c r="H50" s="44">
        <v>662164</v>
      </c>
      <c r="I50" s="31">
        <v>750629</v>
      </c>
      <c r="J50" s="41"/>
      <c r="K50" s="4">
        <f t="shared" si="1"/>
        <v>662164</v>
      </c>
      <c r="L50" s="4">
        <f t="shared" si="2"/>
        <v>750629</v>
      </c>
      <c r="M50" s="4">
        <f t="shared" si="3"/>
        <v>721759</v>
      </c>
      <c r="N50" s="4">
        <f t="shared" si="4"/>
        <v>710549.55</v>
      </c>
      <c r="O50" s="4">
        <f t="shared" si="5"/>
        <v>709568.78</v>
      </c>
      <c r="P50" s="4">
        <f t="shared" si="6"/>
        <v>711517.33</v>
      </c>
      <c r="Q50" s="8">
        <f t="shared" si="7"/>
        <v>28543.586582069653</v>
      </c>
      <c r="R50" s="9">
        <f t="shared" si="0"/>
        <v>4.0116502267161437E-2</v>
      </c>
      <c r="S50" s="10">
        <f t="shared" si="23"/>
        <v>606520.16806722688</v>
      </c>
      <c r="T50" s="10">
        <f t="shared" si="24"/>
        <v>115238.8319327731</v>
      </c>
      <c r="U50" s="4">
        <f t="shared" si="10"/>
        <v>721759</v>
      </c>
      <c r="V50" s="5" t="s">
        <v>15</v>
      </c>
    </row>
    <row r="51" spans="1:22" s="2" customFormat="1" ht="33.75" x14ac:dyDescent="0.25">
      <c r="A51" s="26">
        <v>49</v>
      </c>
      <c r="B51" s="27" t="s">
        <v>21</v>
      </c>
      <c r="C51" s="28" t="s">
        <v>22</v>
      </c>
      <c r="D51" s="29" t="s">
        <v>72</v>
      </c>
      <c r="E51" s="30" t="s">
        <v>24</v>
      </c>
      <c r="F51" s="30">
        <v>1</v>
      </c>
      <c r="G51" s="33">
        <v>552026</v>
      </c>
      <c r="H51" s="44">
        <v>525739</v>
      </c>
      <c r="I51" s="31">
        <v>585148</v>
      </c>
      <c r="J51" s="41"/>
      <c r="K51" s="4">
        <f t="shared" si="1"/>
        <v>525739</v>
      </c>
      <c r="L51" s="4">
        <f t="shared" si="2"/>
        <v>585148</v>
      </c>
      <c r="M51" s="4">
        <f t="shared" si="3"/>
        <v>552026</v>
      </c>
      <c r="N51" s="4">
        <f t="shared" si="4"/>
        <v>553773.05000000005</v>
      </c>
      <c r="O51" s="4">
        <f t="shared" si="5"/>
        <v>553243.94999999995</v>
      </c>
      <c r="P51" s="4">
        <f t="shared" si="6"/>
        <v>554304.32999999996</v>
      </c>
      <c r="Q51" s="8">
        <f t="shared" si="7"/>
        <v>18833.40268722437</v>
      </c>
      <c r="R51" s="9">
        <f t="shared" si="0"/>
        <v>3.397664724579072E-2</v>
      </c>
      <c r="S51" s="10">
        <f t="shared" si="23"/>
        <v>463887.39495798323</v>
      </c>
      <c r="T51" s="10">
        <f t="shared" si="24"/>
        <v>88138.605042016803</v>
      </c>
      <c r="U51" s="4">
        <f t="shared" si="10"/>
        <v>552026</v>
      </c>
      <c r="V51" s="5" t="s">
        <v>15</v>
      </c>
    </row>
    <row r="52" spans="1:22" s="2" customFormat="1" ht="33.75" x14ac:dyDescent="0.25">
      <c r="A52" s="26">
        <v>50</v>
      </c>
      <c r="B52" s="27" t="s">
        <v>21</v>
      </c>
      <c r="C52" s="28" t="s">
        <v>22</v>
      </c>
      <c r="D52" s="29" t="s">
        <v>73</v>
      </c>
      <c r="E52" s="30" t="s">
        <v>24</v>
      </c>
      <c r="F52" s="30">
        <v>1</v>
      </c>
      <c r="G52" s="33">
        <v>636896</v>
      </c>
      <c r="H52" s="44">
        <v>600845</v>
      </c>
      <c r="I52" s="31">
        <v>662372</v>
      </c>
      <c r="J52" s="41"/>
      <c r="K52" s="4">
        <f t="shared" si="1"/>
        <v>600845</v>
      </c>
      <c r="L52" s="4">
        <f t="shared" si="2"/>
        <v>662372</v>
      </c>
      <c r="M52" s="4">
        <f t="shared" si="3"/>
        <v>636896</v>
      </c>
      <c r="N52" s="4">
        <f t="shared" si="4"/>
        <v>632864.86</v>
      </c>
      <c r="O52" s="4">
        <f t="shared" si="5"/>
        <v>632355.94999999995</v>
      </c>
      <c r="P52" s="4">
        <f t="shared" si="6"/>
        <v>633371</v>
      </c>
      <c r="Q52" s="8">
        <f t="shared" si="7"/>
        <v>19556.713099936213</v>
      </c>
      <c r="R52" s="9">
        <f t="shared" si="0"/>
        <v>3.0877184304201191E-2</v>
      </c>
      <c r="S52" s="10">
        <f t="shared" si="23"/>
        <v>535206.72268907563</v>
      </c>
      <c r="T52" s="10">
        <f t="shared" si="24"/>
        <v>101689.27731092436</v>
      </c>
      <c r="U52" s="4">
        <f t="shared" si="10"/>
        <v>636896</v>
      </c>
      <c r="V52" s="5" t="s">
        <v>15</v>
      </c>
    </row>
    <row r="53" spans="1:22" s="2" customFormat="1" ht="45" x14ac:dyDescent="0.25">
      <c r="A53" s="26">
        <v>51</v>
      </c>
      <c r="B53" s="27" t="s">
        <v>21</v>
      </c>
      <c r="C53" s="28" t="s">
        <v>22</v>
      </c>
      <c r="D53" s="29" t="s">
        <v>74</v>
      </c>
      <c r="E53" s="30" t="s">
        <v>24</v>
      </c>
      <c r="F53" s="30">
        <v>1</v>
      </c>
      <c r="G53" s="33">
        <v>2351827</v>
      </c>
      <c r="H53" s="44">
        <v>2177618</v>
      </c>
      <c r="I53" s="31">
        <v>2516455</v>
      </c>
      <c r="J53" s="41"/>
      <c r="K53" s="4">
        <f t="shared" si="1"/>
        <v>2177618</v>
      </c>
      <c r="L53" s="4">
        <f t="shared" si="2"/>
        <v>2516455</v>
      </c>
      <c r="M53" s="4">
        <f t="shared" si="3"/>
        <v>2351827</v>
      </c>
      <c r="N53" s="4">
        <f t="shared" si="4"/>
        <v>2344545.94</v>
      </c>
      <c r="O53" s="4">
        <f t="shared" si="5"/>
        <v>2340453.0299999998</v>
      </c>
      <c r="P53" s="4">
        <f t="shared" si="6"/>
        <v>2348633.33</v>
      </c>
      <c r="Q53" s="8">
        <f t="shared" si="7"/>
        <v>107218.55897900488</v>
      </c>
      <c r="R53" s="9">
        <f t="shared" si="0"/>
        <v>4.5651467859823346E-2</v>
      </c>
      <c r="S53" s="10">
        <f>U53/1.19</f>
        <v>1976325.2100840337</v>
      </c>
      <c r="T53" s="10">
        <f>S53*19/100</f>
        <v>375501.78991596639</v>
      </c>
      <c r="U53" s="4">
        <f t="shared" si="10"/>
        <v>2351827</v>
      </c>
      <c r="V53" s="5" t="s">
        <v>15</v>
      </c>
    </row>
    <row r="54" spans="1:22" s="2" customFormat="1" ht="33.75" x14ac:dyDescent="0.25">
      <c r="A54" s="26">
        <v>52</v>
      </c>
      <c r="B54" s="27" t="s">
        <v>21</v>
      </c>
      <c r="C54" s="28" t="s">
        <v>22</v>
      </c>
      <c r="D54" s="29" t="s">
        <v>75</v>
      </c>
      <c r="E54" s="30" t="s">
        <v>24</v>
      </c>
      <c r="F54" s="30">
        <v>1</v>
      </c>
      <c r="G54" s="33">
        <v>528506</v>
      </c>
      <c r="H54" s="44">
        <v>498591.00000000006</v>
      </c>
      <c r="I54" s="31">
        <v>554931</v>
      </c>
      <c r="J54" s="41"/>
      <c r="K54" s="4">
        <f t="shared" si="1"/>
        <v>498591</v>
      </c>
      <c r="L54" s="4">
        <f t="shared" si="2"/>
        <v>554931</v>
      </c>
      <c r="M54" s="4">
        <f t="shared" si="3"/>
        <v>528506</v>
      </c>
      <c r="N54" s="4">
        <f t="shared" si="4"/>
        <v>526838.84</v>
      </c>
      <c r="O54" s="4">
        <f t="shared" si="5"/>
        <v>526333.9</v>
      </c>
      <c r="P54" s="4">
        <f t="shared" si="6"/>
        <v>527342.67000000004</v>
      </c>
      <c r="Q54" s="8">
        <f t="shared" si="7"/>
        <v>17832.655140199866</v>
      </c>
      <c r="R54" s="9">
        <f t="shared" si="0"/>
        <v>3.3816067150795638E-2</v>
      </c>
      <c r="S54" s="10">
        <f t="shared" ref="S54" si="25">U54/1.19</f>
        <v>444122.68907563027</v>
      </c>
      <c r="T54" s="10">
        <f t="shared" ref="T54" si="26">S54*19/100</f>
        <v>84383.310924369755</v>
      </c>
      <c r="U54" s="4">
        <f t="shared" si="10"/>
        <v>528506</v>
      </c>
      <c r="V54" s="5" t="s">
        <v>15</v>
      </c>
    </row>
    <row r="55" spans="1:22" s="2" customFormat="1" ht="33.75" x14ac:dyDescent="0.25">
      <c r="A55" s="26">
        <v>53</v>
      </c>
      <c r="B55" s="27" t="s">
        <v>21</v>
      </c>
      <c r="C55" s="28" t="s">
        <v>22</v>
      </c>
      <c r="D55" s="29" t="s">
        <v>76</v>
      </c>
      <c r="E55" s="30" t="s">
        <v>24</v>
      </c>
      <c r="F55" s="30">
        <v>1</v>
      </c>
      <c r="G55" s="33">
        <v>557283</v>
      </c>
      <c r="H55" s="44">
        <v>525739</v>
      </c>
      <c r="I55" s="31">
        <v>596293</v>
      </c>
      <c r="J55" s="41"/>
      <c r="K55" s="4">
        <f t="shared" si="1"/>
        <v>525739</v>
      </c>
      <c r="L55" s="4">
        <f t="shared" si="2"/>
        <v>596293</v>
      </c>
      <c r="M55" s="4">
        <f t="shared" si="3"/>
        <v>557283</v>
      </c>
      <c r="N55" s="4">
        <f t="shared" si="4"/>
        <v>559030.15</v>
      </c>
      <c r="O55" s="4">
        <f t="shared" si="5"/>
        <v>558291.93000000005</v>
      </c>
      <c r="P55" s="4">
        <f t="shared" si="6"/>
        <v>559771.67000000004</v>
      </c>
      <c r="Q55" s="8">
        <f t="shared" si="7"/>
        <v>22361.309411462844</v>
      </c>
      <c r="R55" s="9">
        <f t="shared" si="0"/>
        <v>3.9947197419731587E-2</v>
      </c>
      <c r="S55" s="10">
        <f>U55/1.19</f>
        <v>468305.04201680672</v>
      </c>
      <c r="T55" s="10">
        <f>S55*19/100</f>
        <v>88977.957983193279</v>
      </c>
      <c r="U55" s="4">
        <f t="shared" si="10"/>
        <v>557283</v>
      </c>
      <c r="V55" s="5" t="s">
        <v>15</v>
      </c>
    </row>
    <row r="56" spans="1:22" s="2" customFormat="1" ht="33.75" x14ac:dyDescent="0.25">
      <c r="A56" s="26">
        <v>54</v>
      </c>
      <c r="B56" s="27" t="s">
        <v>21</v>
      </c>
      <c r="C56" s="28" t="s">
        <v>22</v>
      </c>
      <c r="D56" s="29" t="s">
        <v>77</v>
      </c>
      <c r="E56" s="30" t="s">
        <v>24</v>
      </c>
      <c r="F56" s="30">
        <v>1</v>
      </c>
      <c r="G56" s="33">
        <v>1294585</v>
      </c>
      <c r="H56" s="44">
        <v>1176895</v>
      </c>
      <c r="I56" s="31">
        <v>1359314</v>
      </c>
      <c r="J56" s="41"/>
      <c r="K56" s="4">
        <f t="shared" si="1"/>
        <v>1176895</v>
      </c>
      <c r="L56" s="4">
        <f t="shared" si="2"/>
        <v>1359314</v>
      </c>
      <c r="M56" s="4">
        <f t="shared" si="3"/>
        <v>1294585</v>
      </c>
      <c r="N56" s="4">
        <f t="shared" si="4"/>
        <v>1274664.8999999999</v>
      </c>
      <c r="O56" s="4">
        <f t="shared" si="5"/>
        <v>1272368.78</v>
      </c>
      <c r="P56" s="4">
        <f t="shared" si="6"/>
        <v>1276931.33</v>
      </c>
      <c r="Q56" s="8">
        <f t="shared" si="7"/>
        <v>58521.799008980037</v>
      </c>
      <c r="R56" s="9">
        <f t="shared" si="0"/>
        <v>4.5830028314036306E-2</v>
      </c>
      <c r="S56" s="10">
        <f t="shared" ref="S56:S60" si="27">U56/1.19</f>
        <v>1087886.5546218487</v>
      </c>
      <c r="T56" s="10">
        <f t="shared" ref="T56:T60" si="28">S56*19/100</f>
        <v>206698.44537815129</v>
      </c>
      <c r="U56" s="4">
        <f t="shared" si="10"/>
        <v>1294585</v>
      </c>
      <c r="V56" s="5" t="s">
        <v>15</v>
      </c>
    </row>
    <row r="57" spans="1:22" s="2" customFormat="1" ht="22.5" x14ac:dyDescent="0.25">
      <c r="A57" s="26">
        <v>55</v>
      </c>
      <c r="B57" s="27" t="s">
        <v>21</v>
      </c>
      <c r="C57" s="28" t="s">
        <v>22</v>
      </c>
      <c r="D57" s="29" t="s">
        <v>78</v>
      </c>
      <c r="E57" s="30" t="s">
        <v>24</v>
      </c>
      <c r="F57" s="30">
        <v>1</v>
      </c>
      <c r="G57" s="33">
        <v>634454.00000000012</v>
      </c>
      <c r="H57" s="44">
        <v>582068</v>
      </c>
      <c r="I57" s="31">
        <v>653488</v>
      </c>
      <c r="J57" s="41"/>
      <c r="K57" s="4">
        <f t="shared" si="1"/>
        <v>582068</v>
      </c>
      <c r="L57" s="4">
        <f t="shared" si="2"/>
        <v>653488</v>
      </c>
      <c r="M57" s="4">
        <f t="shared" si="3"/>
        <v>634454</v>
      </c>
      <c r="N57" s="4">
        <f t="shared" si="4"/>
        <v>622592.42000000004</v>
      </c>
      <c r="O57" s="4">
        <f t="shared" si="5"/>
        <v>621836.31999999995</v>
      </c>
      <c r="P57" s="4">
        <f t="shared" si="6"/>
        <v>623336.67000000004</v>
      </c>
      <c r="Q57" s="8">
        <f t="shared" si="7"/>
        <v>23399.855112840694</v>
      </c>
      <c r="R57" s="9">
        <f t="shared" si="0"/>
        <v>3.7539673564914278E-2</v>
      </c>
      <c r="S57" s="10">
        <f t="shared" si="27"/>
        <v>533154.62184873957</v>
      </c>
      <c r="T57" s="10">
        <f t="shared" si="28"/>
        <v>101299.37815126052</v>
      </c>
      <c r="U57" s="4">
        <f t="shared" si="10"/>
        <v>634454</v>
      </c>
      <c r="V57" s="5" t="s">
        <v>15</v>
      </c>
    </row>
    <row r="58" spans="1:22" s="2" customFormat="1" ht="22.5" x14ac:dyDescent="0.25">
      <c r="A58" s="26">
        <v>56</v>
      </c>
      <c r="B58" s="27" t="s">
        <v>21</v>
      </c>
      <c r="C58" s="28" t="s">
        <v>22</v>
      </c>
      <c r="D58" s="29" t="s">
        <v>79</v>
      </c>
      <c r="E58" s="30" t="s">
        <v>24</v>
      </c>
      <c r="F58" s="30">
        <v>1</v>
      </c>
      <c r="G58" s="33">
        <v>573056</v>
      </c>
      <c r="H58" s="44">
        <v>525739</v>
      </c>
      <c r="I58" s="31">
        <v>607439</v>
      </c>
      <c r="J58" s="41"/>
      <c r="K58" s="4">
        <f t="shared" si="1"/>
        <v>525739</v>
      </c>
      <c r="L58" s="4">
        <f t="shared" si="2"/>
        <v>607439</v>
      </c>
      <c r="M58" s="4">
        <f t="shared" si="3"/>
        <v>573056</v>
      </c>
      <c r="N58" s="4">
        <f t="shared" si="4"/>
        <v>567749.35</v>
      </c>
      <c r="O58" s="4">
        <f t="shared" si="5"/>
        <v>566746.65</v>
      </c>
      <c r="P58" s="4">
        <f t="shared" si="6"/>
        <v>568744.67000000004</v>
      </c>
      <c r="Q58" s="8">
        <f t="shared" si="7"/>
        <v>25956.948130005898</v>
      </c>
      <c r="R58" s="9">
        <f t="shared" si="0"/>
        <v>4.5639017821487271E-2</v>
      </c>
      <c r="S58" s="10">
        <f t="shared" si="27"/>
        <v>481559.66386554623</v>
      </c>
      <c r="T58" s="10">
        <f t="shared" si="28"/>
        <v>91496.336134453784</v>
      </c>
      <c r="U58" s="4">
        <f t="shared" si="10"/>
        <v>573056</v>
      </c>
      <c r="V58" s="5" t="s">
        <v>15</v>
      </c>
    </row>
    <row r="59" spans="1:22" s="2" customFormat="1" ht="33.75" x14ac:dyDescent="0.25">
      <c r="A59" s="26">
        <v>57</v>
      </c>
      <c r="B59" s="27" t="s">
        <v>21</v>
      </c>
      <c r="C59" s="28" t="s">
        <v>22</v>
      </c>
      <c r="D59" s="29" t="s">
        <v>80</v>
      </c>
      <c r="E59" s="30" t="s">
        <v>24</v>
      </c>
      <c r="F59" s="30">
        <v>1</v>
      </c>
      <c r="G59" s="33">
        <v>442673.00000000006</v>
      </c>
      <c r="H59" s="44">
        <v>409882</v>
      </c>
      <c r="I59" s="31">
        <v>455953.00000000006</v>
      </c>
      <c r="J59" s="41"/>
      <c r="K59" s="4">
        <f t="shared" si="1"/>
        <v>409882</v>
      </c>
      <c r="L59" s="4">
        <f t="shared" si="2"/>
        <v>455953</v>
      </c>
      <c r="M59" s="4">
        <f t="shared" si="3"/>
        <v>442673</v>
      </c>
      <c r="N59" s="4">
        <f t="shared" si="4"/>
        <v>435733.2</v>
      </c>
      <c r="O59" s="4">
        <f t="shared" si="5"/>
        <v>435291.15</v>
      </c>
      <c r="P59" s="4">
        <f t="shared" si="6"/>
        <v>436169.33</v>
      </c>
      <c r="Q59" s="8">
        <f t="shared" si="7"/>
        <v>15002.590127981233</v>
      </c>
      <c r="R59" s="9">
        <f t="shared" si="0"/>
        <v>3.4396251859297934E-2</v>
      </c>
      <c r="S59" s="10">
        <f t="shared" si="27"/>
        <v>371994.11764705885</v>
      </c>
      <c r="T59" s="10">
        <f t="shared" si="28"/>
        <v>70678.882352941189</v>
      </c>
      <c r="U59" s="4">
        <f t="shared" si="10"/>
        <v>442673</v>
      </c>
      <c r="V59" s="5" t="s">
        <v>15</v>
      </c>
    </row>
    <row r="60" spans="1:22" s="2" customFormat="1" ht="33.75" x14ac:dyDescent="0.25">
      <c r="A60" s="26">
        <v>58</v>
      </c>
      <c r="B60" s="27" t="s">
        <v>21</v>
      </c>
      <c r="C60" s="28" t="s">
        <v>22</v>
      </c>
      <c r="D60" s="29" t="s">
        <v>81</v>
      </c>
      <c r="E60" s="30" t="s">
        <v>24</v>
      </c>
      <c r="F60" s="30">
        <v>1</v>
      </c>
      <c r="G60" s="33">
        <v>1292524</v>
      </c>
      <c r="H60" s="44">
        <v>1175022</v>
      </c>
      <c r="I60" s="31">
        <v>1370075.0000000002</v>
      </c>
      <c r="J60" s="41"/>
      <c r="K60" s="4">
        <f t="shared" si="1"/>
        <v>1175022</v>
      </c>
      <c r="L60" s="4">
        <f t="shared" si="2"/>
        <v>1370075</v>
      </c>
      <c r="M60" s="4">
        <f t="shared" si="3"/>
        <v>1292524</v>
      </c>
      <c r="N60" s="4">
        <f t="shared" si="4"/>
        <v>1276663.1399999999</v>
      </c>
      <c r="O60" s="4">
        <f t="shared" si="5"/>
        <v>1274093.6599999999</v>
      </c>
      <c r="P60" s="4">
        <f t="shared" si="6"/>
        <v>1279207</v>
      </c>
      <c r="Q60" s="8">
        <f t="shared" si="7"/>
        <v>62147.719972683146</v>
      </c>
      <c r="R60" s="9">
        <f t="shared" si="0"/>
        <v>4.8583004918424579E-2</v>
      </c>
      <c r="S60" s="10">
        <f t="shared" si="27"/>
        <v>1086154.6218487395</v>
      </c>
      <c r="T60" s="10">
        <f t="shared" si="28"/>
        <v>206369.37815126049</v>
      </c>
      <c r="U60" s="4">
        <f t="shared" si="10"/>
        <v>1292524</v>
      </c>
      <c r="V60" s="5" t="s">
        <v>15</v>
      </c>
    </row>
    <row r="61" spans="1:22" s="2" customFormat="1" ht="22.5" x14ac:dyDescent="0.25">
      <c r="A61" s="26">
        <v>59</v>
      </c>
      <c r="B61" s="27" t="s">
        <v>21</v>
      </c>
      <c r="C61" s="28" t="s">
        <v>22</v>
      </c>
      <c r="D61" s="29" t="s">
        <v>82</v>
      </c>
      <c r="E61" s="30" t="s">
        <v>24</v>
      </c>
      <c r="F61" s="30">
        <v>1</v>
      </c>
      <c r="G61" s="33">
        <v>840966.00000000012</v>
      </c>
      <c r="H61" s="44">
        <v>771528</v>
      </c>
      <c r="I61" s="31">
        <v>883014</v>
      </c>
      <c r="J61" s="41"/>
      <c r="K61" s="4">
        <f t="shared" si="1"/>
        <v>771528</v>
      </c>
      <c r="L61" s="4">
        <f t="shared" si="2"/>
        <v>883014</v>
      </c>
      <c r="M61" s="4">
        <f t="shared" si="3"/>
        <v>840966</v>
      </c>
      <c r="N61" s="4">
        <f t="shared" si="4"/>
        <v>830550.24</v>
      </c>
      <c r="O61" s="4">
        <f t="shared" si="5"/>
        <v>829250.92</v>
      </c>
      <c r="P61" s="4">
        <f t="shared" si="6"/>
        <v>831836</v>
      </c>
      <c r="Q61" s="8">
        <f t="shared" si="7"/>
        <v>35624.25587059019</v>
      </c>
      <c r="R61" s="9">
        <f t="shared" si="0"/>
        <v>4.2826056903752893E-2</v>
      </c>
      <c r="S61" s="10">
        <f>U61/1.19</f>
        <v>706694.11764705891</v>
      </c>
      <c r="T61" s="10">
        <f>S61*19/100</f>
        <v>134271.88235294117</v>
      </c>
      <c r="U61" s="4">
        <f t="shared" si="10"/>
        <v>840966</v>
      </c>
      <c r="V61" s="5" t="s">
        <v>15</v>
      </c>
    </row>
    <row r="62" spans="1:22" s="2" customFormat="1" ht="33.75" x14ac:dyDescent="0.25">
      <c r="A62" s="26">
        <v>60</v>
      </c>
      <c r="B62" s="27" t="s">
        <v>21</v>
      </c>
      <c r="C62" s="28" t="s">
        <v>22</v>
      </c>
      <c r="D62" s="29" t="s">
        <v>83</v>
      </c>
      <c r="E62" s="30" t="s">
        <v>24</v>
      </c>
      <c r="F62" s="30">
        <v>1</v>
      </c>
      <c r="G62" s="33">
        <v>825535</v>
      </c>
      <c r="H62" s="44">
        <v>771528</v>
      </c>
      <c r="I62" s="31">
        <v>866812</v>
      </c>
      <c r="J62" s="41"/>
      <c r="K62" s="4">
        <f t="shared" si="1"/>
        <v>771528</v>
      </c>
      <c r="L62" s="4">
        <f t="shared" si="2"/>
        <v>866812</v>
      </c>
      <c r="M62" s="4">
        <f t="shared" si="3"/>
        <v>825535</v>
      </c>
      <c r="N62" s="4">
        <f t="shared" si="4"/>
        <v>820359.16</v>
      </c>
      <c r="O62" s="4">
        <f t="shared" si="5"/>
        <v>819421.91</v>
      </c>
      <c r="P62" s="4">
        <f t="shared" si="6"/>
        <v>821291.67</v>
      </c>
      <c r="Q62" s="8">
        <f t="shared" si="7"/>
        <v>30231.063251203494</v>
      </c>
      <c r="R62" s="9">
        <f t="shared" si="0"/>
        <v>3.6809168235206247E-2</v>
      </c>
      <c r="S62" s="10">
        <f t="shared" ref="S62:S66" si="29">U62/1.19</f>
        <v>693726.89075630251</v>
      </c>
      <c r="T62" s="10">
        <f t="shared" ref="T62:T66" si="30">S62*19/100</f>
        <v>131808.10924369749</v>
      </c>
      <c r="U62" s="4">
        <f t="shared" si="10"/>
        <v>825535</v>
      </c>
      <c r="V62" s="5" t="s">
        <v>15</v>
      </c>
    </row>
    <row r="63" spans="1:22" s="2" customFormat="1" ht="22.5" x14ac:dyDescent="0.25">
      <c r="A63" s="26">
        <v>61</v>
      </c>
      <c r="B63" s="27" t="s">
        <v>21</v>
      </c>
      <c r="C63" s="28" t="s">
        <v>22</v>
      </c>
      <c r="D63" s="29" t="s">
        <v>84</v>
      </c>
      <c r="E63" s="30" t="s">
        <v>24</v>
      </c>
      <c r="F63" s="30">
        <v>1</v>
      </c>
      <c r="G63" s="33">
        <v>480780</v>
      </c>
      <c r="H63" s="44">
        <v>433135.00000000006</v>
      </c>
      <c r="I63" s="31">
        <v>500011.00000000006</v>
      </c>
      <c r="J63" s="41"/>
      <c r="K63" s="4">
        <f t="shared" si="1"/>
        <v>433135</v>
      </c>
      <c r="L63" s="4">
        <f t="shared" si="2"/>
        <v>500011</v>
      </c>
      <c r="M63" s="4">
        <f t="shared" si="3"/>
        <v>480780</v>
      </c>
      <c r="N63" s="4">
        <f t="shared" si="4"/>
        <v>470453.18</v>
      </c>
      <c r="O63" s="4">
        <f t="shared" si="5"/>
        <v>469582.16</v>
      </c>
      <c r="P63" s="4">
        <f t="shared" si="6"/>
        <v>471308.67</v>
      </c>
      <c r="Q63" s="8">
        <f t="shared" si="7"/>
        <v>21786.970837239169</v>
      </c>
      <c r="R63" s="9">
        <f t="shared" si="0"/>
        <v>4.6226543715478796E-2</v>
      </c>
      <c r="S63" s="10">
        <f t="shared" si="29"/>
        <v>404016.80672268907</v>
      </c>
      <c r="T63" s="10">
        <f t="shared" si="30"/>
        <v>76763.193277310929</v>
      </c>
      <c r="U63" s="4">
        <f t="shared" si="10"/>
        <v>480780</v>
      </c>
      <c r="V63" s="5" t="s">
        <v>15</v>
      </c>
    </row>
    <row r="64" spans="1:22" s="2" customFormat="1" ht="33.75" x14ac:dyDescent="0.25">
      <c r="A64" s="26">
        <v>62</v>
      </c>
      <c r="B64" s="27" t="s">
        <v>21</v>
      </c>
      <c r="C64" s="28" t="s">
        <v>22</v>
      </c>
      <c r="D64" s="29" t="s">
        <v>85</v>
      </c>
      <c r="E64" s="30" t="s">
        <v>24</v>
      </c>
      <c r="F64" s="30">
        <v>1</v>
      </c>
      <c r="G64" s="33">
        <v>476449.00000000006</v>
      </c>
      <c r="H64" s="44">
        <v>433135.00000000006</v>
      </c>
      <c r="I64" s="31">
        <v>500271</v>
      </c>
      <c r="J64" s="41"/>
      <c r="K64" s="4">
        <f t="shared" si="1"/>
        <v>433135</v>
      </c>
      <c r="L64" s="4">
        <f t="shared" si="2"/>
        <v>500271</v>
      </c>
      <c r="M64" s="4">
        <f t="shared" si="3"/>
        <v>476449</v>
      </c>
      <c r="N64" s="4">
        <f t="shared" si="4"/>
        <v>469117.54</v>
      </c>
      <c r="O64" s="4">
        <f t="shared" si="5"/>
        <v>468272.5</v>
      </c>
      <c r="P64" s="4">
        <f t="shared" si="6"/>
        <v>469951.67</v>
      </c>
      <c r="Q64" s="8">
        <f t="shared" si="7"/>
        <v>21537.905448548841</v>
      </c>
      <c r="R64" s="9">
        <f t="shared" si="0"/>
        <v>4.5830043435208648E-2</v>
      </c>
      <c r="S64" s="10">
        <f t="shared" si="29"/>
        <v>400377.31092436978</v>
      </c>
      <c r="T64" s="10">
        <f t="shared" si="30"/>
        <v>76071.68907563026</v>
      </c>
      <c r="U64" s="4">
        <f t="shared" si="10"/>
        <v>476449</v>
      </c>
      <c r="V64" s="5" t="s">
        <v>15</v>
      </c>
    </row>
    <row r="65" spans="1:22" s="2" customFormat="1" ht="33.75" x14ac:dyDescent="0.25">
      <c r="A65" s="26">
        <v>63</v>
      </c>
      <c r="B65" s="27" t="s">
        <v>21</v>
      </c>
      <c r="C65" s="28" t="s">
        <v>22</v>
      </c>
      <c r="D65" s="29" t="s">
        <v>86</v>
      </c>
      <c r="E65" s="30" t="s">
        <v>24</v>
      </c>
      <c r="F65" s="30">
        <v>1</v>
      </c>
      <c r="G65" s="33">
        <v>875136</v>
      </c>
      <c r="H65" s="44">
        <v>788411</v>
      </c>
      <c r="I65" s="31">
        <v>910141.00000000012</v>
      </c>
      <c r="J65" s="41"/>
      <c r="K65" s="4">
        <f t="shared" si="1"/>
        <v>788411</v>
      </c>
      <c r="L65" s="4">
        <f t="shared" si="2"/>
        <v>910141</v>
      </c>
      <c r="M65" s="4">
        <f t="shared" si="3"/>
        <v>875136</v>
      </c>
      <c r="N65" s="4">
        <f t="shared" si="4"/>
        <v>856338.82</v>
      </c>
      <c r="O65" s="4">
        <f t="shared" si="5"/>
        <v>854753.36</v>
      </c>
      <c r="P65" s="4">
        <f t="shared" si="6"/>
        <v>857896</v>
      </c>
      <c r="Q65" s="8">
        <f t="shared" si="7"/>
        <v>39657.388872818978</v>
      </c>
      <c r="R65" s="9">
        <f t="shared" si="0"/>
        <v>4.6226336144263379E-2</v>
      </c>
      <c r="S65" s="10">
        <f t="shared" si="29"/>
        <v>735408.40336134459</v>
      </c>
      <c r="T65" s="10">
        <f t="shared" si="30"/>
        <v>139727.59663865546</v>
      </c>
      <c r="U65" s="4">
        <f t="shared" si="10"/>
        <v>875136</v>
      </c>
      <c r="V65" s="5" t="s">
        <v>15</v>
      </c>
    </row>
    <row r="66" spans="1:22" s="2" customFormat="1" ht="33.75" x14ac:dyDescent="0.25">
      <c r="A66" s="26">
        <v>64</v>
      </c>
      <c r="B66" s="27" t="s">
        <v>21</v>
      </c>
      <c r="C66" s="28" t="s">
        <v>22</v>
      </c>
      <c r="D66" s="29" t="s">
        <v>87</v>
      </c>
      <c r="E66" s="30" t="s">
        <v>24</v>
      </c>
      <c r="F66" s="30">
        <v>1</v>
      </c>
      <c r="G66" s="33">
        <v>1086807</v>
      </c>
      <c r="H66" s="44">
        <v>1035054</v>
      </c>
      <c r="I66" s="31">
        <v>1141147</v>
      </c>
      <c r="J66" s="41"/>
      <c r="K66" s="4">
        <f t="shared" si="1"/>
        <v>1035054</v>
      </c>
      <c r="L66" s="4">
        <f t="shared" si="2"/>
        <v>1141147</v>
      </c>
      <c r="M66" s="4">
        <f t="shared" si="3"/>
        <v>1086807</v>
      </c>
      <c r="N66" s="4">
        <f t="shared" si="4"/>
        <v>1086806.79</v>
      </c>
      <c r="O66" s="4">
        <f t="shared" si="5"/>
        <v>1085944.93</v>
      </c>
      <c r="P66" s="4">
        <f t="shared" si="6"/>
        <v>1087669.33</v>
      </c>
      <c r="Q66" s="8">
        <f t="shared" si="7"/>
        <v>33560.631446604661</v>
      </c>
      <c r="R66" s="9">
        <f t="shared" si="0"/>
        <v>3.0855546369598065E-2</v>
      </c>
      <c r="S66" s="10">
        <f t="shared" si="29"/>
        <v>913283.19327731093</v>
      </c>
      <c r="T66" s="10">
        <f t="shared" si="30"/>
        <v>173523.80672268907</v>
      </c>
      <c r="U66" s="4">
        <f t="shared" si="10"/>
        <v>1086807</v>
      </c>
      <c r="V66" s="5" t="s">
        <v>15</v>
      </c>
    </row>
    <row r="67" spans="1:22" s="2" customFormat="1" ht="33.75" x14ac:dyDescent="0.25">
      <c r="A67" s="26">
        <v>65</v>
      </c>
      <c r="B67" s="27" t="s">
        <v>21</v>
      </c>
      <c r="C67" s="28" t="s">
        <v>22</v>
      </c>
      <c r="D67" s="29" t="s">
        <v>88</v>
      </c>
      <c r="E67" s="30" t="s">
        <v>24</v>
      </c>
      <c r="F67" s="30">
        <v>1</v>
      </c>
      <c r="G67" s="33">
        <v>1918360</v>
      </c>
      <c r="H67" s="44">
        <v>1759963</v>
      </c>
      <c r="I67" s="31">
        <v>1975911.0000000002</v>
      </c>
      <c r="J67" s="41"/>
      <c r="K67" s="4">
        <f t="shared" si="1"/>
        <v>1759963</v>
      </c>
      <c r="L67" s="4">
        <f t="shared" si="2"/>
        <v>1975911</v>
      </c>
      <c r="M67" s="4">
        <f t="shared" si="3"/>
        <v>1918360</v>
      </c>
      <c r="N67" s="4">
        <f t="shared" si="4"/>
        <v>1882494.33</v>
      </c>
      <c r="O67" s="4">
        <f t="shared" si="5"/>
        <v>1880208.15</v>
      </c>
      <c r="P67" s="4">
        <f t="shared" si="6"/>
        <v>1884744.67</v>
      </c>
      <c r="Q67" s="8">
        <f t="shared" si="7"/>
        <v>70752.699474191861</v>
      </c>
      <c r="R67" s="9">
        <f t="shared" ref="R67:R130" si="31">+Q67/P67</f>
        <v>3.7539673463669675E-2</v>
      </c>
      <c r="S67" s="10">
        <f>U67/1.19</f>
        <v>1612067.2268907563</v>
      </c>
      <c r="T67" s="10">
        <f>S67*19/100</f>
        <v>306292.77310924372</v>
      </c>
      <c r="U67" s="4">
        <f t="shared" si="10"/>
        <v>1918360</v>
      </c>
      <c r="V67" s="5" t="s">
        <v>15</v>
      </c>
    </row>
    <row r="68" spans="1:22" s="2" customFormat="1" ht="33.75" x14ac:dyDescent="0.25">
      <c r="A68" s="26">
        <v>66</v>
      </c>
      <c r="B68" s="27" t="s">
        <v>21</v>
      </c>
      <c r="C68" s="28" t="s">
        <v>22</v>
      </c>
      <c r="D68" s="29" t="s">
        <v>89</v>
      </c>
      <c r="E68" s="30" t="s">
        <v>24</v>
      </c>
      <c r="F68" s="30">
        <v>1</v>
      </c>
      <c r="G68" s="33">
        <v>3762087</v>
      </c>
      <c r="H68" s="44">
        <v>3420079</v>
      </c>
      <c r="I68" s="31">
        <v>4025433.0000000005</v>
      </c>
      <c r="J68" s="41"/>
      <c r="K68" s="4">
        <f t="shared" ref="K68:K131" si="32">+ROUND(MIN(G68:H68,I68,J68),2)</f>
        <v>3420079</v>
      </c>
      <c r="L68" s="4">
        <f t="shared" ref="L68:L131" si="33">+ROUND(MAX(G68,H68:I68,J68),2)</f>
        <v>4025433</v>
      </c>
      <c r="M68" s="4">
        <f t="shared" ref="M68:M131" si="34">+ROUND(MEDIAN(G68:H68,I68,J68),2)</f>
        <v>3762087</v>
      </c>
      <c r="N68" s="4">
        <f t="shared" ref="N68:N131" si="35">+ROUND(GEOMEAN(G68:H68,I68,J68),2)</f>
        <v>3727570.43</v>
      </c>
      <c r="O68" s="4">
        <f t="shared" ref="O68:O131" si="36">+ROUND(HARMEAN(G68:H68,I68,J68),2)</f>
        <v>3719217.45</v>
      </c>
      <c r="P68" s="4">
        <f t="shared" ref="P68:P131" si="37">+ROUND(AVERAGE(G68:H68,I68,J68),2)</f>
        <v>3735866.33</v>
      </c>
      <c r="Q68" s="8">
        <f t="shared" ref="Q68:Q131" si="38">+STDEV(K68:P68)</f>
        <v>192093.89263361407</v>
      </c>
      <c r="R68" s="9">
        <f t="shared" si="31"/>
        <v>5.1418834526023867E-2</v>
      </c>
      <c r="S68" s="10">
        <f t="shared" ref="S68:S73" si="39">U68/1.19</f>
        <v>3161417.6470588236</v>
      </c>
      <c r="T68" s="10">
        <f t="shared" ref="T68:T73" si="40">S68*19/100</f>
        <v>600669.3529411765</v>
      </c>
      <c r="U68" s="4">
        <f t="shared" ref="U68:U131" si="41">M68</f>
        <v>3762087</v>
      </c>
      <c r="V68" s="5" t="s">
        <v>15</v>
      </c>
    </row>
    <row r="69" spans="1:22" s="2" customFormat="1" ht="45" x14ac:dyDescent="0.25">
      <c r="A69" s="26">
        <v>67</v>
      </c>
      <c r="B69" s="27" t="s">
        <v>21</v>
      </c>
      <c r="C69" s="28" t="s">
        <v>22</v>
      </c>
      <c r="D69" s="29" t="s">
        <v>90</v>
      </c>
      <c r="E69" s="30" t="s">
        <v>24</v>
      </c>
      <c r="F69" s="30">
        <v>1</v>
      </c>
      <c r="G69" s="33">
        <v>5010309</v>
      </c>
      <c r="H69" s="44">
        <v>4726707</v>
      </c>
      <c r="I69" s="31">
        <v>5260824</v>
      </c>
      <c r="J69" s="41"/>
      <c r="K69" s="4">
        <f t="shared" si="32"/>
        <v>4726707</v>
      </c>
      <c r="L69" s="4">
        <f t="shared" si="33"/>
        <v>5260824</v>
      </c>
      <c r="M69" s="4">
        <f t="shared" si="34"/>
        <v>5010309</v>
      </c>
      <c r="N69" s="4">
        <f t="shared" si="35"/>
        <v>4994503.5</v>
      </c>
      <c r="O69" s="4">
        <f t="shared" si="36"/>
        <v>4989716.53</v>
      </c>
      <c r="P69" s="4">
        <f t="shared" si="37"/>
        <v>4999280</v>
      </c>
      <c r="Q69" s="8">
        <f t="shared" si="38"/>
        <v>169057.94601857124</v>
      </c>
      <c r="R69" s="9">
        <f t="shared" si="31"/>
        <v>3.3816458773777675E-2</v>
      </c>
      <c r="S69" s="10">
        <f t="shared" si="39"/>
        <v>4210343.6974789919</v>
      </c>
      <c r="T69" s="10">
        <f t="shared" si="40"/>
        <v>799965.30252100842</v>
      </c>
      <c r="U69" s="4">
        <f t="shared" si="41"/>
        <v>5010309</v>
      </c>
      <c r="V69" s="5" t="s">
        <v>15</v>
      </c>
    </row>
    <row r="70" spans="1:22" s="2" customFormat="1" ht="33.75" x14ac:dyDescent="0.25">
      <c r="A70" s="26">
        <v>68</v>
      </c>
      <c r="B70" s="27" t="s">
        <v>21</v>
      </c>
      <c r="C70" s="28" t="s">
        <v>22</v>
      </c>
      <c r="D70" s="29" t="s">
        <v>91</v>
      </c>
      <c r="E70" s="30" t="s">
        <v>24</v>
      </c>
      <c r="F70" s="30">
        <v>1</v>
      </c>
      <c r="G70" s="33">
        <v>843410.00000000012</v>
      </c>
      <c r="H70" s="44">
        <v>788234.00000000012</v>
      </c>
      <c r="I70" s="31">
        <v>885581</v>
      </c>
      <c r="J70" s="41"/>
      <c r="K70" s="4">
        <f t="shared" si="32"/>
        <v>788234</v>
      </c>
      <c r="L70" s="4">
        <f t="shared" si="33"/>
        <v>885581</v>
      </c>
      <c r="M70" s="4">
        <f t="shared" si="34"/>
        <v>843410</v>
      </c>
      <c r="N70" s="4">
        <f t="shared" si="35"/>
        <v>838122.31</v>
      </c>
      <c r="O70" s="4">
        <f t="shared" si="36"/>
        <v>837164.77</v>
      </c>
      <c r="P70" s="4">
        <f t="shared" si="37"/>
        <v>839075</v>
      </c>
      <c r="Q70" s="8">
        <f t="shared" si="38"/>
        <v>30885.58915438698</v>
      </c>
      <c r="R70" s="9">
        <f t="shared" si="31"/>
        <v>3.6809092339048333E-2</v>
      </c>
      <c r="S70" s="10">
        <f t="shared" si="39"/>
        <v>708747.89915966394</v>
      </c>
      <c r="T70" s="10">
        <f t="shared" si="40"/>
        <v>134662.10084033615</v>
      </c>
      <c r="U70" s="4">
        <f t="shared" si="41"/>
        <v>843410</v>
      </c>
      <c r="V70" s="5" t="s">
        <v>15</v>
      </c>
    </row>
    <row r="71" spans="1:22" s="2" customFormat="1" ht="33.75" x14ac:dyDescent="0.25">
      <c r="A71" s="26">
        <v>69</v>
      </c>
      <c r="B71" s="27" t="s">
        <v>21</v>
      </c>
      <c r="C71" s="28" t="s">
        <v>22</v>
      </c>
      <c r="D71" s="29" t="s">
        <v>92</v>
      </c>
      <c r="E71" s="30" t="s">
        <v>24</v>
      </c>
      <c r="F71" s="30">
        <v>1</v>
      </c>
      <c r="G71" s="33">
        <v>655898.00000000012</v>
      </c>
      <c r="H71" s="44">
        <v>612989</v>
      </c>
      <c r="I71" s="31">
        <v>701811</v>
      </c>
      <c r="J71" s="41"/>
      <c r="K71" s="4">
        <f t="shared" si="32"/>
        <v>612989</v>
      </c>
      <c r="L71" s="4">
        <f t="shared" si="33"/>
        <v>701811</v>
      </c>
      <c r="M71" s="4">
        <f t="shared" si="34"/>
        <v>655898</v>
      </c>
      <c r="N71" s="4">
        <f t="shared" si="35"/>
        <v>655898.12</v>
      </c>
      <c r="O71" s="4">
        <f t="shared" si="36"/>
        <v>654898.43000000005</v>
      </c>
      <c r="P71" s="4">
        <f t="shared" si="37"/>
        <v>656899.32999999996</v>
      </c>
      <c r="Q71" s="8">
        <f t="shared" si="38"/>
        <v>28105.806397275992</v>
      </c>
      <c r="R71" s="9">
        <f t="shared" si="31"/>
        <v>4.2785561065005188E-2</v>
      </c>
      <c r="S71" s="10">
        <f t="shared" si="39"/>
        <v>551174.78991596645</v>
      </c>
      <c r="T71" s="10">
        <f t="shared" si="40"/>
        <v>104723.21008403362</v>
      </c>
      <c r="U71" s="4">
        <f t="shared" si="41"/>
        <v>655898</v>
      </c>
      <c r="V71" s="5" t="s">
        <v>15</v>
      </c>
    </row>
    <row r="72" spans="1:22" s="2" customFormat="1" ht="33.75" x14ac:dyDescent="0.25">
      <c r="A72" s="26">
        <v>70</v>
      </c>
      <c r="B72" s="27" t="s">
        <v>21</v>
      </c>
      <c r="C72" s="28" t="s">
        <v>22</v>
      </c>
      <c r="D72" s="29" t="s">
        <v>93</v>
      </c>
      <c r="E72" s="30" t="s">
        <v>24</v>
      </c>
      <c r="F72" s="30">
        <v>1</v>
      </c>
      <c r="G72" s="33">
        <v>2186313</v>
      </c>
      <c r="H72" s="44">
        <v>1987557.0000000002</v>
      </c>
      <c r="I72" s="31">
        <v>2273766</v>
      </c>
      <c r="J72" s="41"/>
      <c r="K72" s="4">
        <f t="shared" si="32"/>
        <v>1987557</v>
      </c>
      <c r="L72" s="4">
        <f t="shared" si="33"/>
        <v>2273766</v>
      </c>
      <c r="M72" s="4">
        <f t="shared" si="34"/>
        <v>2186313</v>
      </c>
      <c r="N72" s="4">
        <f t="shared" si="35"/>
        <v>2145816.4300000002</v>
      </c>
      <c r="O72" s="4">
        <f t="shared" si="36"/>
        <v>2142367.0499999998</v>
      </c>
      <c r="P72" s="4">
        <f t="shared" si="37"/>
        <v>2149212</v>
      </c>
      <c r="Q72" s="8">
        <f t="shared" si="38"/>
        <v>92804.55520768615</v>
      </c>
      <c r="R72" s="9">
        <f t="shared" si="31"/>
        <v>4.3180735640637659E-2</v>
      </c>
      <c r="S72" s="10">
        <f t="shared" si="39"/>
        <v>1837237.8151260505</v>
      </c>
      <c r="T72" s="10">
        <f t="shared" si="40"/>
        <v>349075.18487394956</v>
      </c>
      <c r="U72" s="4">
        <f t="shared" si="41"/>
        <v>2186313</v>
      </c>
      <c r="V72" s="5" t="s">
        <v>15</v>
      </c>
    </row>
    <row r="73" spans="1:22" s="2" customFormat="1" ht="33.75" x14ac:dyDescent="0.25">
      <c r="A73" s="26">
        <v>71</v>
      </c>
      <c r="B73" s="27" t="s">
        <v>21</v>
      </c>
      <c r="C73" s="28" t="s">
        <v>22</v>
      </c>
      <c r="D73" s="29" t="s">
        <v>94</v>
      </c>
      <c r="E73" s="30" t="s">
        <v>24</v>
      </c>
      <c r="F73" s="30">
        <v>1</v>
      </c>
      <c r="G73" s="33">
        <v>3146708</v>
      </c>
      <c r="H73" s="44">
        <v>2996865</v>
      </c>
      <c r="I73" s="31">
        <v>3304043</v>
      </c>
      <c r="J73" s="41"/>
      <c r="K73" s="4">
        <f t="shared" si="32"/>
        <v>2996865</v>
      </c>
      <c r="L73" s="4">
        <f t="shared" si="33"/>
        <v>3304043</v>
      </c>
      <c r="M73" s="4">
        <f t="shared" si="34"/>
        <v>3146708</v>
      </c>
      <c r="N73" s="4">
        <f t="shared" si="35"/>
        <v>3146707.96</v>
      </c>
      <c r="O73" s="4">
        <f t="shared" si="36"/>
        <v>3144212.56</v>
      </c>
      <c r="P73" s="4">
        <f t="shared" si="37"/>
        <v>3149205.33</v>
      </c>
      <c r="Q73" s="8">
        <f t="shared" si="38"/>
        <v>97170.294967773298</v>
      </c>
      <c r="R73" s="9">
        <f t="shared" si="31"/>
        <v>3.0855496795368784E-2</v>
      </c>
      <c r="S73" s="10">
        <f t="shared" si="39"/>
        <v>2644292.4369747899</v>
      </c>
      <c r="T73" s="10">
        <f t="shared" si="40"/>
        <v>502415.56302521005</v>
      </c>
      <c r="U73" s="4">
        <f t="shared" si="41"/>
        <v>3146708</v>
      </c>
      <c r="V73" s="5" t="s">
        <v>15</v>
      </c>
    </row>
    <row r="74" spans="1:22" s="2" customFormat="1" ht="33.75" x14ac:dyDescent="0.25">
      <c r="A74" s="26">
        <v>72</v>
      </c>
      <c r="B74" s="27" t="s">
        <v>21</v>
      </c>
      <c r="C74" s="28" t="s">
        <v>22</v>
      </c>
      <c r="D74" s="29" t="s">
        <v>95</v>
      </c>
      <c r="E74" s="30" t="s">
        <v>24</v>
      </c>
      <c r="F74" s="30">
        <v>1</v>
      </c>
      <c r="G74" s="33">
        <v>3236614.0000000005</v>
      </c>
      <c r="H74" s="44">
        <v>2996865</v>
      </c>
      <c r="I74" s="31">
        <v>3333712</v>
      </c>
      <c r="J74" s="41"/>
      <c r="K74" s="4">
        <f t="shared" si="32"/>
        <v>2996865</v>
      </c>
      <c r="L74" s="4">
        <f t="shared" si="33"/>
        <v>3333712</v>
      </c>
      <c r="M74" s="4">
        <f t="shared" si="34"/>
        <v>3236614</v>
      </c>
      <c r="N74" s="4">
        <f t="shared" si="35"/>
        <v>3185874.93</v>
      </c>
      <c r="O74" s="4">
        <f t="shared" si="36"/>
        <v>3182642.91</v>
      </c>
      <c r="P74" s="4">
        <f t="shared" si="37"/>
        <v>3189063.67</v>
      </c>
      <c r="Q74" s="8">
        <f t="shared" si="38"/>
        <v>109690.93470233405</v>
      </c>
      <c r="R74" s="9">
        <f t="shared" si="31"/>
        <v>3.4395968865160366E-2</v>
      </c>
      <c r="S74" s="10">
        <f>U74/1.19</f>
        <v>2719843.6974789919</v>
      </c>
      <c r="T74" s="10">
        <f>S74*19/100</f>
        <v>516770.30252100847</v>
      </c>
      <c r="U74" s="4">
        <f t="shared" si="41"/>
        <v>3236614</v>
      </c>
      <c r="V74" s="5" t="s">
        <v>15</v>
      </c>
    </row>
    <row r="75" spans="1:22" s="2" customFormat="1" ht="33.75" x14ac:dyDescent="0.25">
      <c r="A75" s="26">
        <v>73</v>
      </c>
      <c r="B75" s="27" t="s">
        <v>21</v>
      </c>
      <c r="C75" s="28" t="s">
        <v>22</v>
      </c>
      <c r="D75" s="29" t="s">
        <v>96</v>
      </c>
      <c r="E75" s="30" t="s">
        <v>24</v>
      </c>
      <c r="F75" s="30">
        <v>1</v>
      </c>
      <c r="G75" s="33">
        <v>1233710</v>
      </c>
      <c r="H75" s="44">
        <v>1174962</v>
      </c>
      <c r="I75" s="31">
        <v>1295396</v>
      </c>
      <c r="J75" s="41"/>
      <c r="K75" s="4">
        <f t="shared" si="32"/>
        <v>1174962</v>
      </c>
      <c r="L75" s="4">
        <f t="shared" si="33"/>
        <v>1295396</v>
      </c>
      <c r="M75" s="4">
        <f t="shared" si="34"/>
        <v>1233710</v>
      </c>
      <c r="N75" s="4">
        <f t="shared" si="35"/>
        <v>1233710.19</v>
      </c>
      <c r="O75" s="4">
        <f t="shared" si="36"/>
        <v>1232731.83</v>
      </c>
      <c r="P75" s="4">
        <f t="shared" si="37"/>
        <v>1234689.33</v>
      </c>
      <c r="Q75" s="8">
        <f t="shared" si="38"/>
        <v>38097.154856402289</v>
      </c>
      <c r="R75" s="9">
        <f t="shared" si="31"/>
        <v>3.0855660554224021E-2</v>
      </c>
      <c r="S75" s="10">
        <f t="shared" ref="S75:S79" si="42">U75/1.19</f>
        <v>1036731.0924369749</v>
      </c>
      <c r="T75" s="10">
        <f t="shared" ref="T75:T79" si="43">S75*19/100</f>
        <v>196978.90756302522</v>
      </c>
      <c r="U75" s="4">
        <f t="shared" si="41"/>
        <v>1233710</v>
      </c>
      <c r="V75" s="5" t="s">
        <v>15</v>
      </c>
    </row>
    <row r="76" spans="1:22" s="2" customFormat="1" ht="33.75" x14ac:dyDescent="0.25">
      <c r="A76" s="26">
        <v>74</v>
      </c>
      <c r="B76" s="27" t="s">
        <v>21</v>
      </c>
      <c r="C76" s="28" t="s">
        <v>22</v>
      </c>
      <c r="D76" s="29" t="s">
        <v>97</v>
      </c>
      <c r="E76" s="30" t="s">
        <v>24</v>
      </c>
      <c r="F76" s="30">
        <v>1</v>
      </c>
      <c r="G76" s="33">
        <v>1271068</v>
      </c>
      <c r="H76" s="44">
        <v>1176915</v>
      </c>
      <c r="I76" s="31">
        <v>1347332</v>
      </c>
      <c r="J76" s="41"/>
      <c r="K76" s="4">
        <f t="shared" si="32"/>
        <v>1176915</v>
      </c>
      <c r="L76" s="4">
        <f t="shared" si="33"/>
        <v>1347332</v>
      </c>
      <c r="M76" s="4">
        <f t="shared" si="34"/>
        <v>1271068</v>
      </c>
      <c r="N76" s="4">
        <f t="shared" si="35"/>
        <v>1263173.01</v>
      </c>
      <c r="O76" s="4">
        <f t="shared" si="36"/>
        <v>1261232.02</v>
      </c>
      <c r="P76" s="4">
        <f t="shared" si="37"/>
        <v>1265105</v>
      </c>
      <c r="Q76" s="8">
        <f t="shared" si="38"/>
        <v>54013.756170054214</v>
      </c>
      <c r="R76" s="9">
        <f t="shared" si="31"/>
        <v>4.2695077618106175E-2</v>
      </c>
      <c r="S76" s="10">
        <f t="shared" si="42"/>
        <v>1068124.3697478992</v>
      </c>
      <c r="T76" s="10">
        <f t="shared" si="43"/>
        <v>202943.63025210088</v>
      </c>
      <c r="U76" s="4">
        <f t="shared" si="41"/>
        <v>1271068</v>
      </c>
      <c r="V76" s="5" t="s">
        <v>15</v>
      </c>
    </row>
    <row r="77" spans="1:22" s="2" customFormat="1" ht="45" x14ac:dyDescent="0.25">
      <c r="A77" s="26">
        <v>75</v>
      </c>
      <c r="B77" s="27" t="s">
        <v>21</v>
      </c>
      <c r="C77" s="28" t="s">
        <v>22</v>
      </c>
      <c r="D77" s="29" t="s">
        <v>98</v>
      </c>
      <c r="E77" s="30" t="s">
        <v>24</v>
      </c>
      <c r="F77" s="30">
        <v>1</v>
      </c>
      <c r="G77" s="33">
        <v>843418.00000000012</v>
      </c>
      <c r="H77" s="44">
        <v>788241</v>
      </c>
      <c r="I77" s="31">
        <v>877155</v>
      </c>
      <c r="J77" s="41"/>
      <c r="K77" s="4">
        <f t="shared" si="32"/>
        <v>788241</v>
      </c>
      <c r="L77" s="4">
        <f t="shared" si="33"/>
        <v>877155</v>
      </c>
      <c r="M77" s="4">
        <f t="shared" si="34"/>
        <v>843418</v>
      </c>
      <c r="N77" s="4">
        <f t="shared" si="35"/>
        <v>835460.8</v>
      </c>
      <c r="O77" s="4">
        <f t="shared" si="36"/>
        <v>834643.58</v>
      </c>
      <c r="P77" s="4">
        <f t="shared" si="37"/>
        <v>836271.33</v>
      </c>
      <c r="Q77" s="8">
        <f t="shared" si="38"/>
        <v>28396.399889814496</v>
      </c>
      <c r="R77" s="9">
        <f t="shared" si="31"/>
        <v>3.39559648539123E-2</v>
      </c>
      <c r="S77" s="10">
        <f t="shared" si="42"/>
        <v>708754.62184873957</v>
      </c>
      <c r="T77" s="10">
        <f t="shared" si="43"/>
        <v>134663.37815126052</v>
      </c>
      <c r="U77" s="4">
        <f t="shared" si="41"/>
        <v>843418</v>
      </c>
      <c r="V77" s="5" t="s">
        <v>15</v>
      </c>
    </row>
    <row r="78" spans="1:22" s="2" customFormat="1" ht="33.75" x14ac:dyDescent="0.25">
      <c r="A78" s="26">
        <v>76</v>
      </c>
      <c r="B78" s="27" t="s">
        <v>21</v>
      </c>
      <c r="C78" s="28" t="s">
        <v>22</v>
      </c>
      <c r="D78" s="29" t="s">
        <v>99</v>
      </c>
      <c r="E78" s="30" t="s">
        <v>24</v>
      </c>
      <c r="F78" s="30">
        <v>1</v>
      </c>
      <c r="G78" s="33">
        <v>2119940</v>
      </c>
      <c r="H78" s="44">
        <v>1981252</v>
      </c>
      <c r="I78" s="31">
        <v>2204738</v>
      </c>
      <c r="J78" s="41"/>
      <c r="K78" s="4">
        <f t="shared" si="32"/>
        <v>1981252</v>
      </c>
      <c r="L78" s="4">
        <f t="shared" si="33"/>
        <v>2204738</v>
      </c>
      <c r="M78" s="4">
        <f t="shared" si="34"/>
        <v>2119940</v>
      </c>
      <c r="N78" s="4">
        <f t="shared" si="35"/>
        <v>2099939.38</v>
      </c>
      <c r="O78" s="4">
        <f t="shared" si="36"/>
        <v>2097885.2999999998</v>
      </c>
      <c r="P78" s="4">
        <f t="shared" si="37"/>
        <v>2101976.67</v>
      </c>
      <c r="Q78" s="8">
        <f t="shared" si="38"/>
        <v>71374.572327068337</v>
      </c>
      <c r="R78" s="9">
        <f t="shared" si="31"/>
        <v>3.3955929837731422E-2</v>
      </c>
      <c r="S78" s="10">
        <f t="shared" si="42"/>
        <v>1781462.1848739497</v>
      </c>
      <c r="T78" s="10">
        <f t="shared" si="43"/>
        <v>338477.81512605044</v>
      </c>
      <c r="U78" s="4">
        <f t="shared" si="41"/>
        <v>2119940</v>
      </c>
      <c r="V78" s="5" t="s">
        <v>15</v>
      </c>
    </row>
    <row r="79" spans="1:22" s="2" customFormat="1" ht="33.75" x14ac:dyDescent="0.25">
      <c r="A79" s="26">
        <v>77</v>
      </c>
      <c r="B79" s="27" t="s">
        <v>21</v>
      </c>
      <c r="C79" s="28" t="s">
        <v>22</v>
      </c>
      <c r="D79" s="29" t="s">
        <v>100</v>
      </c>
      <c r="E79" s="30" t="s">
        <v>24</v>
      </c>
      <c r="F79" s="30">
        <v>1</v>
      </c>
      <c r="G79" s="33">
        <v>2576055</v>
      </c>
      <c r="H79" s="44">
        <v>2363353</v>
      </c>
      <c r="I79" s="31">
        <v>2704858</v>
      </c>
      <c r="J79" s="41"/>
      <c r="K79" s="4">
        <f t="shared" si="32"/>
        <v>2363353</v>
      </c>
      <c r="L79" s="4">
        <f t="shared" si="33"/>
        <v>2704858</v>
      </c>
      <c r="M79" s="4">
        <f t="shared" si="34"/>
        <v>2576055</v>
      </c>
      <c r="N79" s="4">
        <f t="shared" si="35"/>
        <v>2544150.11</v>
      </c>
      <c r="O79" s="4">
        <f t="shared" si="36"/>
        <v>2540170.0499999998</v>
      </c>
      <c r="P79" s="4">
        <f t="shared" si="37"/>
        <v>2548088.67</v>
      </c>
      <c r="Q79" s="8">
        <f t="shared" si="38"/>
        <v>109124.50765169911</v>
      </c>
      <c r="R79" s="9">
        <f t="shared" si="31"/>
        <v>4.2826024438034613E-2</v>
      </c>
      <c r="S79" s="10">
        <f t="shared" si="42"/>
        <v>2164752.1008403362</v>
      </c>
      <c r="T79" s="10">
        <f t="shared" si="43"/>
        <v>411302.89915966382</v>
      </c>
      <c r="U79" s="4">
        <f t="shared" si="41"/>
        <v>2576055</v>
      </c>
      <c r="V79" s="5" t="s">
        <v>15</v>
      </c>
    </row>
    <row r="80" spans="1:22" s="2" customFormat="1" ht="45" x14ac:dyDescent="0.25">
      <c r="A80" s="26">
        <v>78</v>
      </c>
      <c r="B80" s="27" t="s">
        <v>21</v>
      </c>
      <c r="C80" s="28" t="s">
        <v>22</v>
      </c>
      <c r="D80" s="29" t="s">
        <v>101</v>
      </c>
      <c r="E80" s="30" t="s">
        <v>24</v>
      </c>
      <c r="F80" s="30">
        <v>1</v>
      </c>
      <c r="G80" s="33">
        <v>821250</v>
      </c>
      <c r="H80" s="44">
        <v>753440</v>
      </c>
      <c r="I80" s="31">
        <v>870525</v>
      </c>
      <c r="J80" s="41"/>
      <c r="K80" s="4">
        <f t="shared" si="32"/>
        <v>753440</v>
      </c>
      <c r="L80" s="4">
        <f t="shared" si="33"/>
        <v>870525</v>
      </c>
      <c r="M80" s="4">
        <f t="shared" si="34"/>
        <v>821250</v>
      </c>
      <c r="N80" s="4">
        <f t="shared" si="35"/>
        <v>813645.26</v>
      </c>
      <c r="O80" s="4">
        <f t="shared" si="36"/>
        <v>812208.29</v>
      </c>
      <c r="P80" s="4">
        <f t="shared" si="37"/>
        <v>815071.67</v>
      </c>
      <c r="Q80" s="8">
        <f t="shared" si="38"/>
        <v>37199.120535766793</v>
      </c>
      <c r="R80" s="9">
        <f t="shared" si="31"/>
        <v>4.563907924289258E-2</v>
      </c>
      <c r="S80" s="10">
        <f>U80/1.19</f>
        <v>690126.05042016809</v>
      </c>
      <c r="T80" s="10">
        <f>S80*19/100</f>
        <v>131123.94957983194</v>
      </c>
      <c r="U80" s="4">
        <f t="shared" si="41"/>
        <v>821250</v>
      </c>
      <c r="V80" s="5" t="s">
        <v>15</v>
      </c>
    </row>
    <row r="81" spans="1:22" s="2" customFormat="1" ht="33.75" x14ac:dyDescent="0.25">
      <c r="A81" s="26">
        <v>79</v>
      </c>
      <c r="B81" s="27" t="s">
        <v>21</v>
      </c>
      <c r="C81" s="28" t="s">
        <v>22</v>
      </c>
      <c r="D81" s="29" t="s">
        <v>102</v>
      </c>
      <c r="E81" s="30" t="s">
        <v>24</v>
      </c>
      <c r="F81" s="30">
        <v>1</v>
      </c>
      <c r="G81" s="33">
        <v>1973725</v>
      </c>
      <c r="H81" s="44">
        <v>1810757</v>
      </c>
      <c r="I81" s="31">
        <v>2092149.0000000002</v>
      </c>
      <c r="J81" s="41"/>
      <c r="K81" s="4">
        <f t="shared" si="32"/>
        <v>1810757</v>
      </c>
      <c r="L81" s="4">
        <f t="shared" si="33"/>
        <v>2092149</v>
      </c>
      <c r="M81" s="4">
        <f t="shared" si="34"/>
        <v>1973725</v>
      </c>
      <c r="N81" s="4">
        <f t="shared" si="35"/>
        <v>1955448.92</v>
      </c>
      <c r="O81" s="4">
        <f t="shared" si="36"/>
        <v>1951995.43</v>
      </c>
      <c r="P81" s="4">
        <f t="shared" si="37"/>
        <v>1958877</v>
      </c>
      <c r="Q81" s="8">
        <f t="shared" si="38"/>
        <v>89401.136919278113</v>
      </c>
      <c r="R81" s="9">
        <f t="shared" si="31"/>
        <v>4.5638974228232869E-2</v>
      </c>
      <c r="S81" s="10">
        <f t="shared" ref="S81:S85" si="44">U81/1.19</f>
        <v>1658592.4369747899</v>
      </c>
      <c r="T81" s="10">
        <f t="shared" ref="T81:T85" si="45">S81*19/100</f>
        <v>315132.56302521011</v>
      </c>
      <c r="U81" s="4">
        <f t="shared" si="41"/>
        <v>1973725</v>
      </c>
      <c r="V81" s="5" t="s">
        <v>15</v>
      </c>
    </row>
    <row r="82" spans="1:22" s="2" customFormat="1" ht="33.75" x14ac:dyDescent="0.25">
      <c r="A82" s="26">
        <v>80</v>
      </c>
      <c r="B82" s="27" t="s">
        <v>21</v>
      </c>
      <c r="C82" s="28" t="s">
        <v>22</v>
      </c>
      <c r="D82" s="29" t="s">
        <v>103</v>
      </c>
      <c r="E82" s="30" t="s">
        <v>24</v>
      </c>
      <c r="F82" s="30">
        <v>1</v>
      </c>
      <c r="G82" s="33">
        <v>619505</v>
      </c>
      <c r="H82" s="44">
        <v>578977</v>
      </c>
      <c r="I82" s="31">
        <v>638090</v>
      </c>
      <c r="J82" s="41"/>
      <c r="K82" s="4">
        <f t="shared" si="32"/>
        <v>578977</v>
      </c>
      <c r="L82" s="4">
        <f t="shared" si="33"/>
        <v>638090</v>
      </c>
      <c r="M82" s="4">
        <f t="shared" si="34"/>
        <v>619505</v>
      </c>
      <c r="N82" s="4">
        <f t="shared" si="35"/>
        <v>611687.15</v>
      </c>
      <c r="O82" s="4">
        <f t="shared" si="36"/>
        <v>611178.04</v>
      </c>
      <c r="P82" s="4">
        <f t="shared" si="37"/>
        <v>612190.67000000004</v>
      </c>
      <c r="Q82" s="8">
        <f t="shared" si="38"/>
        <v>19122.33469558429</v>
      </c>
      <c r="R82" s="9">
        <f t="shared" si="31"/>
        <v>3.1235913307179751E-2</v>
      </c>
      <c r="S82" s="10">
        <f t="shared" si="44"/>
        <v>520592.43697478995</v>
      </c>
      <c r="T82" s="10">
        <f t="shared" si="45"/>
        <v>98912.563025210096</v>
      </c>
      <c r="U82" s="4">
        <f t="shared" si="41"/>
        <v>619505</v>
      </c>
      <c r="V82" s="5" t="s">
        <v>15</v>
      </c>
    </row>
    <row r="83" spans="1:22" s="2" customFormat="1" ht="22.5" x14ac:dyDescent="0.25">
      <c r="A83" s="26">
        <v>81</v>
      </c>
      <c r="B83" s="27" t="s">
        <v>21</v>
      </c>
      <c r="C83" s="28" t="s">
        <v>22</v>
      </c>
      <c r="D83" s="29" t="s">
        <v>104</v>
      </c>
      <c r="E83" s="30" t="s">
        <v>24</v>
      </c>
      <c r="F83" s="30">
        <v>1</v>
      </c>
      <c r="G83" s="33">
        <v>79202</v>
      </c>
      <c r="H83" s="44">
        <v>72002</v>
      </c>
      <c r="I83" s="31">
        <v>84746.000000000015</v>
      </c>
      <c r="J83" s="41"/>
      <c r="K83" s="4">
        <f t="shared" si="32"/>
        <v>72002</v>
      </c>
      <c r="L83" s="4">
        <f t="shared" si="33"/>
        <v>84746</v>
      </c>
      <c r="M83" s="4">
        <f t="shared" si="34"/>
        <v>79202</v>
      </c>
      <c r="N83" s="4">
        <f t="shared" si="35"/>
        <v>78475.360000000001</v>
      </c>
      <c r="O83" s="4">
        <f t="shared" si="36"/>
        <v>78299.509999999995</v>
      </c>
      <c r="P83" s="4">
        <f t="shared" si="37"/>
        <v>78650</v>
      </c>
      <c r="Q83" s="8">
        <f t="shared" si="38"/>
        <v>4043.9882818050628</v>
      </c>
      <c r="R83" s="9">
        <f t="shared" si="31"/>
        <v>5.1417524244183888E-2</v>
      </c>
      <c r="S83" s="10">
        <f t="shared" si="44"/>
        <v>66556.302521008402</v>
      </c>
      <c r="T83" s="10">
        <f t="shared" si="45"/>
        <v>12645.697478991595</v>
      </c>
      <c r="U83" s="4">
        <f t="shared" si="41"/>
        <v>79202</v>
      </c>
      <c r="V83" s="5" t="s">
        <v>15</v>
      </c>
    </row>
    <row r="84" spans="1:22" s="2" customFormat="1" ht="22.5" x14ac:dyDescent="0.25">
      <c r="A84" s="26">
        <v>82</v>
      </c>
      <c r="B84" s="27" t="s">
        <v>21</v>
      </c>
      <c r="C84" s="28" t="s">
        <v>22</v>
      </c>
      <c r="D84" s="29" t="s">
        <v>105</v>
      </c>
      <c r="E84" s="30" t="s">
        <v>24</v>
      </c>
      <c r="F84" s="30">
        <v>1</v>
      </c>
      <c r="G84" s="33">
        <v>1152216</v>
      </c>
      <c r="H84" s="44">
        <v>1057079</v>
      </c>
      <c r="I84" s="31">
        <v>1232871</v>
      </c>
      <c r="J84" s="41"/>
      <c r="K84" s="4">
        <f t="shared" si="32"/>
        <v>1057079</v>
      </c>
      <c r="L84" s="4">
        <f t="shared" si="33"/>
        <v>1232871</v>
      </c>
      <c r="M84" s="4">
        <f t="shared" si="34"/>
        <v>1152216</v>
      </c>
      <c r="N84" s="4">
        <f t="shared" si="35"/>
        <v>1145125.26</v>
      </c>
      <c r="O84" s="4">
        <f t="shared" si="36"/>
        <v>1142852.45</v>
      </c>
      <c r="P84" s="4">
        <f t="shared" si="37"/>
        <v>1147388.67</v>
      </c>
      <c r="Q84" s="8">
        <f t="shared" si="38"/>
        <v>55685.478930678029</v>
      </c>
      <c r="R84" s="9">
        <f t="shared" si="31"/>
        <v>4.8532359074696135E-2</v>
      </c>
      <c r="S84" s="10">
        <f t="shared" si="44"/>
        <v>968248.73949579836</v>
      </c>
      <c r="T84" s="10">
        <f t="shared" si="45"/>
        <v>183967.26050420169</v>
      </c>
      <c r="U84" s="4">
        <f t="shared" si="41"/>
        <v>1152216</v>
      </c>
      <c r="V84" s="5" t="s">
        <v>15</v>
      </c>
    </row>
    <row r="85" spans="1:22" s="2" customFormat="1" ht="22.5" x14ac:dyDescent="0.25">
      <c r="A85" s="26">
        <v>83</v>
      </c>
      <c r="B85" s="27" t="s">
        <v>21</v>
      </c>
      <c r="C85" s="28" t="s">
        <v>22</v>
      </c>
      <c r="D85" s="29" t="s">
        <v>106</v>
      </c>
      <c r="E85" s="30" t="s">
        <v>24</v>
      </c>
      <c r="F85" s="30">
        <v>1</v>
      </c>
      <c r="G85" s="33">
        <v>1162787</v>
      </c>
      <c r="H85" s="44">
        <v>1057079</v>
      </c>
      <c r="I85" s="31">
        <v>1244182</v>
      </c>
      <c r="J85" s="41"/>
      <c r="K85" s="4">
        <f t="shared" si="32"/>
        <v>1057079</v>
      </c>
      <c r="L85" s="4">
        <f t="shared" si="33"/>
        <v>1244182</v>
      </c>
      <c r="M85" s="4">
        <f t="shared" si="34"/>
        <v>1162787</v>
      </c>
      <c r="N85" s="4">
        <f t="shared" si="35"/>
        <v>1152118.57</v>
      </c>
      <c r="O85" s="4">
        <f t="shared" si="36"/>
        <v>1149536.82</v>
      </c>
      <c r="P85" s="4">
        <f t="shared" si="37"/>
        <v>1154682.67</v>
      </c>
      <c r="Q85" s="8">
        <f t="shared" si="38"/>
        <v>59372.441025275242</v>
      </c>
      <c r="R85" s="9">
        <f t="shared" si="31"/>
        <v>5.141883789186448E-2</v>
      </c>
      <c r="S85" s="10">
        <f t="shared" si="44"/>
        <v>977131.93277310929</v>
      </c>
      <c r="T85" s="10">
        <f t="shared" si="45"/>
        <v>185655.06722689077</v>
      </c>
      <c r="U85" s="4">
        <f t="shared" si="41"/>
        <v>1162787</v>
      </c>
      <c r="V85" s="5" t="s">
        <v>15</v>
      </c>
    </row>
    <row r="86" spans="1:22" s="2" customFormat="1" ht="56.25" x14ac:dyDescent="0.25">
      <c r="A86" s="26">
        <v>84</v>
      </c>
      <c r="B86" s="27" t="s">
        <v>21</v>
      </c>
      <c r="C86" s="28" t="s">
        <v>22</v>
      </c>
      <c r="D86" s="29" t="s">
        <v>107</v>
      </c>
      <c r="E86" s="30" t="s">
        <v>24</v>
      </c>
      <c r="F86" s="30">
        <v>1</v>
      </c>
      <c r="G86" s="33">
        <v>1241819</v>
      </c>
      <c r="H86" s="44">
        <v>1182685</v>
      </c>
      <c r="I86" s="31">
        <v>1303910.0000000002</v>
      </c>
      <c r="J86" s="41"/>
      <c r="K86" s="4">
        <f t="shared" si="32"/>
        <v>1182685</v>
      </c>
      <c r="L86" s="4">
        <f t="shared" si="33"/>
        <v>1303910</v>
      </c>
      <c r="M86" s="4">
        <f t="shared" si="34"/>
        <v>1241819</v>
      </c>
      <c r="N86" s="4">
        <f t="shared" si="35"/>
        <v>1241819.1000000001</v>
      </c>
      <c r="O86" s="4">
        <f t="shared" si="36"/>
        <v>1240834.31</v>
      </c>
      <c r="P86" s="4">
        <f t="shared" si="37"/>
        <v>1242804.67</v>
      </c>
      <c r="Q86" s="8">
        <f t="shared" si="38"/>
        <v>38347.372853623056</v>
      </c>
      <c r="R86" s="9">
        <f t="shared" si="31"/>
        <v>3.0855510748622354E-2</v>
      </c>
      <c r="S86" s="10">
        <f>U86/1.19</f>
        <v>1043545.3781512605</v>
      </c>
      <c r="T86" s="10">
        <f>S86*19/100</f>
        <v>198273.62184873951</v>
      </c>
      <c r="U86" s="4">
        <f t="shared" si="41"/>
        <v>1241819</v>
      </c>
      <c r="V86" s="5" t="s">
        <v>15</v>
      </c>
    </row>
    <row r="87" spans="1:22" s="2" customFormat="1" ht="45" x14ac:dyDescent="0.25">
      <c r="A87" s="26">
        <v>85</v>
      </c>
      <c r="B87" s="27" t="s">
        <v>21</v>
      </c>
      <c r="C87" s="28" t="s">
        <v>22</v>
      </c>
      <c r="D87" s="29" t="s">
        <v>108</v>
      </c>
      <c r="E87" s="30" t="s">
        <v>24</v>
      </c>
      <c r="F87" s="30">
        <v>1</v>
      </c>
      <c r="G87" s="33">
        <v>582631</v>
      </c>
      <c r="H87" s="44">
        <v>544515</v>
      </c>
      <c r="I87" s="31">
        <v>623415</v>
      </c>
      <c r="J87" s="41"/>
      <c r="K87" s="4">
        <f t="shared" si="32"/>
        <v>544515</v>
      </c>
      <c r="L87" s="4">
        <f t="shared" si="33"/>
        <v>623415</v>
      </c>
      <c r="M87" s="4">
        <f t="shared" si="34"/>
        <v>582631</v>
      </c>
      <c r="N87" s="4">
        <f t="shared" si="35"/>
        <v>582630.96</v>
      </c>
      <c r="O87" s="4">
        <f t="shared" si="36"/>
        <v>581742.94999999995</v>
      </c>
      <c r="P87" s="4">
        <f t="shared" si="37"/>
        <v>583520.32999999996</v>
      </c>
      <c r="Q87" s="8">
        <f t="shared" si="38"/>
        <v>24966.201869554501</v>
      </c>
      <c r="R87" s="9">
        <f t="shared" si="31"/>
        <v>4.2785487644542743E-2</v>
      </c>
      <c r="S87" s="10">
        <f t="shared" ref="S87:S92" si="46">U87/1.19</f>
        <v>489605.8823529412</v>
      </c>
      <c r="T87" s="10">
        <f t="shared" ref="T87:T92" si="47">S87*19/100</f>
        <v>93025.11764705884</v>
      </c>
      <c r="U87" s="4">
        <f t="shared" si="41"/>
        <v>582631</v>
      </c>
      <c r="V87" s="5" t="s">
        <v>15</v>
      </c>
    </row>
    <row r="88" spans="1:22" s="2" customFormat="1" ht="56.25" x14ac:dyDescent="0.25">
      <c r="A88" s="26">
        <v>86</v>
      </c>
      <c r="B88" s="27" t="s">
        <v>21</v>
      </c>
      <c r="C88" s="28" t="s">
        <v>22</v>
      </c>
      <c r="D88" s="29" t="s">
        <v>109</v>
      </c>
      <c r="E88" s="30" t="s">
        <v>24</v>
      </c>
      <c r="F88" s="30">
        <v>1</v>
      </c>
      <c r="G88" s="33">
        <v>993504.00000000012</v>
      </c>
      <c r="H88" s="44">
        <v>946194.00000000012</v>
      </c>
      <c r="I88" s="31">
        <v>1043179.0000000001</v>
      </c>
      <c r="J88" s="41"/>
      <c r="K88" s="4">
        <f t="shared" si="32"/>
        <v>946194</v>
      </c>
      <c r="L88" s="4">
        <f t="shared" si="33"/>
        <v>1043179</v>
      </c>
      <c r="M88" s="4">
        <f t="shared" si="34"/>
        <v>993504</v>
      </c>
      <c r="N88" s="4">
        <f t="shared" si="35"/>
        <v>993503.84</v>
      </c>
      <c r="O88" s="4">
        <f t="shared" si="36"/>
        <v>992715.96</v>
      </c>
      <c r="P88" s="4">
        <f t="shared" si="37"/>
        <v>994292.33</v>
      </c>
      <c r="Q88" s="8">
        <f t="shared" si="38"/>
        <v>30679.478123342589</v>
      </c>
      <c r="R88" s="9">
        <f t="shared" si="31"/>
        <v>3.0855591658182246E-2</v>
      </c>
      <c r="S88" s="10">
        <f t="shared" si="46"/>
        <v>834877.31092436984</v>
      </c>
      <c r="T88" s="10">
        <f t="shared" si="47"/>
        <v>158626.68907563027</v>
      </c>
      <c r="U88" s="4">
        <f t="shared" si="41"/>
        <v>993504</v>
      </c>
      <c r="V88" s="5" t="s">
        <v>15</v>
      </c>
    </row>
    <row r="89" spans="1:22" s="2" customFormat="1" ht="33.75" x14ac:dyDescent="0.25">
      <c r="A89" s="26">
        <v>87</v>
      </c>
      <c r="B89" s="27" t="s">
        <v>21</v>
      </c>
      <c r="C89" s="28" t="s">
        <v>22</v>
      </c>
      <c r="D89" s="29" t="s">
        <v>110</v>
      </c>
      <c r="E89" s="30" t="s">
        <v>24</v>
      </c>
      <c r="F89" s="30">
        <v>1</v>
      </c>
      <c r="G89" s="33">
        <v>443707</v>
      </c>
      <c r="H89" s="44">
        <v>407071</v>
      </c>
      <c r="I89" s="31">
        <v>461455.00000000006</v>
      </c>
      <c r="J89" s="41"/>
      <c r="K89" s="4">
        <f t="shared" si="32"/>
        <v>407071</v>
      </c>
      <c r="L89" s="4">
        <f t="shared" si="33"/>
        <v>461455</v>
      </c>
      <c r="M89" s="4">
        <f t="shared" si="34"/>
        <v>443707</v>
      </c>
      <c r="N89" s="4">
        <f t="shared" si="35"/>
        <v>436816.06</v>
      </c>
      <c r="O89" s="4">
        <f t="shared" si="36"/>
        <v>436213.14</v>
      </c>
      <c r="P89" s="4">
        <f t="shared" si="37"/>
        <v>437411</v>
      </c>
      <c r="Q89" s="8">
        <f t="shared" si="38"/>
        <v>17547.206532911161</v>
      </c>
      <c r="R89" s="9">
        <f t="shared" si="31"/>
        <v>4.011606139971597E-2</v>
      </c>
      <c r="S89" s="10">
        <f t="shared" si="46"/>
        <v>372863.02521008404</v>
      </c>
      <c r="T89" s="10">
        <f t="shared" si="47"/>
        <v>70843.97478991597</v>
      </c>
      <c r="U89" s="4">
        <f t="shared" si="41"/>
        <v>443707</v>
      </c>
      <c r="V89" s="5" t="s">
        <v>15</v>
      </c>
    </row>
    <row r="90" spans="1:22" s="2" customFormat="1" ht="22.5" x14ac:dyDescent="0.25">
      <c r="A90" s="26">
        <v>88</v>
      </c>
      <c r="B90" s="27" t="s">
        <v>21</v>
      </c>
      <c r="C90" s="28" t="s">
        <v>22</v>
      </c>
      <c r="D90" s="29" t="s">
        <v>111</v>
      </c>
      <c r="E90" s="30" t="s">
        <v>24</v>
      </c>
      <c r="F90" s="30">
        <v>1</v>
      </c>
      <c r="G90" s="33">
        <v>643888</v>
      </c>
      <c r="H90" s="44">
        <v>596193</v>
      </c>
      <c r="I90" s="31">
        <v>688960.00000000012</v>
      </c>
      <c r="J90" s="41"/>
      <c r="K90" s="4">
        <f t="shared" si="32"/>
        <v>596193</v>
      </c>
      <c r="L90" s="4">
        <f t="shared" si="33"/>
        <v>688960</v>
      </c>
      <c r="M90" s="4">
        <f t="shared" si="34"/>
        <v>643888</v>
      </c>
      <c r="N90" s="4">
        <f t="shared" si="35"/>
        <v>641894.62</v>
      </c>
      <c r="O90" s="4">
        <f t="shared" si="36"/>
        <v>640774.06999999995</v>
      </c>
      <c r="P90" s="4">
        <f t="shared" si="37"/>
        <v>643013.67000000004</v>
      </c>
      <c r="Q90" s="8">
        <f t="shared" si="38"/>
        <v>29354.36190493649</v>
      </c>
      <c r="R90" s="9">
        <f t="shared" si="31"/>
        <v>4.565122527634053E-2</v>
      </c>
      <c r="S90" s="10">
        <f t="shared" si="46"/>
        <v>541082.3529411765</v>
      </c>
      <c r="T90" s="10">
        <f t="shared" si="47"/>
        <v>102805.64705882354</v>
      </c>
      <c r="U90" s="4">
        <f t="shared" si="41"/>
        <v>643888</v>
      </c>
      <c r="V90" s="5" t="s">
        <v>15</v>
      </c>
    </row>
    <row r="91" spans="1:22" s="2" customFormat="1" ht="33.75" x14ac:dyDescent="0.25">
      <c r="A91" s="26">
        <v>89</v>
      </c>
      <c r="B91" s="27" t="s">
        <v>21</v>
      </c>
      <c r="C91" s="28" t="s">
        <v>22</v>
      </c>
      <c r="D91" s="29" t="s">
        <v>112</v>
      </c>
      <c r="E91" s="30" t="s">
        <v>24</v>
      </c>
      <c r="F91" s="30">
        <v>1</v>
      </c>
      <c r="G91" s="33">
        <v>655812</v>
      </c>
      <c r="H91" s="44">
        <v>596193</v>
      </c>
      <c r="I91" s="31">
        <v>675486</v>
      </c>
      <c r="J91" s="41"/>
      <c r="K91" s="4">
        <f t="shared" si="32"/>
        <v>596193</v>
      </c>
      <c r="L91" s="4">
        <f t="shared" si="33"/>
        <v>675486</v>
      </c>
      <c r="M91" s="4">
        <f t="shared" si="34"/>
        <v>655812</v>
      </c>
      <c r="N91" s="4">
        <f t="shared" si="35"/>
        <v>641594.84</v>
      </c>
      <c r="O91" s="4">
        <f t="shared" si="36"/>
        <v>640676.28</v>
      </c>
      <c r="P91" s="4">
        <f t="shared" si="37"/>
        <v>642497</v>
      </c>
      <c r="Q91" s="8">
        <f t="shared" si="38"/>
        <v>26124.766015162444</v>
      </c>
      <c r="R91" s="9">
        <f t="shared" si="31"/>
        <v>4.0661304278716393E-2</v>
      </c>
      <c r="S91" s="10">
        <f t="shared" si="46"/>
        <v>551102.52100840339</v>
      </c>
      <c r="T91" s="10">
        <f t="shared" si="47"/>
        <v>104709.47899159664</v>
      </c>
      <c r="U91" s="4">
        <f t="shared" si="41"/>
        <v>655812</v>
      </c>
      <c r="V91" s="5" t="s">
        <v>15</v>
      </c>
    </row>
    <row r="92" spans="1:22" s="2" customFormat="1" ht="45" x14ac:dyDescent="0.25">
      <c r="A92" s="26">
        <v>90</v>
      </c>
      <c r="B92" s="27" t="s">
        <v>21</v>
      </c>
      <c r="C92" s="28" t="s">
        <v>22</v>
      </c>
      <c r="D92" s="29" t="s">
        <v>113</v>
      </c>
      <c r="E92" s="30" t="s">
        <v>24</v>
      </c>
      <c r="F92" s="30">
        <v>1</v>
      </c>
      <c r="G92" s="33">
        <v>537381</v>
      </c>
      <c r="H92" s="44">
        <v>506963</v>
      </c>
      <c r="I92" s="31">
        <v>553502</v>
      </c>
      <c r="J92" s="41"/>
      <c r="K92" s="4">
        <f t="shared" si="32"/>
        <v>506963</v>
      </c>
      <c r="L92" s="4">
        <f t="shared" si="33"/>
        <v>553502</v>
      </c>
      <c r="M92" s="4">
        <f t="shared" si="34"/>
        <v>537381</v>
      </c>
      <c r="N92" s="4">
        <f t="shared" si="35"/>
        <v>532262.56000000006</v>
      </c>
      <c r="O92" s="4">
        <f t="shared" si="36"/>
        <v>531906.80000000005</v>
      </c>
      <c r="P92" s="4">
        <f t="shared" si="37"/>
        <v>532615.32999999996</v>
      </c>
      <c r="Q92" s="8">
        <f t="shared" si="38"/>
        <v>14949.550945473131</v>
      </c>
      <c r="R92" s="9">
        <f t="shared" si="31"/>
        <v>2.8068195005714783E-2</v>
      </c>
      <c r="S92" s="10">
        <f t="shared" si="46"/>
        <v>451580.6722689076</v>
      </c>
      <c r="T92" s="10">
        <f t="shared" si="47"/>
        <v>85800.327731092446</v>
      </c>
      <c r="U92" s="4">
        <f t="shared" si="41"/>
        <v>537381</v>
      </c>
      <c r="V92" s="5" t="s">
        <v>15</v>
      </c>
    </row>
    <row r="93" spans="1:22" s="2" customFormat="1" ht="45" x14ac:dyDescent="0.25">
      <c r="A93" s="26">
        <v>91</v>
      </c>
      <c r="B93" s="27" t="s">
        <v>21</v>
      </c>
      <c r="C93" s="28" t="s">
        <v>22</v>
      </c>
      <c r="D93" s="29" t="s">
        <v>114</v>
      </c>
      <c r="E93" s="30" t="s">
        <v>24</v>
      </c>
      <c r="F93" s="30">
        <v>1</v>
      </c>
      <c r="G93" s="33">
        <v>1108269</v>
      </c>
      <c r="H93" s="44">
        <v>1055494</v>
      </c>
      <c r="I93" s="31">
        <v>1152600</v>
      </c>
      <c r="J93" s="41"/>
      <c r="K93" s="4">
        <f t="shared" si="32"/>
        <v>1055494</v>
      </c>
      <c r="L93" s="4">
        <f t="shared" si="33"/>
        <v>1152600</v>
      </c>
      <c r="M93" s="4">
        <f t="shared" si="34"/>
        <v>1108269</v>
      </c>
      <c r="N93" s="4">
        <f t="shared" si="35"/>
        <v>1104739.43</v>
      </c>
      <c r="O93" s="4">
        <f t="shared" si="36"/>
        <v>1104022.73</v>
      </c>
      <c r="P93" s="4">
        <f t="shared" si="37"/>
        <v>1105454.33</v>
      </c>
      <c r="Q93" s="8">
        <f t="shared" si="38"/>
        <v>30752.117969390933</v>
      </c>
      <c r="R93" s="9">
        <f t="shared" si="31"/>
        <v>2.7818533190232229E-2</v>
      </c>
      <c r="S93" s="10">
        <f>U93/1.19</f>
        <v>931318.48739495804</v>
      </c>
      <c r="T93" s="10">
        <f>S93*19/100</f>
        <v>176950.51260504202</v>
      </c>
      <c r="U93" s="4">
        <f t="shared" si="41"/>
        <v>1108269</v>
      </c>
      <c r="V93" s="5" t="s">
        <v>15</v>
      </c>
    </row>
    <row r="94" spans="1:22" s="2" customFormat="1" ht="45" x14ac:dyDescent="0.25">
      <c r="A94" s="26">
        <v>92</v>
      </c>
      <c r="B94" s="27" t="s">
        <v>21</v>
      </c>
      <c r="C94" s="28" t="s">
        <v>22</v>
      </c>
      <c r="D94" s="29" t="s">
        <v>115</v>
      </c>
      <c r="E94" s="30" t="s">
        <v>24</v>
      </c>
      <c r="F94" s="30">
        <v>1</v>
      </c>
      <c r="G94" s="33">
        <v>646095</v>
      </c>
      <c r="H94" s="44">
        <v>582068</v>
      </c>
      <c r="I94" s="31">
        <v>691322</v>
      </c>
      <c r="J94" s="41"/>
      <c r="K94" s="4">
        <f t="shared" si="32"/>
        <v>582068</v>
      </c>
      <c r="L94" s="4">
        <f t="shared" si="33"/>
        <v>691322</v>
      </c>
      <c r="M94" s="4">
        <f t="shared" si="34"/>
        <v>646095</v>
      </c>
      <c r="N94" s="4">
        <f t="shared" si="35"/>
        <v>638239.23</v>
      </c>
      <c r="O94" s="4">
        <f t="shared" si="36"/>
        <v>636635</v>
      </c>
      <c r="P94" s="4">
        <f t="shared" si="37"/>
        <v>639828.32999999996</v>
      </c>
      <c r="Q94" s="8">
        <f t="shared" si="38"/>
        <v>34744.886232239129</v>
      </c>
      <c r="R94" s="9">
        <f t="shared" si="31"/>
        <v>5.4303450790056655E-2</v>
      </c>
      <c r="S94" s="10">
        <f t="shared" ref="S94:S98" si="48">U94/1.19</f>
        <v>542936.97478991596</v>
      </c>
      <c r="T94" s="10">
        <f t="shared" ref="T94:T98" si="49">S94*19/100</f>
        <v>103158.02521008404</v>
      </c>
      <c r="U94" s="4">
        <f t="shared" si="41"/>
        <v>646095</v>
      </c>
      <c r="V94" s="5" t="s">
        <v>15</v>
      </c>
    </row>
    <row r="95" spans="1:22" s="2" customFormat="1" ht="45" x14ac:dyDescent="0.25">
      <c r="A95" s="26">
        <v>93</v>
      </c>
      <c r="B95" s="27" t="s">
        <v>21</v>
      </c>
      <c r="C95" s="28" t="s">
        <v>22</v>
      </c>
      <c r="D95" s="29" t="s">
        <v>116</v>
      </c>
      <c r="E95" s="30" t="s">
        <v>24</v>
      </c>
      <c r="F95" s="30">
        <v>1</v>
      </c>
      <c r="G95" s="33">
        <v>636896</v>
      </c>
      <c r="H95" s="44">
        <v>600845</v>
      </c>
      <c r="I95" s="31">
        <v>662372</v>
      </c>
      <c r="J95" s="41"/>
      <c r="K95" s="4">
        <f t="shared" si="32"/>
        <v>600845</v>
      </c>
      <c r="L95" s="4">
        <f t="shared" si="33"/>
        <v>662372</v>
      </c>
      <c r="M95" s="4">
        <f t="shared" si="34"/>
        <v>636896</v>
      </c>
      <c r="N95" s="4">
        <f t="shared" si="35"/>
        <v>632864.86</v>
      </c>
      <c r="O95" s="4">
        <f t="shared" si="36"/>
        <v>632355.94999999995</v>
      </c>
      <c r="P95" s="4">
        <f t="shared" si="37"/>
        <v>633371</v>
      </c>
      <c r="Q95" s="8">
        <f t="shared" si="38"/>
        <v>19556.713099936213</v>
      </c>
      <c r="R95" s="9">
        <f t="shared" si="31"/>
        <v>3.0877184304201191E-2</v>
      </c>
      <c r="S95" s="10">
        <f t="shared" si="48"/>
        <v>535206.72268907563</v>
      </c>
      <c r="T95" s="10">
        <f t="shared" si="49"/>
        <v>101689.27731092436</v>
      </c>
      <c r="U95" s="4">
        <f t="shared" si="41"/>
        <v>636896</v>
      </c>
      <c r="V95" s="5" t="s">
        <v>15</v>
      </c>
    </row>
    <row r="96" spans="1:22" s="2" customFormat="1" ht="56.25" x14ac:dyDescent="0.25">
      <c r="A96" s="26">
        <v>94</v>
      </c>
      <c r="B96" s="27" t="s">
        <v>21</v>
      </c>
      <c r="C96" s="28" t="s">
        <v>117</v>
      </c>
      <c r="D96" s="29" t="s">
        <v>118</v>
      </c>
      <c r="E96" s="30" t="s">
        <v>24</v>
      </c>
      <c r="F96" s="30">
        <v>1</v>
      </c>
      <c r="G96" s="33">
        <v>583570</v>
      </c>
      <c r="H96" s="44">
        <v>525739</v>
      </c>
      <c r="I96" s="31">
        <v>624420</v>
      </c>
      <c r="J96" s="41"/>
      <c r="K96" s="4">
        <f t="shared" si="32"/>
        <v>525739</v>
      </c>
      <c r="L96" s="4">
        <f t="shared" si="33"/>
        <v>624420</v>
      </c>
      <c r="M96" s="4">
        <f t="shared" si="34"/>
        <v>583570</v>
      </c>
      <c r="N96" s="4">
        <f t="shared" si="35"/>
        <v>576474.35</v>
      </c>
      <c r="O96" s="4">
        <f t="shared" si="36"/>
        <v>575025.36</v>
      </c>
      <c r="P96" s="4">
        <f t="shared" si="37"/>
        <v>577909.67000000004</v>
      </c>
      <c r="Q96" s="8">
        <f t="shared" si="38"/>
        <v>31382.474238732677</v>
      </c>
      <c r="R96" s="9">
        <f t="shared" si="31"/>
        <v>5.4303424683536917E-2</v>
      </c>
      <c r="S96" s="10">
        <f t="shared" si="48"/>
        <v>490394.95798319328</v>
      </c>
      <c r="T96" s="10">
        <f t="shared" si="49"/>
        <v>93175.042016806721</v>
      </c>
      <c r="U96" s="4">
        <f t="shared" si="41"/>
        <v>583570</v>
      </c>
      <c r="V96" s="5" t="s">
        <v>15</v>
      </c>
    </row>
    <row r="97" spans="1:22" s="2" customFormat="1" ht="33.75" x14ac:dyDescent="0.25">
      <c r="A97" s="26">
        <v>95</v>
      </c>
      <c r="B97" s="27" t="s">
        <v>21</v>
      </c>
      <c r="C97" s="28" t="s">
        <v>117</v>
      </c>
      <c r="D97" s="29" t="s">
        <v>119</v>
      </c>
      <c r="E97" s="30" t="s">
        <v>24</v>
      </c>
      <c r="F97" s="30">
        <v>1</v>
      </c>
      <c r="G97" s="33">
        <v>224760</v>
      </c>
      <c r="H97" s="44">
        <v>214057</v>
      </c>
      <c r="I97" s="31">
        <v>235998</v>
      </c>
      <c r="J97" s="41"/>
      <c r="K97" s="4">
        <f t="shared" si="32"/>
        <v>214057</v>
      </c>
      <c r="L97" s="4">
        <f t="shared" si="33"/>
        <v>235998</v>
      </c>
      <c r="M97" s="4">
        <f t="shared" si="34"/>
        <v>224760</v>
      </c>
      <c r="N97" s="4">
        <f t="shared" si="35"/>
        <v>224759.95</v>
      </c>
      <c r="O97" s="4">
        <f t="shared" si="36"/>
        <v>224581.71</v>
      </c>
      <c r="P97" s="4">
        <f t="shared" si="37"/>
        <v>224938.33</v>
      </c>
      <c r="Q97" s="8">
        <f t="shared" si="38"/>
        <v>6940.6446319077595</v>
      </c>
      <c r="R97" s="9">
        <f t="shared" si="31"/>
        <v>3.0855766697955658E-2</v>
      </c>
      <c r="S97" s="10">
        <f t="shared" si="48"/>
        <v>188873.94957983194</v>
      </c>
      <c r="T97" s="10">
        <f t="shared" si="49"/>
        <v>35886.050420168067</v>
      </c>
      <c r="U97" s="4">
        <f t="shared" si="41"/>
        <v>224760</v>
      </c>
      <c r="V97" s="5" t="s">
        <v>15</v>
      </c>
    </row>
    <row r="98" spans="1:22" s="2" customFormat="1" ht="22.5" x14ac:dyDescent="0.25">
      <c r="A98" s="26">
        <v>96</v>
      </c>
      <c r="B98" s="27" t="s">
        <v>21</v>
      </c>
      <c r="C98" s="28" t="s">
        <v>117</v>
      </c>
      <c r="D98" s="29" t="s">
        <v>120</v>
      </c>
      <c r="E98" s="30" t="s">
        <v>24</v>
      </c>
      <c r="F98" s="30">
        <v>1</v>
      </c>
      <c r="G98" s="33">
        <v>616992</v>
      </c>
      <c r="H98" s="44">
        <v>582068</v>
      </c>
      <c r="I98" s="31">
        <v>660181</v>
      </c>
      <c r="J98" s="41"/>
      <c r="K98" s="4">
        <f t="shared" si="32"/>
        <v>582068</v>
      </c>
      <c r="L98" s="4">
        <f t="shared" si="33"/>
        <v>660181</v>
      </c>
      <c r="M98" s="4">
        <f t="shared" si="34"/>
        <v>616992</v>
      </c>
      <c r="N98" s="4">
        <f t="shared" si="35"/>
        <v>618926.05000000005</v>
      </c>
      <c r="O98" s="4">
        <f t="shared" si="36"/>
        <v>618108.73</v>
      </c>
      <c r="P98" s="4">
        <f t="shared" si="37"/>
        <v>619747</v>
      </c>
      <c r="Q98" s="8">
        <f t="shared" si="38"/>
        <v>24757.040812641564</v>
      </c>
      <c r="R98" s="9">
        <f t="shared" si="31"/>
        <v>3.9947011946232194E-2</v>
      </c>
      <c r="S98" s="10">
        <f t="shared" si="48"/>
        <v>518480.6722689076</v>
      </c>
      <c r="T98" s="10">
        <f t="shared" si="49"/>
        <v>98511.327731092446</v>
      </c>
      <c r="U98" s="4">
        <f t="shared" si="41"/>
        <v>616992</v>
      </c>
      <c r="V98" s="5" t="s">
        <v>15</v>
      </c>
    </row>
    <row r="99" spans="1:22" s="2" customFormat="1" ht="33.75" x14ac:dyDescent="0.25">
      <c r="A99" s="26">
        <v>97</v>
      </c>
      <c r="B99" s="27" t="s">
        <v>21</v>
      </c>
      <c r="C99" s="28" t="s">
        <v>117</v>
      </c>
      <c r="D99" s="29" t="s">
        <v>121</v>
      </c>
      <c r="E99" s="30" t="s">
        <v>24</v>
      </c>
      <c r="F99" s="30">
        <v>1</v>
      </c>
      <c r="G99" s="33">
        <v>2192183</v>
      </c>
      <c r="H99" s="44">
        <v>1974940</v>
      </c>
      <c r="I99" s="31">
        <v>2301792</v>
      </c>
      <c r="J99" s="41"/>
      <c r="K99" s="4">
        <f t="shared" si="32"/>
        <v>1974940</v>
      </c>
      <c r="L99" s="4">
        <f t="shared" si="33"/>
        <v>2301792</v>
      </c>
      <c r="M99" s="4">
        <f t="shared" si="34"/>
        <v>2192183</v>
      </c>
      <c r="N99" s="4">
        <f t="shared" si="35"/>
        <v>2151950.4300000002</v>
      </c>
      <c r="O99" s="4">
        <f t="shared" si="36"/>
        <v>2147528.15</v>
      </c>
      <c r="P99" s="4">
        <f t="shared" si="37"/>
        <v>2156305</v>
      </c>
      <c r="Q99" s="8">
        <f t="shared" si="38"/>
        <v>105275.08501249287</v>
      </c>
      <c r="R99" s="9">
        <f t="shared" si="31"/>
        <v>4.882198251754407E-2</v>
      </c>
      <c r="S99" s="10">
        <f>U99/1.19</f>
        <v>1842170.5882352942</v>
      </c>
      <c r="T99" s="10">
        <f>S99*19/100</f>
        <v>350012.4117647059</v>
      </c>
      <c r="U99" s="4">
        <f t="shared" si="41"/>
        <v>2192183</v>
      </c>
      <c r="V99" s="5" t="s">
        <v>15</v>
      </c>
    </row>
    <row r="100" spans="1:22" s="2" customFormat="1" ht="22.5" x14ac:dyDescent="0.25">
      <c r="A100" s="26">
        <v>98</v>
      </c>
      <c r="B100" s="27" t="s">
        <v>21</v>
      </c>
      <c r="C100" s="28" t="s">
        <v>117</v>
      </c>
      <c r="D100" s="29" t="s">
        <v>122</v>
      </c>
      <c r="E100" s="30" t="s">
        <v>24</v>
      </c>
      <c r="F100" s="30">
        <v>1</v>
      </c>
      <c r="G100" s="33">
        <v>654921</v>
      </c>
      <c r="H100" s="44">
        <v>600845</v>
      </c>
      <c r="I100" s="31">
        <v>674569.00000000012</v>
      </c>
      <c r="J100" s="41"/>
      <c r="K100" s="4">
        <f t="shared" si="32"/>
        <v>600845</v>
      </c>
      <c r="L100" s="4">
        <f t="shared" si="33"/>
        <v>674569</v>
      </c>
      <c r="M100" s="4">
        <f t="shared" si="34"/>
        <v>654921</v>
      </c>
      <c r="N100" s="4">
        <f t="shared" si="35"/>
        <v>642676.74</v>
      </c>
      <c r="O100" s="4">
        <f t="shared" si="36"/>
        <v>641896.25</v>
      </c>
      <c r="P100" s="4">
        <f t="shared" si="37"/>
        <v>643445</v>
      </c>
      <c r="Q100" s="8">
        <f t="shared" si="38"/>
        <v>24154.734716407398</v>
      </c>
      <c r="R100" s="9">
        <f t="shared" si="31"/>
        <v>3.7539703807485329E-2</v>
      </c>
      <c r="S100" s="10">
        <f t="shared" ref="S100:S104" si="50">U100/1.19</f>
        <v>550353.78151260503</v>
      </c>
      <c r="T100" s="10">
        <f t="shared" ref="T100:T104" si="51">S100*19/100</f>
        <v>104567.21848739496</v>
      </c>
      <c r="U100" s="4">
        <f t="shared" si="41"/>
        <v>654921</v>
      </c>
      <c r="V100" s="5" t="s">
        <v>15</v>
      </c>
    </row>
    <row r="101" spans="1:22" s="2" customFormat="1" ht="22.5" x14ac:dyDescent="0.25">
      <c r="A101" s="26">
        <v>99</v>
      </c>
      <c r="B101" s="27" t="s">
        <v>21</v>
      </c>
      <c r="C101" s="28" t="s">
        <v>123</v>
      </c>
      <c r="D101" s="29" t="s">
        <v>124</v>
      </c>
      <c r="E101" s="30" t="s">
        <v>24</v>
      </c>
      <c r="F101" s="30">
        <v>1</v>
      </c>
      <c r="G101" s="33">
        <v>859183</v>
      </c>
      <c r="H101" s="44">
        <v>788241</v>
      </c>
      <c r="I101" s="31">
        <v>919326</v>
      </c>
      <c r="J101" s="41"/>
      <c r="K101" s="4">
        <f t="shared" si="32"/>
        <v>788241</v>
      </c>
      <c r="L101" s="4">
        <f t="shared" si="33"/>
        <v>919326</v>
      </c>
      <c r="M101" s="4">
        <f t="shared" si="34"/>
        <v>859183</v>
      </c>
      <c r="N101" s="4">
        <f t="shared" si="35"/>
        <v>853895.54</v>
      </c>
      <c r="O101" s="4">
        <f t="shared" si="36"/>
        <v>852200.74</v>
      </c>
      <c r="P101" s="4">
        <f t="shared" si="37"/>
        <v>855583.33</v>
      </c>
      <c r="Q101" s="8">
        <f t="shared" si="38"/>
        <v>41523.681887655584</v>
      </c>
      <c r="R101" s="9">
        <f t="shared" si="31"/>
        <v>4.8532598090305926E-2</v>
      </c>
      <c r="S101" s="10">
        <f t="shared" si="50"/>
        <v>722002.52100840339</v>
      </c>
      <c r="T101" s="10">
        <f t="shared" si="51"/>
        <v>137180.47899159664</v>
      </c>
      <c r="U101" s="4">
        <f t="shared" si="41"/>
        <v>859183</v>
      </c>
      <c r="V101" s="5" t="s">
        <v>15</v>
      </c>
    </row>
    <row r="102" spans="1:22" s="2" customFormat="1" ht="33.75" x14ac:dyDescent="0.25">
      <c r="A102" s="26">
        <v>100</v>
      </c>
      <c r="B102" s="27" t="s">
        <v>21</v>
      </c>
      <c r="C102" s="28" t="s">
        <v>125</v>
      </c>
      <c r="D102" s="29" t="s">
        <v>126</v>
      </c>
      <c r="E102" s="30" t="s">
        <v>24</v>
      </c>
      <c r="F102" s="30">
        <v>1</v>
      </c>
      <c r="G102" s="33">
        <v>392838</v>
      </c>
      <c r="H102" s="44">
        <v>357125</v>
      </c>
      <c r="I102" s="31">
        <v>412480</v>
      </c>
      <c r="J102" s="41"/>
      <c r="K102" s="4">
        <f t="shared" si="32"/>
        <v>357125</v>
      </c>
      <c r="L102" s="4">
        <f t="shared" si="33"/>
        <v>412480</v>
      </c>
      <c r="M102" s="4">
        <f t="shared" si="34"/>
        <v>392838</v>
      </c>
      <c r="N102" s="4">
        <f t="shared" si="35"/>
        <v>386793.24</v>
      </c>
      <c r="O102" s="4">
        <f t="shared" si="36"/>
        <v>386096.48</v>
      </c>
      <c r="P102" s="4">
        <f t="shared" si="37"/>
        <v>387481</v>
      </c>
      <c r="Q102" s="8">
        <f t="shared" si="38"/>
        <v>17758.425444738055</v>
      </c>
      <c r="R102" s="9">
        <f t="shared" si="31"/>
        <v>4.5830441866150998E-2</v>
      </c>
      <c r="S102" s="10">
        <f t="shared" si="50"/>
        <v>330115.96638655465</v>
      </c>
      <c r="T102" s="10">
        <f t="shared" si="51"/>
        <v>62722.033613445383</v>
      </c>
      <c r="U102" s="4">
        <f t="shared" si="41"/>
        <v>392838</v>
      </c>
      <c r="V102" s="5" t="s">
        <v>15</v>
      </c>
    </row>
    <row r="103" spans="1:22" s="2" customFormat="1" ht="33.75" x14ac:dyDescent="0.25">
      <c r="A103" s="26">
        <v>101</v>
      </c>
      <c r="B103" s="27" t="s">
        <v>21</v>
      </c>
      <c r="C103" s="28" t="s">
        <v>125</v>
      </c>
      <c r="D103" s="29" t="s">
        <v>127</v>
      </c>
      <c r="E103" s="30" t="s">
        <v>24</v>
      </c>
      <c r="F103" s="30">
        <v>1</v>
      </c>
      <c r="G103" s="33">
        <v>1495212</v>
      </c>
      <c r="H103" s="44">
        <v>1397394</v>
      </c>
      <c r="I103" s="31">
        <v>1569973</v>
      </c>
      <c r="J103" s="41"/>
      <c r="K103" s="4">
        <f t="shared" si="32"/>
        <v>1397394</v>
      </c>
      <c r="L103" s="4">
        <f t="shared" si="33"/>
        <v>1569973</v>
      </c>
      <c r="M103" s="4">
        <f t="shared" si="34"/>
        <v>1495212</v>
      </c>
      <c r="N103" s="4">
        <f t="shared" si="35"/>
        <v>1485837.37</v>
      </c>
      <c r="O103" s="4">
        <f t="shared" si="36"/>
        <v>1484139.82</v>
      </c>
      <c r="P103" s="4">
        <f t="shared" si="37"/>
        <v>1487526.33</v>
      </c>
      <c r="Q103" s="8">
        <f t="shared" si="38"/>
        <v>54754.702961772702</v>
      </c>
      <c r="R103" s="9">
        <f t="shared" si="31"/>
        <v>3.6809232789696368E-2</v>
      </c>
      <c r="S103" s="10">
        <f t="shared" si="50"/>
        <v>1256480.6722689075</v>
      </c>
      <c r="T103" s="10">
        <f t="shared" si="51"/>
        <v>238731.32773109243</v>
      </c>
      <c r="U103" s="4">
        <f t="shared" si="41"/>
        <v>1495212</v>
      </c>
      <c r="V103" s="5" t="s">
        <v>15</v>
      </c>
    </row>
    <row r="104" spans="1:22" s="2" customFormat="1" ht="22.5" x14ac:dyDescent="0.25">
      <c r="A104" s="26">
        <v>102</v>
      </c>
      <c r="B104" s="27" t="s">
        <v>21</v>
      </c>
      <c r="C104" s="28" t="s">
        <v>125</v>
      </c>
      <c r="D104" s="29" t="s">
        <v>128</v>
      </c>
      <c r="E104" s="30" t="s">
        <v>24</v>
      </c>
      <c r="F104" s="30">
        <v>1</v>
      </c>
      <c r="G104" s="33">
        <v>1129224</v>
      </c>
      <c r="H104" s="44">
        <v>1017319</v>
      </c>
      <c r="I104" s="31">
        <v>1174393</v>
      </c>
      <c r="J104" s="41"/>
      <c r="K104" s="4">
        <f t="shared" si="32"/>
        <v>1017319</v>
      </c>
      <c r="L104" s="4">
        <f t="shared" si="33"/>
        <v>1174393</v>
      </c>
      <c r="M104" s="4">
        <f t="shared" si="34"/>
        <v>1129224</v>
      </c>
      <c r="N104" s="4">
        <f t="shared" si="35"/>
        <v>1104969.3600000001</v>
      </c>
      <c r="O104" s="4">
        <f t="shared" si="36"/>
        <v>1102923.56</v>
      </c>
      <c r="P104" s="4">
        <f t="shared" si="37"/>
        <v>1106978.67</v>
      </c>
      <c r="Q104" s="8">
        <f t="shared" si="38"/>
        <v>51171.778770302844</v>
      </c>
      <c r="R104" s="9">
        <f t="shared" si="31"/>
        <v>4.6226526451772415E-2</v>
      </c>
      <c r="S104" s="10">
        <f t="shared" si="50"/>
        <v>948927.73109243705</v>
      </c>
      <c r="T104" s="10">
        <f t="shared" si="51"/>
        <v>180296.26890756306</v>
      </c>
      <c r="U104" s="4">
        <f t="shared" si="41"/>
        <v>1129224</v>
      </c>
      <c r="V104" s="5" t="s">
        <v>15</v>
      </c>
    </row>
    <row r="105" spans="1:22" s="2" customFormat="1" ht="22.5" x14ac:dyDescent="0.25">
      <c r="A105" s="26">
        <v>103</v>
      </c>
      <c r="B105" s="27" t="s">
        <v>21</v>
      </c>
      <c r="C105" s="28" t="s">
        <v>125</v>
      </c>
      <c r="D105" s="29" t="s">
        <v>129</v>
      </c>
      <c r="E105" s="30" t="s">
        <v>24</v>
      </c>
      <c r="F105" s="30">
        <v>1</v>
      </c>
      <c r="G105" s="33">
        <v>479361</v>
      </c>
      <c r="H105" s="44">
        <v>431857</v>
      </c>
      <c r="I105" s="31">
        <v>512916</v>
      </c>
      <c r="J105" s="41"/>
      <c r="K105" s="4">
        <f t="shared" si="32"/>
        <v>431857</v>
      </c>
      <c r="L105" s="4">
        <f t="shared" si="33"/>
        <v>512916</v>
      </c>
      <c r="M105" s="4">
        <f t="shared" si="34"/>
        <v>479361</v>
      </c>
      <c r="N105" s="4">
        <f t="shared" si="35"/>
        <v>473532.33</v>
      </c>
      <c r="O105" s="4">
        <f t="shared" si="36"/>
        <v>472342.11</v>
      </c>
      <c r="P105" s="4">
        <f t="shared" si="37"/>
        <v>474711.33</v>
      </c>
      <c r="Q105" s="8">
        <f t="shared" si="38"/>
        <v>25778.342794062941</v>
      </c>
      <c r="R105" s="9">
        <f t="shared" si="31"/>
        <v>5.4303196837671729E-2</v>
      </c>
      <c r="S105" s="10">
        <f>U105/1.19</f>
        <v>402824.36974789918</v>
      </c>
      <c r="T105" s="10">
        <f>S105*19/100</f>
        <v>76536.630252100847</v>
      </c>
      <c r="U105" s="4">
        <f t="shared" si="41"/>
        <v>479361</v>
      </c>
      <c r="V105" s="5" t="s">
        <v>15</v>
      </c>
    </row>
    <row r="106" spans="1:22" s="2" customFormat="1" ht="33.75" x14ac:dyDescent="0.25">
      <c r="A106" s="26">
        <v>104</v>
      </c>
      <c r="B106" s="27" t="s">
        <v>21</v>
      </c>
      <c r="C106" s="28" t="s">
        <v>130</v>
      </c>
      <c r="D106" s="29" t="s">
        <v>131</v>
      </c>
      <c r="E106" s="30" t="s">
        <v>24</v>
      </c>
      <c r="F106" s="30">
        <v>1</v>
      </c>
      <c r="G106" s="33">
        <v>687779</v>
      </c>
      <c r="H106" s="44">
        <v>619621</v>
      </c>
      <c r="I106" s="31">
        <v>715290</v>
      </c>
      <c r="J106" s="41"/>
      <c r="K106" s="4">
        <f t="shared" si="32"/>
        <v>619621</v>
      </c>
      <c r="L106" s="4">
        <f t="shared" si="33"/>
        <v>715290</v>
      </c>
      <c r="M106" s="4">
        <f t="shared" si="34"/>
        <v>687779</v>
      </c>
      <c r="N106" s="4">
        <f t="shared" si="35"/>
        <v>673006.2</v>
      </c>
      <c r="O106" s="4">
        <f t="shared" si="36"/>
        <v>671760.17</v>
      </c>
      <c r="P106" s="4">
        <f t="shared" si="37"/>
        <v>674230</v>
      </c>
      <c r="Q106" s="8">
        <f t="shared" si="38"/>
        <v>31167.180852854653</v>
      </c>
      <c r="R106" s="9">
        <f t="shared" si="31"/>
        <v>4.6226333525435911E-2</v>
      </c>
      <c r="S106" s="10">
        <f t="shared" ref="S106" si="52">U106/1.19</f>
        <v>577965.54621848743</v>
      </c>
      <c r="T106" s="10">
        <f t="shared" ref="T106" si="53">S106*19/100</f>
        <v>109813.45378151261</v>
      </c>
      <c r="U106" s="4">
        <f t="shared" si="41"/>
        <v>687779</v>
      </c>
      <c r="V106" s="5" t="s">
        <v>15</v>
      </c>
    </row>
    <row r="107" spans="1:22" s="2" customFormat="1" ht="22.5" x14ac:dyDescent="0.25">
      <c r="A107" s="26">
        <v>105</v>
      </c>
      <c r="B107" s="27" t="s">
        <v>21</v>
      </c>
      <c r="C107" s="28" t="s">
        <v>130</v>
      </c>
      <c r="D107" s="29" t="s">
        <v>132</v>
      </c>
      <c r="E107" s="30" t="s">
        <v>24</v>
      </c>
      <c r="F107" s="30">
        <v>1</v>
      </c>
      <c r="G107" s="33">
        <v>1114916</v>
      </c>
      <c r="H107" s="44">
        <v>1041978.0000000001</v>
      </c>
      <c r="I107" s="31">
        <v>1148363</v>
      </c>
      <c r="J107" s="41"/>
      <c r="K107" s="4">
        <f t="shared" si="32"/>
        <v>1041978</v>
      </c>
      <c r="L107" s="4">
        <f t="shared" si="33"/>
        <v>1148363</v>
      </c>
      <c r="M107" s="4">
        <f t="shared" si="34"/>
        <v>1114916</v>
      </c>
      <c r="N107" s="4">
        <f t="shared" si="35"/>
        <v>1100846.1499999999</v>
      </c>
      <c r="O107" s="4">
        <f t="shared" si="36"/>
        <v>1099929.9099999999</v>
      </c>
      <c r="P107" s="4">
        <f t="shared" si="37"/>
        <v>1101752.33</v>
      </c>
      <c r="Q107" s="8">
        <f t="shared" si="38"/>
        <v>34414.266815622119</v>
      </c>
      <c r="R107" s="9">
        <f t="shared" si="31"/>
        <v>3.123593740493575E-2</v>
      </c>
      <c r="S107" s="10">
        <f>U107/1.19</f>
        <v>936904.20168067235</v>
      </c>
      <c r="T107" s="10">
        <f>S107*19/100</f>
        <v>178011.79831932776</v>
      </c>
      <c r="U107" s="4">
        <f t="shared" si="41"/>
        <v>1114916</v>
      </c>
      <c r="V107" s="5" t="s">
        <v>15</v>
      </c>
    </row>
    <row r="108" spans="1:22" s="2" customFormat="1" ht="22.5" x14ac:dyDescent="0.25">
      <c r="A108" s="26">
        <v>106</v>
      </c>
      <c r="B108" s="27" t="s">
        <v>21</v>
      </c>
      <c r="C108" s="28" t="s">
        <v>130</v>
      </c>
      <c r="D108" s="29" t="s">
        <v>133</v>
      </c>
      <c r="E108" s="30" t="s">
        <v>24</v>
      </c>
      <c r="F108" s="30">
        <v>1</v>
      </c>
      <c r="G108" s="33">
        <v>1482404</v>
      </c>
      <c r="H108" s="44">
        <v>1411813</v>
      </c>
      <c r="I108" s="31">
        <v>1586172</v>
      </c>
      <c r="J108" s="41"/>
      <c r="K108" s="4">
        <f t="shared" si="32"/>
        <v>1411813</v>
      </c>
      <c r="L108" s="4">
        <f t="shared" si="33"/>
        <v>1586172</v>
      </c>
      <c r="M108" s="4">
        <f t="shared" si="34"/>
        <v>1482404</v>
      </c>
      <c r="N108" s="4">
        <f t="shared" si="35"/>
        <v>1491756.75</v>
      </c>
      <c r="O108" s="4">
        <f t="shared" si="36"/>
        <v>1490063</v>
      </c>
      <c r="P108" s="4">
        <f t="shared" si="37"/>
        <v>1493463</v>
      </c>
      <c r="Q108" s="8">
        <f t="shared" si="38"/>
        <v>55487.130615219387</v>
      </c>
      <c r="R108" s="9">
        <f t="shared" si="31"/>
        <v>3.7153334642518354E-2</v>
      </c>
      <c r="S108" s="10">
        <f t="shared" ref="S108:S112" si="54">U108/1.19</f>
        <v>1245717.6470588236</v>
      </c>
      <c r="T108" s="10">
        <f t="shared" ref="T108:T112" si="55">S108*19/100</f>
        <v>236686.35294117648</v>
      </c>
      <c r="U108" s="4">
        <f t="shared" si="41"/>
        <v>1482404</v>
      </c>
      <c r="V108" s="5" t="s">
        <v>15</v>
      </c>
    </row>
    <row r="109" spans="1:22" s="2" customFormat="1" ht="22.5" x14ac:dyDescent="0.25">
      <c r="A109" s="26">
        <v>107</v>
      </c>
      <c r="B109" s="27" t="s">
        <v>21</v>
      </c>
      <c r="C109" s="28" t="s">
        <v>130</v>
      </c>
      <c r="D109" s="29" t="s">
        <v>134</v>
      </c>
      <c r="E109" s="30" t="s">
        <v>24</v>
      </c>
      <c r="F109" s="30">
        <v>1</v>
      </c>
      <c r="G109" s="33">
        <v>634454.00000000012</v>
      </c>
      <c r="H109" s="44">
        <v>582068</v>
      </c>
      <c r="I109" s="31">
        <v>678866</v>
      </c>
      <c r="J109" s="41"/>
      <c r="K109" s="4">
        <f t="shared" si="32"/>
        <v>582068</v>
      </c>
      <c r="L109" s="4">
        <f t="shared" si="33"/>
        <v>678866</v>
      </c>
      <c r="M109" s="4">
        <f t="shared" si="34"/>
        <v>634454</v>
      </c>
      <c r="N109" s="4">
        <f t="shared" si="35"/>
        <v>630549.68000000005</v>
      </c>
      <c r="O109" s="4">
        <f t="shared" si="36"/>
        <v>629298.17000000004</v>
      </c>
      <c r="P109" s="4">
        <f t="shared" si="37"/>
        <v>631796</v>
      </c>
      <c r="Q109" s="8">
        <f t="shared" si="38"/>
        <v>30662.615260435796</v>
      </c>
      <c r="R109" s="9">
        <f t="shared" si="31"/>
        <v>4.8532461839637789E-2</v>
      </c>
      <c r="S109" s="10">
        <f t="shared" si="54"/>
        <v>533154.62184873957</v>
      </c>
      <c r="T109" s="10">
        <f t="shared" si="55"/>
        <v>101299.37815126052</v>
      </c>
      <c r="U109" s="4">
        <f t="shared" si="41"/>
        <v>634454</v>
      </c>
      <c r="V109" s="5" t="s">
        <v>15</v>
      </c>
    </row>
    <row r="110" spans="1:22" s="2" customFormat="1" ht="22.5" x14ac:dyDescent="0.25">
      <c r="A110" s="26">
        <v>108</v>
      </c>
      <c r="B110" s="27" t="s">
        <v>21</v>
      </c>
      <c r="C110" s="28" t="s">
        <v>130</v>
      </c>
      <c r="D110" s="29" t="s">
        <v>135</v>
      </c>
      <c r="E110" s="30" t="s">
        <v>24</v>
      </c>
      <c r="F110" s="30">
        <v>1</v>
      </c>
      <c r="G110" s="33">
        <v>827653</v>
      </c>
      <c r="H110" s="44">
        <v>788241</v>
      </c>
      <c r="I110" s="31">
        <v>860759</v>
      </c>
      <c r="J110" s="41"/>
      <c r="K110" s="4">
        <f t="shared" si="32"/>
        <v>788241</v>
      </c>
      <c r="L110" s="4">
        <f t="shared" si="33"/>
        <v>860759</v>
      </c>
      <c r="M110" s="4">
        <f t="shared" si="34"/>
        <v>827653</v>
      </c>
      <c r="N110" s="4">
        <f t="shared" si="35"/>
        <v>825017.12</v>
      </c>
      <c r="O110" s="4">
        <f t="shared" si="36"/>
        <v>824481.9</v>
      </c>
      <c r="P110" s="4">
        <f t="shared" si="37"/>
        <v>825551</v>
      </c>
      <c r="Q110" s="8">
        <f t="shared" si="38"/>
        <v>22965.441485781776</v>
      </c>
      <c r="R110" s="9">
        <f t="shared" si="31"/>
        <v>2.7818319505132662E-2</v>
      </c>
      <c r="S110" s="10">
        <f t="shared" si="54"/>
        <v>695506.72268907563</v>
      </c>
      <c r="T110" s="10">
        <f t="shared" si="55"/>
        <v>132146.27731092437</v>
      </c>
      <c r="U110" s="4">
        <f t="shared" si="41"/>
        <v>827653</v>
      </c>
      <c r="V110" s="5" t="s">
        <v>15</v>
      </c>
    </row>
    <row r="111" spans="1:22" s="2" customFormat="1" ht="22.5" x14ac:dyDescent="0.25">
      <c r="A111" s="26">
        <v>109</v>
      </c>
      <c r="B111" s="27" t="s">
        <v>21</v>
      </c>
      <c r="C111" s="28" t="s">
        <v>130</v>
      </c>
      <c r="D111" s="29" t="s">
        <v>136</v>
      </c>
      <c r="E111" s="30" t="s">
        <v>24</v>
      </c>
      <c r="F111" s="30">
        <v>1</v>
      </c>
      <c r="G111" s="33">
        <v>582631</v>
      </c>
      <c r="H111" s="44">
        <v>544515</v>
      </c>
      <c r="I111" s="31">
        <v>600110</v>
      </c>
      <c r="J111" s="41"/>
      <c r="K111" s="4">
        <f t="shared" si="32"/>
        <v>544515</v>
      </c>
      <c r="L111" s="4">
        <f t="shared" si="33"/>
        <v>600110</v>
      </c>
      <c r="M111" s="4">
        <f t="shared" si="34"/>
        <v>582631</v>
      </c>
      <c r="N111" s="4">
        <f t="shared" si="35"/>
        <v>575278.43999999994</v>
      </c>
      <c r="O111" s="4">
        <f t="shared" si="36"/>
        <v>574799.63</v>
      </c>
      <c r="P111" s="4">
        <f t="shared" si="37"/>
        <v>575752</v>
      </c>
      <c r="Q111" s="8">
        <f t="shared" si="38"/>
        <v>17984.300721998341</v>
      </c>
      <c r="R111" s="9">
        <f t="shared" si="31"/>
        <v>3.1236193225552565E-2</v>
      </c>
      <c r="S111" s="10">
        <f t="shared" si="54"/>
        <v>489605.8823529412</v>
      </c>
      <c r="T111" s="10">
        <f t="shared" si="55"/>
        <v>93025.11764705884</v>
      </c>
      <c r="U111" s="4">
        <f t="shared" si="41"/>
        <v>582631</v>
      </c>
      <c r="V111" s="5" t="s">
        <v>15</v>
      </c>
    </row>
    <row r="112" spans="1:22" s="2" customFormat="1" ht="22.5" x14ac:dyDescent="0.25">
      <c r="A112" s="26">
        <v>110</v>
      </c>
      <c r="B112" s="27" t="s">
        <v>21</v>
      </c>
      <c r="C112" s="28" t="s">
        <v>130</v>
      </c>
      <c r="D112" s="29" t="s">
        <v>137</v>
      </c>
      <c r="E112" s="30" t="s">
        <v>24</v>
      </c>
      <c r="F112" s="30">
        <v>1</v>
      </c>
      <c r="G112" s="33">
        <v>566910</v>
      </c>
      <c r="H112" s="44">
        <v>529822</v>
      </c>
      <c r="I112" s="31">
        <v>595256</v>
      </c>
      <c r="J112" s="41"/>
      <c r="K112" s="4">
        <f t="shared" si="32"/>
        <v>529822</v>
      </c>
      <c r="L112" s="4">
        <f t="shared" si="33"/>
        <v>595256</v>
      </c>
      <c r="M112" s="4">
        <f t="shared" si="34"/>
        <v>566910</v>
      </c>
      <c r="N112" s="4">
        <f t="shared" si="35"/>
        <v>563355.62</v>
      </c>
      <c r="O112" s="4">
        <f t="shared" si="36"/>
        <v>562711.98</v>
      </c>
      <c r="P112" s="4">
        <f t="shared" si="37"/>
        <v>563996</v>
      </c>
      <c r="Q112" s="8">
        <f t="shared" si="38"/>
        <v>20760.456867218185</v>
      </c>
      <c r="R112" s="9">
        <f t="shared" si="31"/>
        <v>3.6809581747420522E-2</v>
      </c>
      <c r="S112" s="10">
        <f t="shared" si="54"/>
        <v>476394.95798319328</v>
      </c>
      <c r="T112" s="10">
        <f t="shared" si="55"/>
        <v>90515.042016806721</v>
      </c>
      <c r="U112" s="4">
        <f t="shared" si="41"/>
        <v>566910</v>
      </c>
      <c r="V112" s="5" t="s">
        <v>15</v>
      </c>
    </row>
    <row r="113" spans="1:22" s="2" customFormat="1" ht="22.5" x14ac:dyDescent="0.25">
      <c r="A113" s="26">
        <v>111</v>
      </c>
      <c r="B113" s="27" t="s">
        <v>21</v>
      </c>
      <c r="C113" s="28" t="s">
        <v>130</v>
      </c>
      <c r="D113" s="29" t="s">
        <v>138</v>
      </c>
      <c r="E113" s="30" t="s">
        <v>24</v>
      </c>
      <c r="F113" s="30">
        <v>1</v>
      </c>
      <c r="G113" s="33">
        <v>636896</v>
      </c>
      <c r="H113" s="44">
        <v>600845</v>
      </c>
      <c r="I113" s="31">
        <v>681479.00000000012</v>
      </c>
      <c r="J113" s="41"/>
      <c r="K113" s="4">
        <f t="shared" si="32"/>
        <v>600845</v>
      </c>
      <c r="L113" s="4">
        <f t="shared" si="33"/>
        <v>681479</v>
      </c>
      <c r="M113" s="4">
        <f t="shared" si="34"/>
        <v>636896</v>
      </c>
      <c r="N113" s="4">
        <f t="shared" si="35"/>
        <v>638892.54</v>
      </c>
      <c r="O113" s="4">
        <f t="shared" si="36"/>
        <v>638048.84</v>
      </c>
      <c r="P113" s="4">
        <f t="shared" si="37"/>
        <v>639740</v>
      </c>
      <c r="Q113" s="8">
        <f t="shared" si="38"/>
        <v>25556.046619198103</v>
      </c>
      <c r="R113" s="9">
        <f t="shared" si="31"/>
        <v>3.9947551535308254E-2</v>
      </c>
      <c r="S113" s="10">
        <f>U113/1.19</f>
        <v>535206.72268907563</v>
      </c>
      <c r="T113" s="10">
        <f>S113*19/100</f>
        <v>101689.27731092436</v>
      </c>
      <c r="U113" s="4">
        <f t="shared" si="41"/>
        <v>636896</v>
      </c>
      <c r="V113" s="5" t="s">
        <v>15</v>
      </c>
    </row>
    <row r="114" spans="1:22" s="2" customFormat="1" ht="22.5" x14ac:dyDescent="0.25">
      <c r="A114" s="26">
        <v>112</v>
      </c>
      <c r="B114" s="27" t="s">
        <v>21</v>
      </c>
      <c r="C114" s="28" t="s">
        <v>130</v>
      </c>
      <c r="D114" s="29" t="s">
        <v>139</v>
      </c>
      <c r="E114" s="30" t="s">
        <v>24</v>
      </c>
      <c r="F114" s="30">
        <v>1</v>
      </c>
      <c r="G114" s="33">
        <v>617164</v>
      </c>
      <c r="H114" s="44">
        <v>561058</v>
      </c>
      <c r="I114" s="31">
        <v>641851</v>
      </c>
      <c r="J114" s="41"/>
      <c r="K114" s="4">
        <f t="shared" si="32"/>
        <v>561058</v>
      </c>
      <c r="L114" s="4">
        <f t="shared" si="33"/>
        <v>641851</v>
      </c>
      <c r="M114" s="4">
        <f t="shared" si="34"/>
        <v>617164</v>
      </c>
      <c r="N114" s="4">
        <f t="shared" si="35"/>
        <v>605732.47</v>
      </c>
      <c r="O114" s="4">
        <f t="shared" si="36"/>
        <v>604758.75</v>
      </c>
      <c r="P114" s="4">
        <f t="shared" si="37"/>
        <v>606691</v>
      </c>
      <c r="Q114" s="8">
        <f t="shared" si="38"/>
        <v>26197.479343079303</v>
      </c>
      <c r="R114" s="9">
        <f t="shared" si="31"/>
        <v>4.3180926275615268E-2</v>
      </c>
      <c r="S114" s="10">
        <f t="shared" ref="S114:S118" si="56">U114/1.19</f>
        <v>518625.21008403366</v>
      </c>
      <c r="T114" s="10">
        <f t="shared" ref="T114:T118" si="57">S114*19/100</f>
        <v>98538.789915966394</v>
      </c>
      <c r="U114" s="4">
        <f t="shared" si="41"/>
        <v>617164</v>
      </c>
      <c r="V114" s="5" t="s">
        <v>15</v>
      </c>
    </row>
    <row r="115" spans="1:22" s="2" customFormat="1" ht="22.5" x14ac:dyDescent="0.25">
      <c r="A115" s="26">
        <v>113</v>
      </c>
      <c r="B115" s="27" t="s">
        <v>21</v>
      </c>
      <c r="C115" s="28" t="s">
        <v>130</v>
      </c>
      <c r="D115" s="29" t="s">
        <v>140</v>
      </c>
      <c r="E115" s="30" t="s">
        <v>24</v>
      </c>
      <c r="F115" s="30">
        <v>1</v>
      </c>
      <c r="G115" s="33">
        <v>571741</v>
      </c>
      <c r="H115" s="44">
        <v>544515</v>
      </c>
      <c r="I115" s="31">
        <v>606045</v>
      </c>
      <c r="J115" s="41"/>
      <c r="K115" s="4">
        <f t="shared" si="32"/>
        <v>544515</v>
      </c>
      <c r="L115" s="4">
        <f t="shared" si="33"/>
        <v>606045</v>
      </c>
      <c r="M115" s="4">
        <f t="shared" si="34"/>
        <v>571741</v>
      </c>
      <c r="N115" s="4">
        <f t="shared" si="35"/>
        <v>573550.09</v>
      </c>
      <c r="O115" s="4">
        <f t="shared" si="36"/>
        <v>573002.1</v>
      </c>
      <c r="P115" s="4">
        <f t="shared" si="37"/>
        <v>574100.32999999996</v>
      </c>
      <c r="Q115" s="8">
        <f t="shared" si="38"/>
        <v>19505.774019309938</v>
      </c>
      <c r="R115" s="9">
        <f t="shared" si="31"/>
        <v>3.3976245962635029E-2</v>
      </c>
      <c r="S115" s="10">
        <f t="shared" si="56"/>
        <v>480454.62184873951</v>
      </c>
      <c r="T115" s="10">
        <f t="shared" si="57"/>
        <v>91286.378151260506</v>
      </c>
      <c r="U115" s="4">
        <f t="shared" si="41"/>
        <v>571741</v>
      </c>
      <c r="V115" s="5" t="s">
        <v>15</v>
      </c>
    </row>
    <row r="116" spans="1:22" s="2" customFormat="1" ht="22.5" x14ac:dyDescent="0.25">
      <c r="A116" s="26">
        <v>114</v>
      </c>
      <c r="B116" s="27" t="s">
        <v>21</v>
      </c>
      <c r="C116" s="28" t="s">
        <v>130</v>
      </c>
      <c r="D116" s="29" t="s">
        <v>141</v>
      </c>
      <c r="E116" s="30" t="s">
        <v>24</v>
      </c>
      <c r="F116" s="30">
        <v>1</v>
      </c>
      <c r="G116" s="33">
        <v>578313</v>
      </c>
      <c r="H116" s="44">
        <v>525739</v>
      </c>
      <c r="I116" s="31">
        <v>618795</v>
      </c>
      <c r="J116" s="41"/>
      <c r="K116" s="4">
        <f t="shared" si="32"/>
        <v>525739</v>
      </c>
      <c r="L116" s="4">
        <f t="shared" si="33"/>
        <v>618795</v>
      </c>
      <c r="M116" s="4">
        <f t="shared" si="34"/>
        <v>578313</v>
      </c>
      <c r="N116" s="4">
        <f t="shared" si="35"/>
        <v>573007.06999999995</v>
      </c>
      <c r="O116" s="4">
        <f t="shared" si="36"/>
        <v>571723.04</v>
      </c>
      <c r="P116" s="4">
        <f t="shared" si="37"/>
        <v>574282.32999999996</v>
      </c>
      <c r="Q116" s="8">
        <f t="shared" si="38"/>
        <v>29528.984458900039</v>
      </c>
      <c r="R116" s="9">
        <f t="shared" si="31"/>
        <v>5.1418932668361991E-2</v>
      </c>
      <c r="S116" s="10">
        <f t="shared" si="56"/>
        <v>485977.31092436978</v>
      </c>
      <c r="T116" s="10">
        <f t="shared" si="57"/>
        <v>92335.689075630245</v>
      </c>
      <c r="U116" s="4">
        <f t="shared" si="41"/>
        <v>578313</v>
      </c>
      <c r="V116" s="5" t="s">
        <v>15</v>
      </c>
    </row>
    <row r="117" spans="1:22" s="2" customFormat="1" ht="22.5" x14ac:dyDescent="0.25">
      <c r="A117" s="26">
        <v>115</v>
      </c>
      <c r="B117" s="27" t="s">
        <v>21</v>
      </c>
      <c r="C117" s="28" t="s">
        <v>142</v>
      </c>
      <c r="D117" s="29" t="s">
        <v>143</v>
      </c>
      <c r="E117" s="30" t="s">
        <v>24</v>
      </c>
      <c r="F117" s="30">
        <v>1</v>
      </c>
      <c r="G117" s="33">
        <v>230801</v>
      </c>
      <c r="H117" s="44">
        <v>213705</v>
      </c>
      <c r="I117" s="31">
        <v>240033</v>
      </c>
      <c r="J117" s="41"/>
      <c r="K117" s="4">
        <f t="shared" si="32"/>
        <v>213705</v>
      </c>
      <c r="L117" s="4">
        <f t="shared" si="33"/>
        <v>240033</v>
      </c>
      <c r="M117" s="4">
        <f t="shared" si="34"/>
        <v>230801</v>
      </c>
      <c r="N117" s="4">
        <f t="shared" si="35"/>
        <v>227915.8</v>
      </c>
      <c r="O117" s="4">
        <f t="shared" si="36"/>
        <v>227649.07</v>
      </c>
      <c r="P117" s="4">
        <f t="shared" si="37"/>
        <v>228179.67</v>
      </c>
      <c r="Q117" s="8">
        <f t="shared" si="38"/>
        <v>8451.447670766629</v>
      </c>
      <c r="R117" s="9">
        <f t="shared" si="31"/>
        <v>3.7038565577584663E-2</v>
      </c>
      <c r="S117" s="10">
        <f t="shared" si="56"/>
        <v>193950.42016806724</v>
      </c>
      <c r="T117" s="10">
        <f t="shared" si="57"/>
        <v>36850.579831932773</v>
      </c>
      <c r="U117" s="4">
        <f t="shared" si="41"/>
        <v>230801</v>
      </c>
      <c r="V117" s="5" t="s">
        <v>15</v>
      </c>
    </row>
    <row r="118" spans="1:22" s="2" customFormat="1" ht="22.5" x14ac:dyDescent="0.25">
      <c r="A118" s="26">
        <v>116</v>
      </c>
      <c r="B118" s="27" t="s">
        <v>21</v>
      </c>
      <c r="C118" s="28" t="s">
        <v>142</v>
      </c>
      <c r="D118" s="29" t="s">
        <v>144</v>
      </c>
      <c r="E118" s="30" t="s">
        <v>24</v>
      </c>
      <c r="F118" s="30">
        <v>1</v>
      </c>
      <c r="G118" s="33">
        <v>621088</v>
      </c>
      <c r="H118" s="44">
        <v>591512</v>
      </c>
      <c r="I118" s="31">
        <v>664564</v>
      </c>
      <c r="J118" s="41"/>
      <c r="K118" s="4">
        <f t="shared" si="32"/>
        <v>591512</v>
      </c>
      <c r="L118" s="4">
        <f t="shared" si="33"/>
        <v>664564</v>
      </c>
      <c r="M118" s="4">
        <f t="shared" si="34"/>
        <v>621088</v>
      </c>
      <c r="N118" s="4">
        <f t="shared" si="35"/>
        <v>625006.46</v>
      </c>
      <c r="O118" s="4">
        <f t="shared" si="36"/>
        <v>624296.81000000006</v>
      </c>
      <c r="P118" s="4">
        <f t="shared" si="37"/>
        <v>625721.32999999996</v>
      </c>
      <c r="Q118" s="8">
        <f t="shared" si="38"/>
        <v>23247.694468699185</v>
      </c>
      <c r="R118" s="9">
        <f t="shared" si="31"/>
        <v>3.7153431334519454E-2</v>
      </c>
      <c r="S118" s="10">
        <f t="shared" si="56"/>
        <v>521922.68907563027</v>
      </c>
      <c r="T118" s="10">
        <f t="shared" si="57"/>
        <v>99165.310924369755</v>
      </c>
      <c r="U118" s="4">
        <f t="shared" si="41"/>
        <v>621088</v>
      </c>
      <c r="V118" s="5" t="s">
        <v>15</v>
      </c>
    </row>
    <row r="119" spans="1:22" s="2" customFormat="1" ht="22.5" x14ac:dyDescent="0.25">
      <c r="A119" s="26">
        <v>117</v>
      </c>
      <c r="B119" s="27" t="s">
        <v>21</v>
      </c>
      <c r="C119" s="28" t="s">
        <v>142</v>
      </c>
      <c r="D119" s="29" t="s">
        <v>145</v>
      </c>
      <c r="E119" s="30" t="s">
        <v>24</v>
      </c>
      <c r="F119" s="30">
        <v>1</v>
      </c>
      <c r="G119" s="33">
        <v>627003</v>
      </c>
      <c r="H119" s="44">
        <v>591512</v>
      </c>
      <c r="I119" s="31">
        <v>652083</v>
      </c>
      <c r="J119" s="41"/>
      <c r="K119" s="4">
        <f t="shared" si="32"/>
        <v>591512</v>
      </c>
      <c r="L119" s="4">
        <f t="shared" si="33"/>
        <v>652083</v>
      </c>
      <c r="M119" s="4">
        <f t="shared" si="34"/>
        <v>627003</v>
      </c>
      <c r="N119" s="4">
        <f t="shared" si="35"/>
        <v>623034.39</v>
      </c>
      <c r="O119" s="4">
        <f t="shared" si="36"/>
        <v>622533.39</v>
      </c>
      <c r="P119" s="4">
        <f t="shared" si="37"/>
        <v>623532.67000000004</v>
      </c>
      <c r="Q119" s="8">
        <f t="shared" si="38"/>
        <v>19252.848610838606</v>
      </c>
      <c r="R119" s="9">
        <f t="shared" si="31"/>
        <v>3.0877048689106547E-2</v>
      </c>
      <c r="S119" s="10">
        <f>U119/1.19</f>
        <v>526893.27731092437</v>
      </c>
      <c r="T119" s="10">
        <f>S119*19/100</f>
        <v>100109.72268907564</v>
      </c>
      <c r="U119" s="4">
        <f t="shared" si="41"/>
        <v>627003</v>
      </c>
      <c r="V119" s="5" t="s">
        <v>15</v>
      </c>
    </row>
    <row r="120" spans="1:22" s="2" customFormat="1" ht="22.5" x14ac:dyDescent="0.25">
      <c r="A120" s="26">
        <v>118</v>
      </c>
      <c r="B120" s="27" t="s">
        <v>21</v>
      </c>
      <c r="C120" s="28" t="s">
        <v>142</v>
      </c>
      <c r="D120" s="29" t="s">
        <v>146</v>
      </c>
      <c r="E120" s="30" t="s">
        <v>24</v>
      </c>
      <c r="F120" s="30">
        <v>1</v>
      </c>
      <c r="G120" s="33">
        <v>611171</v>
      </c>
      <c r="H120" s="44">
        <v>582068</v>
      </c>
      <c r="I120" s="31">
        <v>647841</v>
      </c>
      <c r="J120" s="41"/>
      <c r="K120" s="4">
        <f t="shared" si="32"/>
        <v>582068</v>
      </c>
      <c r="L120" s="4">
        <f t="shared" si="33"/>
        <v>647841</v>
      </c>
      <c r="M120" s="4">
        <f t="shared" si="34"/>
        <v>611171</v>
      </c>
      <c r="N120" s="4">
        <f t="shared" si="35"/>
        <v>613105.15</v>
      </c>
      <c r="O120" s="4">
        <f t="shared" si="36"/>
        <v>612519.38</v>
      </c>
      <c r="P120" s="4">
        <f t="shared" si="37"/>
        <v>613693.32999999996</v>
      </c>
      <c r="Q120" s="8">
        <f t="shared" si="38"/>
        <v>20850.868642972808</v>
      </c>
      <c r="R120" s="9">
        <f t="shared" si="31"/>
        <v>3.3976039209963074E-2</v>
      </c>
      <c r="S120" s="10">
        <f t="shared" ref="S120:S125" si="58">U120/1.19</f>
        <v>513589.07563025213</v>
      </c>
      <c r="T120" s="10">
        <f t="shared" ref="T120:T125" si="59">S120*19/100</f>
        <v>97581.924369747896</v>
      </c>
      <c r="U120" s="4">
        <f t="shared" si="41"/>
        <v>611171</v>
      </c>
      <c r="V120" s="5" t="s">
        <v>15</v>
      </c>
    </row>
    <row r="121" spans="1:22" s="2" customFormat="1" ht="22.5" x14ac:dyDescent="0.25">
      <c r="A121" s="26">
        <v>119</v>
      </c>
      <c r="B121" s="27" t="s">
        <v>21</v>
      </c>
      <c r="C121" s="28" t="s">
        <v>142</v>
      </c>
      <c r="D121" s="29" t="s">
        <v>147</v>
      </c>
      <c r="E121" s="30" t="s">
        <v>24</v>
      </c>
      <c r="F121" s="30">
        <v>1</v>
      </c>
      <c r="G121" s="33">
        <v>240730</v>
      </c>
      <c r="H121" s="44">
        <v>222898</v>
      </c>
      <c r="I121" s="31">
        <v>252767</v>
      </c>
      <c r="J121" s="41"/>
      <c r="K121" s="4">
        <f t="shared" si="32"/>
        <v>222898</v>
      </c>
      <c r="L121" s="4">
        <f t="shared" si="33"/>
        <v>252767</v>
      </c>
      <c r="M121" s="4">
        <f t="shared" si="34"/>
        <v>240730</v>
      </c>
      <c r="N121" s="4">
        <f t="shared" si="35"/>
        <v>238480.16</v>
      </c>
      <c r="O121" s="4">
        <f t="shared" si="36"/>
        <v>238159.48</v>
      </c>
      <c r="P121" s="4">
        <f t="shared" si="37"/>
        <v>238798.33</v>
      </c>
      <c r="Q121" s="8">
        <f t="shared" si="38"/>
        <v>9508.2311861679445</v>
      </c>
      <c r="R121" s="9">
        <f t="shared" si="31"/>
        <v>3.9816991962079239E-2</v>
      </c>
      <c r="S121" s="10">
        <f t="shared" si="58"/>
        <v>202294.11764705883</v>
      </c>
      <c r="T121" s="10">
        <f t="shared" si="59"/>
        <v>38435.882352941175</v>
      </c>
      <c r="U121" s="4">
        <f t="shared" si="41"/>
        <v>240730</v>
      </c>
      <c r="V121" s="5" t="s">
        <v>15</v>
      </c>
    </row>
    <row r="122" spans="1:22" s="2" customFormat="1" ht="22.5" x14ac:dyDescent="0.25">
      <c r="A122" s="26">
        <v>120</v>
      </c>
      <c r="B122" s="27" t="s">
        <v>21</v>
      </c>
      <c r="C122" s="28" t="s">
        <v>142</v>
      </c>
      <c r="D122" s="29" t="s">
        <v>148</v>
      </c>
      <c r="E122" s="30" t="s">
        <v>24</v>
      </c>
      <c r="F122" s="30">
        <v>1</v>
      </c>
      <c r="G122" s="33">
        <v>757122</v>
      </c>
      <c r="H122" s="44">
        <v>721069</v>
      </c>
      <c r="I122" s="31">
        <v>810121</v>
      </c>
      <c r="J122" s="41"/>
      <c r="K122" s="4">
        <f t="shared" si="32"/>
        <v>721069</v>
      </c>
      <c r="L122" s="4">
        <f t="shared" si="33"/>
        <v>810121</v>
      </c>
      <c r="M122" s="4">
        <f t="shared" si="34"/>
        <v>757122</v>
      </c>
      <c r="N122" s="4">
        <f t="shared" si="35"/>
        <v>761899.22</v>
      </c>
      <c r="O122" s="4">
        <f t="shared" si="36"/>
        <v>761034.15</v>
      </c>
      <c r="P122" s="4">
        <f t="shared" si="37"/>
        <v>762770.67</v>
      </c>
      <c r="Q122" s="8">
        <f t="shared" si="38"/>
        <v>28339.484251480419</v>
      </c>
      <c r="R122" s="9">
        <f t="shared" si="31"/>
        <v>3.7153348137364033E-2</v>
      </c>
      <c r="S122" s="10">
        <f t="shared" si="58"/>
        <v>636236.97478991596</v>
      </c>
      <c r="T122" s="10">
        <f t="shared" si="59"/>
        <v>120885.02521008404</v>
      </c>
      <c r="U122" s="4">
        <f t="shared" si="41"/>
        <v>757122</v>
      </c>
      <c r="V122" s="5" t="s">
        <v>15</v>
      </c>
    </row>
    <row r="123" spans="1:22" s="2" customFormat="1" ht="22.5" x14ac:dyDescent="0.25">
      <c r="A123" s="26">
        <v>121</v>
      </c>
      <c r="B123" s="27" t="s">
        <v>21</v>
      </c>
      <c r="C123" s="28" t="s">
        <v>142</v>
      </c>
      <c r="D123" s="29" t="s">
        <v>149</v>
      </c>
      <c r="E123" s="30" t="s">
        <v>24</v>
      </c>
      <c r="F123" s="30">
        <v>1</v>
      </c>
      <c r="G123" s="33">
        <v>894420</v>
      </c>
      <c r="H123" s="44">
        <v>843792</v>
      </c>
      <c r="I123" s="31">
        <v>930197.00000000012</v>
      </c>
      <c r="J123" s="41"/>
      <c r="K123" s="4">
        <f t="shared" si="32"/>
        <v>843792</v>
      </c>
      <c r="L123" s="4">
        <f t="shared" si="33"/>
        <v>930197</v>
      </c>
      <c r="M123" s="4">
        <f t="shared" si="34"/>
        <v>894420</v>
      </c>
      <c r="N123" s="4">
        <f t="shared" si="35"/>
        <v>888758.87</v>
      </c>
      <c r="O123" s="4">
        <f t="shared" si="36"/>
        <v>888044.19</v>
      </c>
      <c r="P123" s="4">
        <f t="shared" si="37"/>
        <v>889469.67</v>
      </c>
      <c r="Q123" s="8">
        <f t="shared" si="38"/>
        <v>27464.330758433141</v>
      </c>
      <c r="R123" s="9">
        <f t="shared" si="31"/>
        <v>3.0877197598466893E-2</v>
      </c>
      <c r="S123" s="10">
        <f t="shared" si="58"/>
        <v>751613.44537815126</v>
      </c>
      <c r="T123" s="10">
        <f t="shared" si="59"/>
        <v>142806.55462184874</v>
      </c>
      <c r="U123" s="4">
        <f t="shared" si="41"/>
        <v>894420</v>
      </c>
      <c r="V123" s="5" t="s">
        <v>15</v>
      </c>
    </row>
    <row r="124" spans="1:22" s="2" customFormat="1" ht="22.5" x14ac:dyDescent="0.25">
      <c r="A124" s="26">
        <v>122</v>
      </c>
      <c r="B124" s="27" t="s">
        <v>21</v>
      </c>
      <c r="C124" s="28" t="s">
        <v>142</v>
      </c>
      <c r="D124" s="29" t="s">
        <v>150</v>
      </c>
      <c r="E124" s="30" t="s">
        <v>24</v>
      </c>
      <c r="F124" s="30">
        <v>1</v>
      </c>
      <c r="G124" s="33">
        <v>1043464</v>
      </c>
      <c r="H124" s="44">
        <v>966170.00000000012</v>
      </c>
      <c r="I124" s="31">
        <v>1116506</v>
      </c>
      <c r="J124" s="41"/>
      <c r="K124" s="4">
        <f t="shared" si="32"/>
        <v>966170</v>
      </c>
      <c r="L124" s="4">
        <f t="shared" si="33"/>
        <v>1116506</v>
      </c>
      <c r="M124" s="4">
        <f t="shared" si="34"/>
        <v>1043464</v>
      </c>
      <c r="N124" s="4">
        <f t="shared" si="35"/>
        <v>1040233.16</v>
      </c>
      <c r="O124" s="4">
        <f t="shared" si="36"/>
        <v>1038417.2</v>
      </c>
      <c r="P124" s="4">
        <f t="shared" si="37"/>
        <v>1042046.67</v>
      </c>
      <c r="Q124" s="8">
        <f t="shared" si="38"/>
        <v>47570.986703334944</v>
      </c>
      <c r="R124" s="9">
        <f t="shared" si="31"/>
        <v>4.5651493424315577E-2</v>
      </c>
      <c r="S124" s="10">
        <f t="shared" si="58"/>
        <v>876860.50420168065</v>
      </c>
      <c r="T124" s="10">
        <f t="shared" si="59"/>
        <v>166603.49579831932</v>
      </c>
      <c r="U124" s="4">
        <f t="shared" si="41"/>
        <v>1043464</v>
      </c>
      <c r="V124" s="5" t="s">
        <v>15</v>
      </c>
    </row>
    <row r="125" spans="1:22" s="2" customFormat="1" ht="33.75" x14ac:dyDescent="0.25">
      <c r="A125" s="26">
        <v>123</v>
      </c>
      <c r="B125" s="27" t="s">
        <v>21</v>
      </c>
      <c r="C125" s="28" t="s">
        <v>142</v>
      </c>
      <c r="D125" s="29" t="s">
        <v>151</v>
      </c>
      <c r="E125" s="30" t="s">
        <v>24</v>
      </c>
      <c r="F125" s="30">
        <v>1</v>
      </c>
      <c r="G125" s="33">
        <v>459165</v>
      </c>
      <c r="H125" s="44">
        <v>417423.00000000006</v>
      </c>
      <c r="I125" s="31">
        <v>482123.00000000006</v>
      </c>
      <c r="J125" s="41"/>
      <c r="K125" s="4">
        <f t="shared" si="32"/>
        <v>417423</v>
      </c>
      <c r="L125" s="4">
        <f t="shared" si="33"/>
        <v>482123</v>
      </c>
      <c r="M125" s="4">
        <f t="shared" si="34"/>
        <v>459165</v>
      </c>
      <c r="N125" s="4">
        <f t="shared" si="35"/>
        <v>452099.82</v>
      </c>
      <c r="O125" s="4">
        <f t="shared" si="36"/>
        <v>451285.45</v>
      </c>
      <c r="P125" s="4">
        <f t="shared" si="37"/>
        <v>452903.67</v>
      </c>
      <c r="Q125" s="8">
        <f t="shared" si="38"/>
        <v>20756.389417252703</v>
      </c>
      <c r="R125" s="9">
        <f t="shared" si="31"/>
        <v>4.5829589804941756E-2</v>
      </c>
      <c r="S125" s="10">
        <f t="shared" si="58"/>
        <v>385852.9411764706</v>
      </c>
      <c r="T125" s="10">
        <f t="shared" si="59"/>
        <v>73312.058823529413</v>
      </c>
      <c r="U125" s="4">
        <f t="shared" si="41"/>
        <v>459165</v>
      </c>
      <c r="V125" s="5" t="s">
        <v>15</v>
      </c>
    </row>
    <row r="126" spans="1:22" s="2" customFormat="1" ht="33.75" x14ac:dyDescent="0.25">
      <c r="A126" s="26">
        <v>124</v>
      </c>
      <c r="B126" s="27" t="s">
        <v>21</v>
      </c>
      <c r="C126" s="28" t="s">
        <v>142</v>
      </c>
      <c r="D126" s="29" t="s">
        <v>152</v>
      </c>
      <c r="E126" s="30" t="s">
        <v>24</v>
      </c>
      <c r="F126" s="30">
        <v>1</v>
      </c>
      <c r="G126" s="33">
        <v>438294</v>
      </c>
      <c r="H126" s="44">
        <v>417423.00000000006</v>
      </c>
      <c r="I126" s="31">
        <v>455826.00000000006</v>
      </c>
      <c r="J126" s="41"/>
      <c r="K126" s="4">
        <f t="shared" si="32"/>
        <v>417423</v>
      </c>
      <c r="L126" s="4">
        <f t="shared" si="33"/>
        <v>455826</v>
      </c>
      <c r="M126" s="4">
        <f t="shared" si="34"/>
        <v>438294</v>
      </c>
      <c r="N126" s="4">
        <f t="shared" si="35"/>
        <v>436898.28</v>
      </c>
      <c r="O126" s="4">
        <f t="shared" si="36"/>
        <v>436614.84</v>
      </c>
      <c r="P126" s="4">
        <f t="shared" si="37"/>
        <v>437181</v>
      </c>
      <c r="Q126" s="8">
        <f t="shared" si="38"/>
        <v>12161.691709639741</v>
      </c>
      <c r="R126" s="9">
        <f t="shared" si="31"/>
        <v>2.7818436093150756E-2</v>
      </c>
      <c r="S126" s="10">
        <f>U126/1.19</f>
        <v>368314.28571428574</v>
      </c>
      <c r="T126" s="10">
        <f>S126*19/100</f>
        <v>69979.71428571429</v>
      </c>
      <c r="U126" s="4">
        <f t="shared" si="41"/>
        <v>438294</v>
      </c>
      <c r="V126" s="5" t="s">
        <v>15</v>
      </c>
    </row>
    <row r="127" spans="1:22" s="2" customFormat="1" ht="22.5" x14ac:dyDescent="0.25">
      <c r="A127" s="26">
        <v>125</v>
      </c>
      <c r="B127" s="27" t="s">
        <v>21</v>
      </c>
      <c r="C127" s="28" t="s">
        <v>153</v>
      </c>
      <c r="D127" s="29" t="s">
        <v>154</v>
      </c>
      <c r="E127" s="30" t="s">
        <v>24</v>
      </c>
      <c r="F127" s="30">
        <v>1</v>
      </c>
      <c r="G127" s="33">
        <v>137831</v>
      </c>
      <c r="H127" s="44">
        <v>125301</v>
      </c>
      <c r="I127" s="31">
        <v>144723</v>
      </c>
      <c r="J127" s="41"/>
      <c r="K127" s="4">
        <f t="shared" si="32"/>
        <v>125301</v>
      </c>
      <c r="L127" s="4">
        <f t="shared" si="33"/>
        <v>144723</v>
      </c>
      <c r="M127" s="4">
        <f t="shared" si="34"/>
        <v>137831</v>
      </c>
      <c r="N127" s="4">
        <f t="shared" si="35"/>
        <v>135710.35999999999</v>
      </c>
      <c r="O127" s="4">
        <f t="shared" si="36"/>
        <v>135465.89000000001</v>
      </c>
      <c r="P127" s="4">
        <f t="shared" si="37"/>
        <v>135951.67000000001</v>
      </c>
      <c r="Q127" s="8">
        <f t="shared" si="38"/>
        <v>6230.7460707291439</v>
      </c>
      <c r="R127" s="9">
        <f t="shared" si="31"/>
        <v>4.5830596054679894E-2</v>
      </c>
      <c r="S127" s="10">
        <f t="shared" ref="S127:S131" si="60">U127/1.19</f>
        <v>115824.36974789917</v>
      </c>
      <c r="T127" s="10">
        <f t="shared" ref="T127:T131" si="61">S127*19/100</f>
        <v>22006.630252100844</v>
      </c>
      <c r="U127" s="4">
        <f t="shared" si="41"/>
        <v>137831</v>
      </c>
      <c r="V127" s="5" t="s">
        <v>15</v>
      </c>
    </row>
    <row r="128" spans="1:22" s="2" customFormat="1" ht="22.5" x14ac:dyDescent="0.25">
      <c r="A128" s="26">
        <v>126</v>
      </c>
      <c r="B128" s="27" t="s">
        <v>21</v>
      </c>
      <c r="C128" s="28" t="s">
        <v>153</v>
      </c>
      <c r="D128" s="29" t="s">
        <v>155</v>
      </c>
      <c r="E128" s="30" t="s">
        <v>24</v>
      </c>
      <c r="F128" s="30">
        <v>1</v>
      </c>
      <c r="G128" s="33">
        <v>775091</v>
      </c>
      <c r="H128" s="44">
        <v>738182.00000000012</v>
      </c>
      <c r="I128" s="31">
        <v>813846.00000000012</v>
      </c>
      <c r="J128" s="41"/>
      <c r="K128" s="4">
        <f t="shared" si="32"/>
        <v>738182</v>
      </c>
      <c r="L128" s="4">
        <f t="shared" si="33"/>
        <v>813846</v>
      </c>
      <c r="M128" s="4">
        <f t="shared" si="34"/>
        <v>775091</v>
      </c>
      <c r="N128" s="4">
        <f t="shared" si="35"/>
        <v>775091.18</v>
      </c>
      <c r="O128" s="4">
        <f t="shared" si="36"/>
        <v>774476.51</v>
      </c>
      <c r="P128" s="4">
        <f t="shared" si="37"/>
        <v>775706.33</v>
      </c>
      <c r="Q128" s="8">
        <f t="shared" si="38"/>
        <v>23934.961685874216</v>
      </c>
      <c r="R128" s="9">
        <f t="shared" si="31"/>
        <v>3.0855699844391134E-2</v>
      </c>
      <c r="S128" s="10">
        <f t="shared" si="60"/>
        <v>651336.97478991596</v>
      </c>
      <c r="T128" s="10">
        <f t="shared" si="61"/>
        <v>123754.02521008404</v>
      </c>
      <c r="U128" s="4">
        <f t="shared" si="41"/>
        <v>775091</v>
      </c>
      <c r="V128" s="5" t="s">
        <v>15</v>
      </c>
    </row>
    <row r="129" spans="1:22" s="2" customFormat="1" ht="22.5" x14ac:dyDescent="0.25">
      <c r="A129" s="26">
        <v>127</v>
      </c>
      <c r="B129" s="27" t="s">
        <v>21</v>
      </c>
      <c r="C129" s="28" t="s">
        <v>153</v>
      </c>
      <c r="D129" s="29" t="s">
        <v>156</v>
      </c>
      <c r="E129" s="30" t="s">
        <v>24</v>
      </c>
      <c r="F129" s="30">
        <v>1</v>
      </c>
      <c r="G129" s="33">
        <v>571741</v>
      </c>
      <c r="H129" s="44">
        <v>544515</v>
      </c>
      <c r="I129" s="31">
        <v>611763</v>
      </c>
      <c r="J129" s="41"/>
      <c r="K129" s="4">
        <f t="shared" si="32"/>
        <v>544515</v>
      </c>
      <c r="L129" s="4">
        <f t="shared" si="33"/>
        <v>611763</v>
      </c>
      <c r="M129" s="4">
        <f t="shared" si="34"/>
        <v>571741</v>
      </c>
      <c r="N129" s="4">
        <f t="shared" si="35"/>
        <v>575348.25</v>
      </c>
      <c r="O129" s="4">
        <f t="shared" si="36"/>
        <v>574694.99</v>
      </c>
      <c r="P129" s="4">
        <f t="shared" si="37"/>
        <v>576006.32999999996</v>
      </c>
      <c r="Q129" s="8">
        <f t="shared" si="38"/>
        <v>21400.66637867779</v>
      </c>
      <c r="R129" s="9">
        <f t="shared" si="31"/>
        <v>3.7153526383430183E-2</v>
      </c>
      <c r="S129" s="10">
        <f t="shared" si="60"/>
        <v>480454.62184873951</v>
      </c>
      <c r="T129" s="10">
        <f t="shared" si="61"/>
        <v>91286.378151260506</v>
      </c>
      <c r="U129" s="4">
        <f t="shared" si="41"/>
        <v>571741</v>
      </c>
      <c r="V129" s="5" t="s">
        <v>15</v>
      </c>
    </row>
    <row r="130" spans="1:22" s="2" customFormat="1" ht="22.5" x14ac:dyDescent="0.25">
      <c r="A130" s="26">
        <v>128</v>
      </c>
      <c r="B130" s="27" t="s">
        <v>21</v>
      </c>
      <c r="C130" s="28" t="s">
        <v>153</v>
      </c>
      <c r="D130" s="29" t="s">
        <v>157</v>
      </c>
      <c r="E130" s="30" t="s">
        <v>24</v>
      </c>
      <c r="F130" s="30">
        <v>1</v>
      </c>
      <c r="G130" s="33">
        <v>220662.00000000003</v>
      </c>
      <c r="H130" s="44">
        <v>198795</v>
      </c>
      <c r="I130" s="31">
        <v>236108</v>
      </c>
      <c r="J130" s="41"/>
      <c r="K130" s="4">
        <f t="shared" si="32"/>
        <v>198795</v>
      </c>
      <c r="L130" s="4">
        <f t="shared" si="33"/>
        <v>236108</v>
      </c>
      <c r="M130" s="4">
        <f t="shared" si="34"/>
        <v>220662</v>
      </c>
      <c r="N130" s="4">
        <f t="shared" si="35"/>
        <v>217978.96</v>
      </c>
      <c r="O130" s="4">
        <f t="shared" si="36"/>
        <v>217431.08</v>
      </c>
      <c r="P130" s="4">
        <f t="shared" si="37"/>
        <v>218521.67</v>
      </c>
      <c r="Q130" s="8">
        <f t="shared" si="38"/>
        <v>11866.261655912391</v>
      </c>
      <c r="R130" s="9">
        <f t="shared" si="31"/>
        <v>5.4302448154969665E-2</v>
      </c>
      <c r="S130" s="10">
        <f t="shared" si="60"/>
        <v>185430.25210084036</v>
      </c>
      <c r="T130" s="10">
        <f t="shared" si="61"/>
        <v>35231.747899159665</v>
      </c>
      <c r="U130" s="4">
        <f t="shared" si="41"/>
        <v>220662</v>
      </c>
      <c r="V130" s="5" t="s">
        <v>15</v>
      </c>
    </row>
    <row r="131" spans="1:22" s="2" customFormat="1" ht="22.5" x14ac:dyDescent="0.25">
      <c r="A131" s="26">
        <v>129</v>
      </c>
      <c r="B131" s="27" t="s">
        <v>21</v>
      </c>
      <c r="C131" s="28" t="s">
        <v>153</v>
      </c>
      <c r="D131" s="29" t="s">
        <v>158</v>
      </c>
      <c r="E131" s="30" t="s">
        <v>24</v>
      </c>
      <c r="F131" s="30">
        <v>1</v>
      </c>
      <c r="G131" s="33">
        <v>766001.00000000012</v>
      </c>
      <c r="H131" s="44">
        <v>722642</v>
      </c>
      <c r="I131" s="31">
        <v>819621</v>
      </c>
      <c r="J131" s="41"/>
      <c r="K131" s="4">
        <f t="shared" si="32"/>
        <v>722642</v>
      </c>
      <c r="L131" s="4">
        <f t="shared" si="33"/>
        <v>819621</v>
      </c>
      <c r="M131" s="4">
        <f t="shared" si="34"/>
        <v>766001</v>
      </c>
      <c r="N131" s="4">
        <f t="shared" si="35"/>
        <v>768402.09</v>
      </c>
      <c r="O131" s="4">
        <f t="shared" si="36"/>
        <v>767387.37</v>
      </c>
      <c r="P131" s="4">
        <f t="shared" si="37"/>
        <v>769421.33</v>
      </c>
      <c r="Q131" s="8">
        <f t="shared" si="38"/>
        <v>30736.406499773359</v>
      </c>
      <c r="R131" s="9">
        <f t="shared" ref="R131:R194" si="62">+Q131/P131</f>
        <v>3.9947432312246088E-2</v>
      </c>
      <c r="S131" s="10">
        <f t="shared" si="60"/>
        <v>643698.31932773115</v>
      </c>
      <c r="T131" s="10">
        <f t="shared" si="61"/>
        <v>122302.68067226892</v>
      </c>
      <c r="U131" s="4">
        <f t="shared" si="41"/>
        <v>766001</v>
      </c>
      <c r="V131" s="5" t="s">
        <v>15</v>
      </c>
    </row>
    <row r="132" spans="1:22" s="2" customFormat="1" ht="22.5" x14ac:dyDescent="0.25">
      <c r="A132" s="26">
        <v>130</v>
      </c>
      <c r="B132" s="27" t="s">
        <v>21</v>
      </c>
      <c r="C132" s="28" t="s">
        <v>153</v>
      </c>
      <c r="D132" s="29" t="s">
        <v>159</v>
      </c>
      <c r="E132" s="30" t="s">
        <v>24</v>
      </c>
      <c r="F132" s="30">
        <v>1</v>
      </c>
      <c r="G132" s="33">
        <v>612398</v>
      </c>
      <c r="H132" s="44">
        <v>551710</v>
      </c>
      <c r="I132" s="31">
        <v>630770</v>
      </c>
      <c r="J132" s="41"/>
      <c r="K132" s="4">
        <f t="shared" ref="K132:K195" si="63">+ROUND(MIN(G132:H132,I132,J132),2)</f>
        <v>551710</v>
      </c>
      <c r="L132" s="4">
        <f t="shared" ref="L132:L195" si="64">+ROUND(MAX(G132,H132:I132,J132),2)</f>
        <v>630770</v>
      </c>
      <c r="M132" s="4">
        <f t="shared" ref="M132:M195" si="65">+ROUND(MEDIAN(G132:H132,I132,J132),2)</f>
        <v>612398</v>
      </c>
      <c r="N132" s="4">
        <f t="shared" ref="N132:N195" si="66">+ROUND(GEOMEAN(G132:H132,I132,J132),2)</f>
        <v>597317.47</v>
      </c>
      <c r="O132" s="4">
        <f t="shared" ref="O132:O195" si="67">+ROUND(HARMEAN(G132:H132,I132,J132),2)</f>
        <v>596322.43999999994</v>
      </c>
      <c r="P132" s="4">
        <f t="shared" ref="P132:P195" si="68">+ROUND(AVERAGE(G132:H132,I132,J132),2)</f>
        <v>598292.67000000004</v>
      </c>
      <c r="Q132" s="8">
        <f t="shared" ref="Q132:Q195" si="69">+STDEV(K132:P132)</f>
        <v>26180.40995793356</v>
      </c>
      <c r="R132" s="9">
        <f t="shared" si="62"/>
        <v>4.3758533692103495E-2</v>
      </c>
      <c r="S132" s="10">
        <f>U132/1.19</f>
        <v>514620.16806722688</v>
      </c>
      <c r="T132" s="10">
        <f>S132*19/100</f>
        <v>97777.831932773101</v>
      </c>
      <c r="U132" s="4">
        <f t="shared" ref="U132:U195" si="70">M132</f>
        <v>612398</v>
      </c>
      <c r="V132" s="5" t="s">
        <v>15</v>
      </c>
    </row>
    <row r="133" spans="1:22" s="2" customFormat="1" ht="33.75" x14ac:dyDescent="0.25">
      <c r="A133" s="26">
        <v>131</v>
      </c>
      <c r="B133" s="27" t="s">
        <v>21</v>
      </c>
      <c r="C133" s="28" t="s">
        <v>153</v>
      </c>
      <c r="D133" s="29" t="s">
        <v>160</v>
      </c>
      <c r="E133" s="30" t="s">
        <v>24</v>
      </c>
      <c r="F133" s="30">
        <v>1</v>
      </c>
      <c r="G133" s="33">
        <v>660930</v>
      </c>
      <c r="H133" s="44">
        <v>600845</v>
      </c>
      <c r="I133" s="31">
        <v>707195.00000000012</v>
      </c>
      <c r="J133" s="41"/>
      <c r="K133" s="4">
        <f t="shared" si="63"/>
        <v>600845</v>
      </c>
      <c r="L133" s="4">
        <f t="shared" si="64"/>
        <v>707195</v>
      </c>
      <c r="M133" s="4">
        <f t="shared" si="65"/>
        <v>660930</v>
      </c>
      <c r="N133" s="4">
        <f t="shared" si="66"/>
        <v>654865.88</v>
      </c>
      <c r="O133" s="4">
        <f t="shared" si="67"/>
        <v>653398.41</v>
      </c>
      <c r="P133" s="4">
        <f t="shared" si="68"/>
        <v>656323.32999999996</v>
      </c>
      <c r="Q133" s="8">
        <f t="shared" si="69"/>
        <v>33747.508908502663</v>
      </c>
      <c r="R133" s="9">
        <f t="shared" si="62"/>
        <v>5.1419029868255126E-2</v>
      </c>
      <c r="S133" s="10">
        <f t="shared" ref="S133:S137" si="71">U133/1.19</f>
        <v>555403.36134453781</v>
      </c>
      <c r="T133" s="10">
        <f t="shared" ref="T133:T137" si="72">S133*19/100</f>
        <v>105526.63865546219</v>
      </c>
      <c r="U133" s="4">
        <f t="shared" si="70"/>
        <v>660930</v>
      </c>
      <c r="V133" s="5" t="s">
        <v>15</v>
      </c>
    </row>
    <row r="134" spans="1:22" s="2" customFormat="1" ht="33.75" x14ac:dyDescent="0.25">
      <c r="A134" s="26">
        <v>132</v>
      </c>
      <c r="B134" s="27" t="s">
        <v>21</v>
      </c>
      <c r="C134" s="28" t="s">
        <v>153</v>
      </c>
      <c r="D134" s="29" t="s">
        <v>161</v>
      </c>
      <c r="E134" s="30" t="s">
        <v>24</v>
      </c>
      <c r="F134" s="30">
        <v>1</v>
      </c>
      <c r="G134" s="33">
        <v>789611</v>
      </c>
      <c r="H134" s="44">
        <v>724414.00000000012</v>
      </c>
      <c r="I134" s="31">
        <v>844884</v>
      </c>
      <c r="J134" s="41"/>
      <c r="K134" s="4">
        <f t="shared" si="63"/>
        <v>724414</v>
      </c>
      <c r="L134" s="4">
        <f t="shared" si="64"/>
        <v>844884</v>
      </c>
      <c r="M134" s="4">
        <f t="shared" si="65"/>
        <v>789611</v>
      </c>
      <c r="N134" s="4">
        <f t="shared" si="66"/>
        <v>784751.89</v>
      </c>
      <c r="O134" s="4">
        <f t="shared" si="67"/>
        <v>783194.33</v>
      </c>
      <c r="P134" s="4">
        <f t="shared" si="68"/>
        <v>786303</v>
      </c>
      <c r="Q134" s="8">
        <f t="shared" si="69"/>
        <v>38161.172918188982</v>
      </c>
      <c r="R134" s="9">
        <f t="shared" si="62"/>
        <v>4.8532401527387005E-2</v>
      </c>
      <c r="S134" s="10">
        <f t="shared" si="71"/>
        <v>663538.65546218492</v>
      </c>
      <c r="T134" s="10">
        <f t="shared" si="72"/>
        <v>126072.34453781514</v>
      </c>
      <c r="U134" s="4">
        <f t="shared" si="70"/>
        <v>789611</v>
      </c>
      <c r="V134" s="5" t="s">
        <v>15</v>
      </c>
    </row>
    <row r="135" spans="1:22" s="2" customFormat="1" ht="22.5" x14ac:dyDescent="0.25">
      <c r="A135" s="26">
        <v>133</v>
      </c>
      <c r="B135" s="27" t="s">
        <v>21</v>
      </c>
      <c r="C135" s="28" t="s">
        <v>153</v>
      </c>
      <c r="D135" s="29" t="s">
        <v>162</v>
      </c>
      <c r="E135" s="30" t="s">
        <v>24</v>
      </c>
      <c r="F135" s="30">
        <v>1</v>
      </c>
      <c r="G135" s="33">
        <v>229757</v>
      </c>
      <c r="H135" s="44">
        <v>210786.00000000003</v>
      </c>
      <c r="I135" s="31">
        <v>243542</v>
      </c>
      <c r="J135" s="41"/>
      <c r="K135" s="4">
        <f t="shared" si="63"/>
        <v>210786</v>
      </c>
      <c r="L135" s="4">
        <f t="shared" si="64"/>
        <v>243542</v>
      </c>
      <c r="M135" s="4">
        <f t="shared" si="65"/>
        <v>229757</v>
      </c>
      <c r="N135" s="4">
        <f t="shared" si="66"/>
        <v>227629.28</v>
      </c>
      <c r="O135" s="4">
        <f t="shared" si="67"/>
        <v>227227.27</v>
      </c>
      <c r="P135" s="4">
        <f t="shared" si="68"/>
        <v>228028.33</v>
      </c>
      <c r="Q135" s="8">
        <f t="shared" si="69"/>
        <v>10406.93133148416</v>
      </c>
      <c r="R135" s="9">
        <f t="shared" si="62"/>
        <v>4.5638764847701865E-2</v>
      </c>
      <c r="S135" s="10">
        <f t="shared" si="71"/>
        <v>193073.10924369749</v>
      </c>
      <c r="T135" s="10">
        <f t="shared" si="72"/>
        <v>36683.89075630252</v>
      </c>
      <c r="U135" s="4">
        <f t="shared" si="70"/>
        <v>229757</v>
      </c>
      <c r="V135" s="5" t="s">
        <v>15</v>
      </c>
    </row>
    <row r="136" spans="1:22" s="2" customFormat="1" ht="22.5" x14ac:dyDescent="0.25">
      <c r="A136" s="26">
        <v>134</v>
      </c>
      <c r="B136" s="27" t="s">
        <v>21</v>
      </c>
      <c r="C136" s="28" t="s">
        <v>153</v>
      </c>
      <c r="D136" s="29" t="s">
        <v>163</v>
      </c>
      <c r="E136" s="30" t="s">
        <v>24</v>
      </c>
      <c r="F136" s="30">
        <v>1</v>
      </c>
      <c r="G136" s="33">
        <v>294725</v>
      </c>
      <c r="H136" s="44">
        <v>280690</v>
      </c>
      <c r="I136" s="31">
        <v>312409</v>
      </c>
      <c r="J136" s="41"/>
      <c r="K136" s="4">
        <f t="shared" si="63"/>
        <v>280690</v>
      </c>
      <c r="L136" s="4">
        <f t="shared" si="64"/>
        <v>312409</v>
      </c>
      <c r="M136" s="4">
        <f t="shared" si="65"/>
        <v>294725</v>
      </c>
      <c r="N136" s="4">
        <f t="shared" si="66"/>
        <v>295657.67</v>
      </c>
      <c r="O136" s="4">
        <f t="shared" si="67"/>
        <v>295375.17</v>
      </c>
      <c r="P136" s="4">
        <f t="shared" si="68"/>
        <v>295941.33</v>
      </c>
      <c r="Q136" s="8">
        <f t="shared" si="69"/>
        <v>10055.32016366013</v>
      </c>
      <c r="R136" s="9">
        <f t="shared" si="62"/>
        <v>3.3977410872824451E-2</v>
      </c>
      <c r="S136" s="10">
        <f t="shared" si="71"/>
        <v>247668.06722689077</v>
      </c>
      <c r="T136" s="10">
        <f t="shared" si="72"/>
        <v>47056.932773109249</v>
      </c>
      <c r="U136" s="4">
        <f t="shared" si="70"/>
        <v>294725</v>
      </c>
      <c r="V136" s="5" t="s">
        <v>15</v>
      </c>
    </row>
    <row r="137" spans="1:22" s="2" customFormat="1" ht="22.5" x14ac:dyDescent="0.25">
      <c r="A137" s="26">
        <v>135</v>
      </c>
      <c r="B137" s="27" t="s">
        <v>21</v>
      </c>
      <c r="C137" s="28" t="s">
        <v>153</v>
      </c>
      <c r="D137" s="29" t="s">
        <v>164</v>
      </c>
      <c r="E137" s="30" t="s">
        <v>24</v>
      </c>
      <c r="F137" s="30">
        <v>1</v>
      </c>
      <c r="G137" s="33">
        <v>435564</v>
      </c>
      <c r="H137" s="44">
        <v>407069</v>
      </c>
      <c r="I137" s="31">
        <v>448631</v>
      </c>
      <c r="J137" s="41"/>
      <c r="K137" s="4">
        <f t="shared" si="63"/>
        <v>407069</v>
      </c>
      <c r="L137" s="4">
        <f t="shared" si="64"/>
        <v>448631</v>
      </c>
      <c r="M137" s="4">
        <f t="shared" si="65"/>
        <v>435564</v>
      </c>
      <c r="N137" s="4">
        <f t="shared" si="66"/>
        <v>430067.31</v>
      </c>
      <c r="O137" s="4">
        <f t="shared" si="67"/>
        <v>429709.35</v>
      </c>
      <c r="P137" s="4">
        <f t="shared" si="68"/>
        <v>430421.33</v>
      </c>
      <c r="Q137" s="8">
        <f t="shared" si="69"/>
        <v>13444.800550652657</v>
      </c>
      <c r="R137" s="9">
        <f t="shared" si="62"/>
        <v>3.123637146572791E-2</v>
      </c>
      <c r="S137" s="10">
        <f t="shared" si="71"/>
        <v>366020.16806722688</v>
      </c>
      <c r="T137" s="10">
        <f t="shared" si="72"/>
        <v>69543.831932773101</v>
      </c>
      <c r="U137" s="4">
        <f t="shared" si="70"/>
        <v>435564</v>
      </c>
      <c r="V137" s="5" t="s">
        <v>15</v>
      </c>
    </row>
    <row r="138" spans="1:22" s="2" customFormat="1" ht="33.75" x14ac:dyDescent="0.25">
      <c r="A138" s="26">
        <v>136</v>
      </c>
      <c r="B138" s="27" t="s">
        <v>21</v>
      </c>
      <c r="C138" s="28" t="s">
        <v>153</v>
      </c>
      <c r="D138" s="29" t="s">
        <v>165</v>
      </c>
      <c r="E138" s="30" t="s">
        <v>24</v>
      </c>
      <c r="F138" s="30">
        <v>1</v>
      </c>
      <c r="G138" s="33">
        <v>864682</v>
      </c>
      <c r="H138" s="44">
        <v>815738</v>
      </c>
      <c r="I138" s="31">
        <v>907916.00000000012</v>
      </c>
      <c r="J138" s="41"/>
      <c r="K138" s="4">
        <f t="shared" si="63"/>
        <v>815738</v>
      </c>
      <c r="L138" s="4">
        <f t="shared" si="64"/>
        <v>907916</v>
      </c>
      <c r="M138" s="4">
        <f t="shared" si="65"/>
        <v>864682</v>
      </c>
      <c r="N138" s="4">
        <f t="shared" si="66"/>
        <v>861954.34</v>
      </c>
      <c r="O138" s="4">
        <f t="shared" si="67"/>
        <v>861128.21</v>
      </c>
      <c r="P138" s="4">
        <f t="shared" si="68"/>
        <v>862778.67</v>
      </c>
      <c r="Q138" s="8">
        <f t="shared" si="69"/>
        <v>29176.047108271996</v>
      </c>
      <c r="R138" s="9">
        <f t="shared" si="62"/>
        <v>3.3816375071340131E-2</v>
      </c>
      <c r="S138" s="10">
        <f>U138/1.19</f>
        <v>726623.5294117647</v>
      </c>
      <c r="T138" s="10">
        <f>S138*19/100</f>
        <v>138058.4705882353</v>
      </c>
      <c r="U138" s="4">
        <f t="shared" si="70"/>
        <v>864682</v>
      </c>
      <c r="V138" s="5" t="s">
        <v>15</v>
      </c>
    </row>
    <row r="139" spans="1:22" s="2" customFormat="1" ht="22.5" x14ac:dyDescent="0.25">
      <c r="A139" s="26">
        <v>137</v>
      </c>
      <c r="B139" s="27" t="s">
        <v>21</v>
      </c>
      <c r="C139" s="28" t="s">
        <v>153</v>
      </c>
      <c r="D139" s="29" t="s">
        <v>166</v>
      </c>
      <c r="E139" s="30" t="s">
        <v>24</v>
      </c>
      <c r="F139" s="30">
        <v>1</v>
      </c>
      <c r="G139" s="33">
        <v>562729</v>
      </c>
      <c r="H139" s="44">
        <v>506963</v>
      </c>
      <c r="I139" s="31">
        <v>596493</v>
      </c>
      <c r="J139" s="41"/>
      <c r="K139" s="4">
        <f t="shared" si="63"/>
        <v>506963</v>
      </c>
      <c r="L139" s="4">
        <f t="shared" si="64"/>
        <v>596493</v>
      </c>
      <c r="M139" s="4">
        <f t="shared" si="65"/>
        <v>562729</v>
      </c>
      <c r="N139" s="4">
        <f t="shared" si="66"/>
        <v>554149.53</v>
      </c>
      <c r="O139" s="4">
        <f t="shared" si="67"/>
        <v>552888.32999999996</v>
      </c>
      <c r="P139" s="4">
        <f t="shared" si="68"/>
        <v>555395</v>
      </c>
      <c r="Q139" s="8">
        <f t="shared" si="69"/>
        <v>28614.611471227538</v>
      </c>
      <c r="R139" s="9">
        <f t="shared" si="62"/>
        <v>5.1521190272198231E-2</v>
      </c>
      <c r="S139" s="10">
        <f t="shared" ref="S139:S144" si="73">U139/1.19</f>
        <v>472881.51260504202</v>
      </c>
      <c r="T139" s="10">
        <f t="shared" ref="T139:T144" si="74">S139*19/100</f>
        <v>89847.487394957992</v>
      </c>
      <c r="U139" s="4">
        <f t="shared" si="70"/>
        <v>562729</v>
      </c>
      <c r="V139" s="5" t="s">
        <v>15</v>
      </c>
    </row>
    <row r="140" spans="1:22" s="2" customFormat="1" ht="22.5" x14ac:dyDescent="0.25">
      <c r="A140" s="26">
        <v>138</v>
      </c>
      <c r="B140" s="27" t="s">
        <v>21</v>
      </c>
      <c r="C140" s="28" t="s">
        <v>153</v>
      </c>
      <c r="D140" s="29" t="s">
        <v>167</v>
      </c>
      <c r="E140" s="30" t="s">
        <v>24</v>
      </c>
      <c r="F140" s="30">
        <v>1</v>
      </c>
      <c r="G140" s="33">
        <v>231739.00000000003</v>
      </c>
      <c r="H140" s="44">
        <v>214573</v>
      </c>
      <c r="I140" s="31">
        <v>245643.00000000003</v>
      </c>
      <c r="J140" s="41"/>
      <c r="K140" s="4">
        <f t="shared" si="63"/>
        <v>214573</v>
      </c>
      <c r="L140" s="4">
        <f t="shared" si="64"/>
        <v>245643</v>
      </c>
      <c r="M140" s="4">
        <f t="shared" si="65"/>
        <v>231739</v>
      </c>
      <c r="N140" s="4">
        <f t="shared" si="66"/>
        <v>230299.43</v>
      </c>
      <c r="O140" s="4">
        <f t="shared" si="67"/>
        <v>229945.56</v>
      </c>
      <c r="P140" s="4">
        <f t="shared" si="68"/>
        <v>230651.67</v>
      </c>
      <c r="Q140" s="8">
        <f t="shared" si="69"/>
        <v>9847.658273601226</v>
      </c>
      <c r="R140" s="9">
        <f t="shared" si="62"/>
        <v>4.2694935933484571E-2</v>
      </c>
      <c r="S140" s="10">
        <f t="shared" si="73"/>
        <v>194738.65546218489</v>
      </c>
      <c r="T140" s="10">
        <f t="shared" si="74"/>
        <v>37000.34453781513</v>
      </c>
      <c r="U140" s="4">
        <f t="shared" si="70"/>
        <v>231739</v>
      </c>
      <c r="V140" s="5" t="s">
        <v>15</v>
      </c>
    </row>
    <row r="141" spans="1:22" s="2" customFormat="1" ht="22.5" x14ac:dyDescent="0.25">
      <c r="A141" s="26">
        <v>139</v>
      </c>
      <c r="B141" s="27" t="s">
        <v>21</v>
      </c>
      <c r="C141" s="28" t="s">
        <v>153</v>
      </c>
      <c r="D141" s="29" t="s">
        <v>168</v>
      </c>
      <c r="E141" s="30" t="s">
        <v>24</v>
      </c>
      <c r="F141" s="30">
        <v>1</v>
      </c>
      <c r="G141" s="33">
        <v>200719</v>
      </c>
      <c r="H141" s="44">
        <v>182472.00000000003</v>
      </c>
      <c r="I141" s="31">
        <v>214769</v>
      </c>
      <c r="J141" s="41"/>
      <c r="K141" s="4">
        <f t="shared" si="63"/>
        <v>182472</v>
      </c>
      <c r="L141" s="4">
        <f t="shared" si="64"/>
        <v>214769</v>
      </c>
      <c r="M141" s="4">
        <f t="shared" si="65"/>
        <v>200719</v>
      </c>
      <c r="N141" s="4">
        <f t="shared" si="66"/>
        <v>198877.4</v>
      </c>
      <c r="O141" s="4">
        <f t="shared" si="67"/>
        <v>198431.76</v>
      </c>
      <c r="P141" s="4">
        <f t="shared" si="68"/>
        <v>199320</v>
      </c>
      <c r="Q141" s="8">
        <f t="shared" si="69"/>
        <v>10248.644611589703</v>
      </c>
      <c r="R141" s="9">
        <f t="shared" si="62"/>
        <v>5.1418044408938907E-2</v>
      </c>
      <c r="S141" s="10">
        <f t="shared" si="73"/>
        <v>168671.42857142858</v>
      </c>
      <c r="T141" s="10">
        <f t="shared" si="74"/>
        <v>32047.571428571431</v>
      </c>
      <c r="U141" s="4">
        <f t="shared" si="70"/>
        <v>200719</v>
      </c>
      <c r="V141" s="5" t="s">
        <v>15</v>
      </c>
    </row>
    <row r="142" spans="1:22" s="2" customFormat="1" ht="33.75" x14ac:dyDescent="0.25">
      <c r="A142" s="26">
        <v>140</v>
      </c>
      <c r="B142" s="27" t="s">
        <v>21</v>
      </c>
      <c r="C142" s="28" t="s">
        <v>153</v>
      </c>
      <c r="D142" s="29" t="s">
        <v>169</v>
      </c>
      <c r="E142" s="30" t="s">
        <v>24</v>
      </c>
      <c r="F142" s="30">
        <v>1</v>
      </c>
      <c r="G142" s="33">
        <v>259004</v>
      </c>
      <c r="H142" s="44">
        <v>246670</v>
      </c>
      <c r="I142" s="31">
        <v>271954</v>
      </c>
      <c r="J142" s="41"/>
      <c r="K142" s="4">
        <f t="shared" si="63"/>
        <v>246670</v>
      </c>
      <c r="L142" s="4">
        <f t="shared" si="64"/>
        <v>271954</v>
      </c>
      <c r="M142" s="4">
        <f t="shared" si="65"/>
        <v>259004</v>
      </c>
      <c r="N142" s="4">
        <f t="shared" si="66"/>
        <v>259003.77</v>
      </c>
      <c r="O142" s="4">
        <f t="shared" si="67"/>
        <v>258798.37</v>
      </c>
      <c r="P142" s="4">
        <f t="shared" si="68"/>
        <v>259209.33</v>
      </c>
      <c r="Q142" s="8">
        <f t="shared" si="69"/>
        <v>7998.1418626063814</v>
      </c>
      <c r="R142" s="9">
        <f t="shared" si="62"/>
        <v>3.0855918120718809E-2</v>
      </c>
      <c r="S142" s="10">
        <f t="shared" si="73"/>
        <v>217650.42016806724</v>
      </c>
      <c r="T142" s="10">
        <f t="shared" si="74"/>
        <v>41353.579831932773</v>
      </c>
      <c r="U142" s="4">
        <f t="shared" si="70"/>
        <v>259004</v>
      </c>
      <c r="V142" s="5" t="s">
        <v>15</v>
      </c>
    </row>
    <row r="143" spans="1:22" s="2" customFormat="1" ht="33.75" x14ac:dyDescent="0.25">
      <c r="A143" s="26">
        <v>141</v>
      </c>
      <c r="B143" s="27" t="s">
        <v>21</v>
      </c>
      <c r="C143" s="28" t="s">
        <v>153</v>
      </c>
      <c r="D143" s="29" t="s">
        <v>170</v>
      </c>
      <c r="E143" s="30" t="s">
        <v>24</v>
      </c>
      <c r="F143" s="30">
        <v>1</v>
      </c>
      <c r="G143" s="33">
        <v>374262.00000000006</v>
      </c>
      <c r="H143" s="44">
        <v>340238</v>
      </c>
      <c r="I143" s="31">
        <v>396718</v>
      </c>
      <c r="J143" s="41"/>
      <c r="K143" s="4">
        <f t="shared" si="63"/>
        <v>340238</v>
      </c>
      <c r="L143" s="4">
        <f t="shared" si="64"/>
        <v>396718</v>
      </c>
      <c r="M143" s="4">
        <f t="shared" si="65"/>
        <v>374262</v>
      </c>
      <c r="N143" s="4">
        <f t="shared" si="66"/>
        <v>369669.39</v>
      </c>
      <c r="O143" s="4">
        <f t="shared" si="67"/>
        <v>368925.35</v>
      </c>
      <c r="P143" s="4">
        <f t="shared" si="68"/>
        <v>370406</v>
      </c>
      <c r="Q143" s="8">
        <f t="shared" si="69"/>
        <v>17995.631964803757</v>
      </c>
      <c r="R143" s="9">
        <f t="shared" si="62"/>
        <v>4.8583532569136993E-2</v>
      </c>
      <c r="S143" s="10">
        <f t="shared" si="73"/>
        <v>314505.8823529412</v>
      </c>
      <c r="T143" s="10">
        <f t="shared" si="74"/>
        <v>59756.117647058833</v>
      </c>
      <c r="U143" s="4">
        <f t="shared" si="70"/>
        <v>374262</v>
      </c>
      <c r="V143" s="5" t="s">
        <v>15</v>
      </c>
    </row>
    <row r="144" spans="1:22" s="2" customFormat="1" ht="22.5" x14ac:dyDescent="0.25">
      <c r="A144" s="26">
        <v>142</v>
      </c>
      <c r="B144" s="27" t="s">
        <v>21</v>
      </c>
      <c r="C144" s="28" t="s">
        <v>153</v>
      </c>
      <c r="D144" s="29" t="s">
        <v>171</v>
      </c>
      <c r="E144" s="30" t="s">
        <v>24</v>
      </c>
      <c r="F144" s="30">
        <v>1</v>
      </c>
      <c r="G144" s="33">
        <v>372242</v>
      </c>
      <c r="H144" s="44">
        <v>351172</v>
      </c>
      <c r="I144" s="31">
        <v>398299</v>
      </c>
      <c r="J144" s="41"/>
      <c r="K144" s="4">
        <f t="shared" si="63"/>
        <v>351172</v>
      </c>
      <c r="L144" s="4">
        <f t="shared" si="64"/>
        <v>398299</v>
      </c>
      <c r="M144" s="4">
        <f t="shared" si="65"/>
        <v>372242</v>
      </c>
      <c r="N144" s="4">
        <f t="shared" si="66"/>
        <v>373409.04</v>
      </c>
      <c r="O144" s="4">
        <f t="shared" si="67"/>
        <v>372915.94</v>
      </c>
      <c r="P144" s="4">
        <f t="shared" si="68"/>
        <v>373904.33</v>
      </c>
      <c r="Q144" s="8">
        <f t="shared" si="69"/>
        <v>14936.381356929016</v>
      </c>
      <c r="R144" s="9">
        <f t="shared" si="62"/>
        <v>3.9947067093149241E-2</v>
      </c>
      <c r="S144" s="10">
        <f t="shared" si="73"/>
        <v>312808.40336134454</v>
      </c>
      <c r="T144" s="10">
        <f t="shared" si="74"/>
        <v>59433.596638655457</v>
      </c>
      <c r="U144" s="4">
        <f t="shared" si="70"/>
        <v>372242</v>
      </c>
      <c r="V144" s="5" t="s">
        <v>15</v>
      </c>
    </row>
    <row r="145" spans="1:22" s="2" customFormat="1" ht="22.5" x14ac:dyDescent="0.25">
      <c r="A145" s="26">
        <v>143</v>
      </c>
      <c r="B145" s="27" t="s">
        <v>21</v>
      </c>
      <c r="C145" s="28" t="s">
        <v>172</v>
      </c>
      <c r="D145" s="29" t="s">
        <v>173</v>
      </c>
      <c r="E145" s="30" t="s">
        <v>24</v>
      </c>
      <c r="F145" s="30">
        <v>1</v>
      </c>
      <c r="G145" s="33">
        <v>621977</v>
      </c>
      <c r="H145" s="44">
        <v>575905</v>
      </c>
      <c r="I145" s="31">
        <v>646856</v>
      </c>
      <c r="J145" s="41"/>
      <c r="K145" s="4">
        <f t="shared" si="63"/>
        <v>575905</v>
      </c>
      <c r="L145" s="4">
        <f t="shared" si="64"/>
        <v>646856</v>
      </c>
      <c r="M145" s="4">
        <f t="shared" si="65"/>
        <v>621977</v>
      </c>
      <c r="N145" s="4">
        <f t="shared" si="66"/>
        <v>614201.57999999996</v>
      </c>
      <c r="O145" s="4">
        <f t="shared" si="67"/>
        <v>613482.74</v>
      </c>
      <c r="P145" s="4">
        <f t="shared" si="68"/>
        <v>614912.67000000004</v>
      </c>
      <c r="Q145" s="8">
        <f t="shared" si="69"/>
        <v>22775.714065130353</v>
      </c>
      <c r="R145" s="9">
        <f t="shared" si="62"/>
        <v>3.7038940936328979E-2</v>
      </c>
      <c r="S145" s="10">
        <f>U145/1.19</f>
        <v>522669.74789915967</v>
      </c>
      <c r="T145" s="10">
        <f>S145*19/100</f>
        <v>99307.252100840342</v>
      </c>
      <c r="U145" s="4">
        <f t="shared" si="70"/>
        <v>621977</v>
      </c>
      <c r="V145" s="5" t="s">
        <v>15</v>
      </c>
    </row>
    <row r="146" spans="1:22" s="2" customFormat="1" ht="22.5" x14ac:dyDescent="0.25">
      <c r="A146" s="26">
        <v>144</v>
      </c>
      <c r="B146" s="27" t="s">
        <v>21</v>
      </c>
      <c r="C146" s="28" t="s">
        <v>172</v>
      </c>
      <c r="D146" s="29" t="s">
        <v>174</v>
      </c>
      <c r="E146" s="30" t="s">
        <v>24</v>
      </c>
      <c r="F146" s="30">
        <v>1</v>
      </c>
      <c r="G146" s="33">
        <v>616218</v>
      </c>
      <c r="H146" s="44">
        <v>575905</v>
      </c>
      <c r="I146" s="31">
        <v>640867</v>
      </c>
      <c r="J146" s="41"/>
      <c r="K146" s="4">
        <f t="shared" si="63"/>
        <v>575905</v>
      </c>
      <c r="L146" s="4">
        <f t="shared" si="64"/>
        <v>640867</v>
      </c>
      <c r="M146" s="4">
        <f t="shared" si="65"/>
        <v>616218</v>
      </c>
      <c r="N146" s="4">
        <f t="shared" si="66"/>
        <v>610404.48</v>
      </c>
      <c r="O146" s="4">
        <f t="shared" si="67"/>
        <v>609807.41</v>
      </c>
      <c r="P146" s="4">
        <f t="shared" si="68"/>
        <v>610996.67000000004</v>
      </c>
      <c r="Q146" s="8">
        <f t="shared" si="69"/>
        <v>20746.856628037895</v>
      </c>
      <c r="R146" s="9">
        <f t="shared" si="62"/>
        <v>3.3955760557644106E-2</v>
      </c>
      <c r="S146" s="10">
        <f t="shared" ref="S146:S150" si="75">U146/1.19</f>
        <v>517830.25210084039</v>
      </c>
      <c r="T146" s="10">
        <f t="shared" ref="T146:T150" si="76">S146*19/100</f>
        <v>98387.747899159673</v>
      </c>
      <c r="U146" s="4">
        <f t="shared" si="70"/>
        <v>616218</v>
      </c>
      <c r="V146" s="5" t="s">
        <v>15</v>
      </c>
    </row>
    <row r="147" spans="1:22" s="2" customFormat="1" ht="22.5" x14ac:dyDescent="0.25">
      <c r="A147" s="26">
        <v>145</v>
      </c>
      <c r="B147" s="27" t="s">
        <v>21</v>
      </c>
      <c r="C147" s="28" t="s">
        <v>172</v>
      </c>
      <c r="D147" s="29" t="s">
        <v>175</v>
      </c>
      <c r="E147" s="30" t="s">
        <v>24</v>
      </c>
      <c r="F147" s="30">
        <v>1</v>
      </c>
      <c r="G147" s="33">
        <v>345975</v>
      </c>
      <c r="H147" s="44">
        <v>314523</v>
      </c>
      <c r="I147" s="31">
        <v>363274.00000000006</v>
      </c>
      <c r="J147" s="41"/>
      <c r="K147" s="4">
        <f t="shared" si="63"/>
        <v>314523</v>
      </c>
      <c r="L147" s="4">
        <f t="shared" si="64"/>
        <v>363274</v>
      </c>
      <c r="M147" s="4">
        <f t="shared" si="65"/>
        <v>345975</v>
      </c>
      <c r="N147" s="4">
        <f t="shared" si="66"/>
        <v>340651.64</v>
      </c>
      <c r="O147" s="4">
        <f t="shared" si="67"/>
        <v>340038.01</v>
      </c>
      <c r="P147" s="4">
        <f t="shared" si="68"/>
        <v>341257.33</v>
      </c>
      <c r="Q147" s="8">
        <f t="shared" si="69"/>
        <v>15639.776636119412</v>
      </c>
      <c r="R147" s="9">
        <f t="shared" si="62"/>
        <v>4.5829862866592234E-2</v>
      </c>
      <c r="S147" s="10">
        <f t="shared" si="75"/>
        <v>290735.29411764705</v>
      </c>
      <c r="T147" s="10">
        <f t="shared" si="76"/>
        <v>55239.705882352937</v>
      </c>
      <c r="U147" s="4">
        <f t="shared" si="70"/>
        <v>345975</v>
      </c>
      <c r="V147" s="5" t="s">
        <v>15</v>
      </c>
    </row>
    <row r="148" spans="1:22" s="2" customFormat="1" ht="22.5" x14ac:dyDescent="0.25">
      <c r="A148" s="26">
        <v>146</v>
      </c>
      <c r="B148" s="27" t="s">
        <v>21</v>
      </c>
      <c r="C148" s="28" t="s">
        <v>172</v>
      </c>
      <c r="D148" s="29" t="s">
        <v>176</v>
      </c>
      <c r="E148" s="30" t="s">
        <v>24</v>
      </c>
      <c r="F148" s="30">
        <v>1</v>
      </c>
      <c r="G148" s="33">
        <v>778874</v>
      </c>
      <c r="H148" s="44">
        <v>727920</v>
      </c>
      <c r="I148" s="31">
        <v>817818</v>
      </c>
      <c r="J148" s="41"/>
      <c r="K148" s="4">
        <f t="shared" si="63"/>
        <v>727920</v>
      </c>
      <c r="L148" s="4">
        <f t="shared" si="64"/>
        <v>817818</v>
      </c>
      <c r="M148" s="4">
        <f t="shared" si="65"/>
        <v>778874</v>
      </c>
      <c r="N148" s="4">
        <f t="shared" si="66"/>
        <v>773990.88</v>
      </c>
      <c r="O148" s="4">
        <f t="shared" si="67"/>
        <v>773106.61</v>
      </c>
      <c r="P148" s="4">
        <f t="shared" si="68"/>
        <v>774870.67</v>
      </c>
      <c r="Q148" s="8">
        <f t="shared" si="69"/>
        <v>28522.223467012991</v>
      </c>
      <c r="R148" s="9">
        <f t="shared" si="62"/>
        <v>3.6809011582556082E-2</v>
      </c>
      <c r="S148" s="10">
        <f t="shared" si="75"/>
        <v>654515.96638655465</v>
      </c>
      <c r="T148" s="10">
        <f t="shared" si="76"/>
        <v>124358.03361344538</v>
      </c>
      <c r="U148" s="4">
        <f t="shared" si="70"/>
        <v>778874</v>
      </c>
      <c r="V148" s="5" t="s">
        <v>15</v>
      </c>
    </row>
    <row r="149" spans="1:22" s="2" customFormat="1" ht="22.5" x14ac:dyDescent="0.25">
      <c r="A149" s="26">
        <v>147</v>
      </c>
      <c r="B149" s="27" t="s">
        <v>21</v>
      </c>
      <c r="C149" s="28" t="s">
        <v>177</v>
      </c>
      <c r="D149" s="29" t="s">
        <v>178</v>
      </c>
      <c r="E149" s="30" t="s">
        <v>24</v>
      </c>
      <c r="F149" s="30">
        <v>1</v>
      </c>
      <c r="G149" s="33">
        <v>800712</v>
      </c>
      <c r="H149" s="44">
        <v>727920</v>
      </c>
      <c r="I149" s="31">
        <v>840748.00000000012</v>
      </c>
      <c r="J149" s="41"/>
      <c r="K149" s="4">
        <f t="shared" si="63"/>
        <v>727920</v>
      </c>
      <c r="L149" s="4">
        <f t="shared" si="64"/>
        <v>840748</v>
      </c>
      <c r="M149" s="4">
        <f t="shared" si="65"/>
        <v>800712</v>
      </c>
      <c r="N149" s="4">
        <f t="shared" si="66"/>
        <v>788391.52</v>
      </c>
      <c r="O149" s="4">
        <f t="shared" si="67"/>
        <v>786971.35</v>
      </c>
      <c r="P149" s="4">
        <f t="shared" si="68"/>
        <v>789793.33</v>
      </c>
      <c r="Q149" s="8">
        <f t="shared" si="69"/>
        <v>36196.298072634811</v>
      </c>
      <c r="R149" s="9">
        <f t="shared" si="62"/>
        <v>4.5830088325302533E-2</v>
      </c>
      <c r="S149" s="10">
        <f t="shared" si="75"/>
        <v>672867.22689075628</v>
      </c>
      <c r="T149" s="10">
        <f t="shared" si="76"/>
        <v>127844.7731092437</v>
      </c>
      <c r="U149" s="4">
        <f t="shared" si="70"/>
        <v>800712</v>
      </c>
      <c r="V149" s="5" t="s">
        <v>15</v>
      </c>
    </row>
    <row r="150" spans="1:22" s="2" customFormat="1" ht="22.5" x14ac:dyDescent="0.25">
      <c r="A150" s="26">
        <v>148</v>
      </c>
      <c r="B150" s="27" t="s">
        <v>21</v>
      </c>
      <c r="C150" s="28" t="s">
        <v>177</v>
      </c>
      <c r="D150" s="29" t="s">
        <v>179</v>
      </c>
      <c r="E150" s="30" t="s">
        <v>24</v>
      </c>
      <c r="F150" s="30">
        <v>1</v>
      </c>
      <c r="G150" s="33">
        <v>190075.00000000003</v>
      </c>
      <c r="H150" s="44">
        <v>175995</v>
      </c>
      <c r="I150" s="31">
        <v>195777</v>
      </c>
      <c r="J150" s="41"/>
      <c r="K150" s="4">
        <f t="shared" si="63"/>
        <v>175995</v>
      </c>
      <c r="L150" s="4">
        <f t="shared" si="64"/>
        <v>195777</v>
      </c>
      <c r="M150" s="4">
        <f t="shared" si="65"/>
        <v>190075</v>
      </c>
      <c r="N150" s="4">
        <f t="shared" si="66"/>
        <v>187095.07</v>
      </c>
      <c r="O150" s="4">
        <f t="shared" si="67"/>
        <v>186905.26</v>
      </c>
      <c r="P150" s="4">
        <f t="shared" si="68"/>
        <v>187282.33</v>
      </c>
      <c r="Q150" s="8">
        <f t="shared" si="69"/>
        <v>6441.838473326281</v>
      </c>
      <c r="R150" s="9">
        <f t="shared" si="62"/>
        <v>3.439640287114263E-2</v>
      </c>
      <c r="S150" s="10">
        <f t="shared" si="75"/>
        <v>159726.89075630254</v>
      </c>
      <c r="T150" s="10">
        <f t="shared" si="76"/>
        <v>30348.109243697483</v>
      </c>
      <c r="U150" s="4">
        <f t="shared" si="70"/>
        <v>190075</v>
      </c>
      <c r="V150" s="5" t="s">
        <v>15</v>
      </c>
    </row>
    <row r="151" spans="1:22" s="2" customFormat="1" ht="22.5" x14ac:dyDescent="0.25">
      <c r="A151" s="26">
        <v>149</v>
      </c>
      <c r="B151" s="27" t="s">
        <v>21</v>
      </c>
      <c r="C151" s="28" t="s">
        <v>177</v>
      </c>
      <c r="D151" s="29" t="s">
        <v>180</v>
      </c>
      <c r="E151" s="30" t="s">
        <v>24</v>
      </c>
      <c r="F151" s="30">
        <v>1</v>
      </c>
      <c r="G151" s="33">
        <v>702721.00000000012</v>
      </c>
      <c r="H151" s="44">
        <v>669258</v>
      </c>
      <c r="I151" s="31">
        <v>737857.00000000012</v>
      </c>
      <c r="J151" s="41"/>
      <c r="K151" s="4">
        <f t="shared" si="63"/>
        <v>669258</v>
      </c>
      <c r="L151" s="4">
        <f t="shared" si="64"/>
        <v>737857</v>
      </c>
      <c r="M151" s="4">
        <f t="shared" si="65"/>
        <v>702721</v>
      </c>
      <c r="N151" s="4">
        <f t="shared" si="66"/>
        <v>702720.95</v>
      </c>
      <c r="O151" s="4">
        <f t="shared" si="67"/>
        <v>702163.68</v>
      </c>
      <c r="P151" s="4">
        <f t="shared" si="68"/>
        <v>703278.67</v>
      </c>
      <c r="Q151" s="8">
        <f t="shared" si="69"/>
        <v>21700.072861316079</v>
      </c>
      <c r="R151" s="9">
        <f t="shared" si="62"/>
        <v>3.0855582270561507E-2</v>
      </c>
      <c r="S151" s="10">
        <f>U151/1.19</f>
        <v>590521.84873949585</v>
      </c>
      <c r="T151" s="10">
        <f>S151*19/100</f>
        <v>112199.15126050422</v>
      </c>
      <c r="U151" s="4">
        <f t="shared" si="70"/>
        <v>702721</v>
      </c>
      <c r="V151" s="5" t="s">
        <v>15</v>
      </c>
    </row>
    <row r="152" spans="1:22" s="2" customFormat="1" ht="33.75" x14ac:dyDescent="0.25">
      <c r="A152" s="26">
        <v>150</v>
      </c>
      <c r="B152" s="27" t="s">
        <v>21</v>
      </c>
      <c r="C152" s="28" t="s">
        <v>177</v>
      </c>
      <c r="D152" s="29" t="s">
        <v>181</v>
      </c>
      <c r="E152" s="30" t="s">
        <v>24</v>
      </c>
      <c r="F152" s="30">
        <v>1</v>
      </c>
      <c r="G152" s="33">
        <v>2341185</v>
      </c>
      <c r="H152" s="44">
        <v>2128350</v>
      </c>
      <c r="I152" s="31">
        <v>2458244</v>
      </c>
      <c r="J152" s="41"/>
      <c r="K152" s="4">
        <f t="shared" si="63"/>
        <v>2128350</v>
      </c>
      <c r="L152" s="4">
        <f t="shared" si="64"/>
        <v>2458244</v>
      </c>
      <c r="M152" s="4">
        <f t="shared" si="65"/>
        <v>2341185</v>
      </c>
      <c r="N152" s="4">
        <f t="shared" si="66"/>
        <v>2305160.96</v>
      </c>
      <c r="O152" s="4">
        <f t="shared" si="67"/>
        <v>2301008.59</v>
      </c>
      <c r="P152" s="4">
        <f t="shared" si="68"/>
        <v>2309259.67</v>
      </c>
      <c r="Q152" s="8">
        <f t="shared" si="69"/>
        <v>105833.1952953866</v>
      </c>
      <c r="R152" s="9">
        <f t="shared" si="62"/>
        <v>4.5829924053273144E-2</v>
      </c>
      <c r="S152" s="10">
        <f t="shared" ref="S152:S156" si="77">U152/1.19</f>
        <v>1967382.3529411766</v>
      </c>
      <c r="T152" s="10">
        <f t="shared" ref="T152:T156" si="78">S152*19/100</f>
        <v>373802.64705882355</v>
      </c>
      <c r="U152" s="4">
        <f t="shared" si="70"/>
        <v>2341185</v>
      </c>
      <c r="V152" s="5" t="s">
        <v>15</v>
      </c>
    </row>
    <row r="153" spans="1:22" s="2" customFormat="1" ht="22.5" x14ac:dyDescent="0.25">
      <c r="A153" s="26">
        <v>151</v>
      </c>
      <c r="B153" s="27" t="s">
        <v>21</v>
      </c>
      <c r="C153" s="28" t="s">
        <v>177</v>
      </c>
      <c r="D153" s="29" t="s">
        <v>182</v>
      </c>
      <c r="E153" s="30" t="s">
        <v>24</v>
      </c>
      <c r="F153" s="30">
        <v>1</v>
      </c>
      <c r="G153" s="33">
        <v>375482</v>
      </c>
      <c r="H153" s="44">
        <v>341347</v>
      </c>
      <c r="I153" s="31">
        <v>394256</v>
      </c>
      <c r="J153" s="41"/>
      <c r="K153" s="4">
        <f t="shared" si="63"/>
        <v>341347</v>
      </c>
      <c r="L153" s="4">
        <f t="shared" si="64"/>
        <v>394256</v>
      </c>
      <c r="M153" s="4">
        <f t="shared" si="65"/>
        <v>375482</v>
      </c>
      <c r="N153" s="4">
        <f t="shared" si="66"/>
        <v>369704.31</v>
      </c>
      <c r="O153" s="4">
        <f t="shared" si="67"/>
        <v>369038.34</v>
      </c>
      <c r="P153" s="4">
        <f t="shared" si="68"/>
        <v>370361.67</v>
      </c>
      <c r="Q153" s="8">
        <f t="shared" si="69"/>
        <v>16973.728659569959</v>
      </c>
      <c r="R153" s="9">
        <f t="shared" si="62"/>
        <v>4.5830143976751052E-2</v>
      </c>
      <c r="S153" s="10">
        <f t="shared" si="77"/>
        <v>315531.09243697481</v>
      </c>
      <c r="T153" s="10">
        <f t="shared" si="78"/>
        <v>59950.907563025219</v>
      </c>
      <c r="U153" s="4">
        <f t="shared" si="70"/>
        <v>375482</v>
      </c>
      <c r="V153" s="5" t="s">
        <v>15</v>
      </c>
    </row>
    <row r="154" spans="1:22" s="2" customFormat="1" ht="22.5" x14ac:dyDescent="0.25">
      <c r="A154" s="26">
        <v>152</v>
      </c>
      <c r="B154" s="27" t="s">
        <v>21</v>
      </c>
      <c r="C154" s="28" t="s">
        <v>177</v>
      </c>
      <c r="D154" s="29" t="s">
        <v>183</v>
      </c>
      <c r="E154" s="30" t="s">
        <v>24</v>
      </c>
      <c r="F154" s="30">
        <v>1</v>
      </c>
      <c r="G154" s="33">
        <v>394781</v>
      </c>
      <c r="H154" s="44">
        <v>365538</v>
      </c>
      <c r="I154" s="31">
        <v>422416</v>
      </c>
      <c r="J154" s="41"/>
      <c r="K154" s="4">
        <f t="shared" si="63"/>
        <v>365538</v>
      </c>
      <c r="L154" s="4">
        <f t="shared" si="64"/>
        <v>422416</v>
      </c>
      <c r="M154" s="4">
        <f t="shared" si="65"/>
        <v>394781</v>
      </c>
      <c r="N154" s="4">
        <f t="shared" si="66"/>
        <v>393558.88</v>
      </c>
      <c r="O154" s="4">
        <f t="shared" si="67"/>
        <v>392871.83</v>
      </c>
      <c r="P154" s="4">
        <f t="shared" si="68"/>
        <v>394245</v>
      </c>
      <c r="Q154" s="8">
        <f t="shared" si="69"/>
        <v>17997.966347818023</v>
      </c>
      <c r="R154" s="9">
        <f t="shared" si="62"/>
        <v>4.5651730136889557E-2</v>
      </c>
      <c r="S154" s="10">
        <f t="shared" si="77"/>
        <v>331748.73949579831</v>
      </c>
      <c r="T154" s="10">
        <f t="shared" si="78"/>
        <v>63032.26050420168</v>
      </c>
      <c r="U154" s="4">
        <f t="shared" si="70"/>
        <v>394781</v>
      </c>
      <c r="V154" s="5" t="s">
        <v>15</v>
      </c>
    </row>
    <row r="155" spans="1:22" s="2" customFormat="1" ht="22.5" x14ac:dyDescent="0.25">
      <c r="A155" s="26">
        <v>153</v>
      </c>
      <c r="B155" s="27" t="s">
        <v>21</v>
      </c>
      <c r="C155" s="28" t="s">
        <v>177</v>
      </c>
      <c r="D155" s="29" t="s">
        <v>184</v>
      </c>
      <c r="E155" s="30" t="s">
        <v>24</v>
      </c>
      <c r="F155" s="30">
        <v>1</v>
      </c>
      <c r="G155" s="33">
        <v>330647</v>
      </c>
      <c r="H155" s="44">
        <v>314902</v>
      </c>
      <c r="I155" s="31">
        <v>350486</v>
      </c>
      <c r="J155" s="41"/>
      <c r="K155" s="4">
        <f t="shared" si="63"/>
        <v>314902</v>
      </c>
      <c r="L155" s="4">
        <f t="shared" si="64"/>
        <v>350486</v>
      </c>
      <c r="M155" s="4">
        <f t="shared" si="65"/>
        <v>330647</v>
      </c>
      <c r="N155" s="4">
        <f t="shared" si="66"/>
        <v>331693.45</v>
      </c>
      <c r="O155" s="4">
        <f t="shared" si="67"/>
        <v>331376.53000000003</v>
      </c>
      <c r="P155" s="4">
        <f t="shared" si="68"/>
        <v>332011.67</v>
      </c>
      <c r="Q155" s="8">
        <f t="shared" si="69"/>
        <v>11280.577837403098</v>
      </c>
      <c r="R155" s="9">
        <f t="shared" si="62"/>
        <v>3.3976449795885481E-2</v>
      </c>
      <c r="S155" s="10">
        <f t="shared" si="77"/>
        <v>277854.62184873951</v>
      </c>
      <c r="T155" s="10">
        <f t="shared" si="78"/>
        <v>52792.378151260506</v>
      </c>
      <c r="U155" s="4">
        <f t="shared" si="70"/>
        <v>330647</v>
      </c>
      <c r="V155" s="5" t="s">
        <v>15</v>
      </c>
    </row>
    <row r="156" spans="1:22" s="2" customFormat="1" ht="22.5" x14ac:dyDescent="0.25">
      <c r="A156" s="26">
        <v>154</v>
      </c>
      <c r="B156" s="27" t="s">
        <v>21</v>
      </c>
      <c r="C156" s="28" t="s">
        <v>177</v>
      </c>
      <c r="D156" s="29" t="s">
        <v>185</v>
      </c>
      <c r="E156" s="30" t="s">
        <v>24</v>
      </c>
      <c r="F156" s="30">
        <v>1</v>
      </c>
      <c r="G156" s="33">
        <v>643269</v>
      </c>
      <c r="H156" s="44">
        <v>595619</v>
      </c>
      <c r="I156" s="31">
        <v>662567</v>
      </c>
      <c r="J156" s="41"/>
      <c r="K156" s="4">
        <f t="shared" si="63"/>
        <v>595619</v>
      </c>
      <c r="L156" s="4">
        <f t="shared" si="64"/>
        <v>662567</v>
      </c>
      <c r="M156" s="4">
        <f t="shared" si="65"/>
        <v>643269</v>
      </c>
      <c r="N156" s="4">
        <f t="shared" si="66"/>
        <v>633184.56999999995</v>
      </c>
      <c r="O156" s="4">
        <f t="shared" si="67"/>
        <v>632542.19999999995</v>
      </c>
      <c r="P156" s="4">
        <f t="shared" si="68"/>
        <v>633818.32999999996</v>
      </c>
      <c r="Q156" s="8">
        <f t="shared" si="69"/>
        <v>21800.973473274687</v>
      </c>
      <c r="R156" s="9">
        <f t="shared" si="62"/>
        <v>3.4396249589807047E-2</v>
      </c>
      <c r="S156" s="10">
        <f t="shared" si="77"/>
        <v>540562.18487394962</v>
      </c>
      <c r="T156" s="10">
        <f t="shared" si="78"/>
        <v>102706.81512605044</v>
      </c>
      <c r="U156" s="4">
        <f t="shared" si="70"/>
        <v>643269</v>
      </c>
      <c r="V156" s="5" t="s">
        <v>15</v>
      </c>
    </row>
    <row r="157" spans="1:22" s="2" customFormat="1" ht="22.5" x14ac:dyDescent="0.25">
      <c r="A157" s="26">
        <v>155</v>
      </c>
      <c r="B157" s="27" t="s">
        <v>21</v>
      </c>
      <c r="C157" s="28" t="s">
        <v>177</v>
      </c>
      <c r="D157" s="29" t="s">
        <v>186</v>
      </c>
      <c r="E157" s="30" t="s">
        <v>24</v>
      </c>
      <c r="F157" s="30">
        <v>1</v>
      </c>
      <c r="G157" s="33">
        <v>50227.000000000007</v>
      </c>
      <c r="H157" s="44">
        <v>46941</v>
      </c>
      <c r="I157" s="31">
        <v>52236</v>
      </c>
      <c r="J157" s="41"/>
      <c r="K157" s="4">
        <f t="shared" si="63"/>
        <v>46941</v>
      </c>
      <c r="L157" s="4">
        <f t="shared" si="64"/>
        <v>52236</v>
      </c>
      <c r="M157" s="4">
        <f t="shared" si="65"/>
        <v>50227</v>
      </c>
      <c r="N157" s="4">
        <f t="shared" si="66"/>
        <v>49753.06</v>
      </c>
      <c r="O157" s="4">
        <f t="shared" si="67"/>
        <v>49704.4</v>
      </c>
      <c r="P157" s="4">
        <f t="shared" si="68"/>
        <v>49801.33</v>
      </c>
      <c r="Q157" s="8">
        <f t="shared" si="69"/>
        <v>1691.0655060335973</v>
      </c>
      <c r="R157" s="9">
        <f t="shared" si="62"/>
        <v>3.3956231812154361E-2</v>
      </c>
      <c r="S157" s="10">
        <f>U157/1.19</f>
        <v>42207.563025210089</v>
      </c>
      <c r="T157" s="10">
        <f>S157*19/100</f>
        <v>8019.4369747899173</v>
      </c>
      <c r="U157" s="4">
        <f t="shared" si="70"/>
        <v>50227</v>
      </c>
      <c r="V157" s="5" t="s">
        <v>15</v>
      </c>
    </row>
    <row r="158" spans="1:22" s="2" customFormat="1" ht="22.5" x14ac:dyDescent="0.25">
      <c r="A158" s="26">
        <v>156</v>
      </c>
      <c r="B158" s="27" t="s">
        <v>21</v>
      </c>
      <c r="C158" s="28" t="s">
        <v>177</v>
      </c>
      <c r="D158" s="29" t="s">
        <v>187</v>
      </c>
      <c r="E158" s="30" t="s">
        <v>24</v>
      </c>
      <c r="F158" s="30">
        <v>1</v>
      </c>
      <c r="G158" s="33">
        <v>50227.000000000007</v>
      </c>
      <c r="H158" s="44">
        <v>46941</v>
      </c>
      <c r="I158" s="31">
        <v>52738</v>
      </c>
      <c r="J158" s="41"/>
      <c r="K158" s="4">
        <f t="shared" si="63"/>
        <v>46941</v>
      </c>
      <c r="L158" s="4">
        <f t="shared" si="64"/>
        <v>52738</v>
      </c>
      <c r="M158" s="4">
        <f t="shared" si="65"/>
        <v>50227</v>
      </c>
      <c r="N158" s="4">
        <f t="shared" si="66"/>
        <v>49911.94</v>
      </c>
      <c r="O158" s="4">
        <f t="shared" si="67"/>
        <v>49854.92</v>
      </c>
      <c r="P158" s="4">
        <f t="shared" si="68"/>
        <v>49968.67</v>
      </c>
      <c r="Q158" s="8">
        <f t="shared" si="69"/>
        <v>1839.2401446657257</v>
      </c>
      <c r="R158" s="9">
        <f t="shared" si="62"/>
        <v>3.6807866702590356E-2</v>
      </c>
      <c r="S158" s="10">
        <f t="shared" ref="S158" si="79">U158/1.19</f>
        <v>42207.563025210089</v>
      </c>
      <c r="T158" s="10">
        <f t="shared" ref="T158" si="80">S158*19/100</f>
        <v>8019.4369747899173</v>
      </c>
      <c r="U158" s="4">
        <f t="shared" si="70"/>
        <v>50227</v>
      </c>
      <c r="V158" s="5" t="s">
        <v>15</v>
      </c>
    </row>
    <row r="159" spans="1:22" s="2" customFormat="1" ht="22.5" x14ac:dyDescent="0.25">
      <c r="A159" s="26">
        <v>157</v>
      </c>
      <c r="B159" s="27" t="s">
        <v>21</v>
      </c>
      <c r="C159" s="28" t="s">
        <v>177</v>
      </c>
      <c r="D159" s="29" t="s">
        <v>188</v>
      </c>
      <c r="E159" s="30" t="s">
        <v>24</v>
      </c>
      <c r="F159" s="30">
        <v>1</v>
      </c>
      <c r="G159" s="33">
        <v>51166</v>
      </c>
      <c r="H159" s="44">
        <v>46941</v>
      </c>
      <c r="I159" s="31">
        <v>52701.000000000007</v>
      </c>
      <c r="J159" s="41"/>
      <c r="K159" s="4">
        <f t="shared" si="63"/>
        <v>46941</v>
      </c>
      <c r="L159" s="4">
        <f t="shared" si="64"/>
        <v>52701</v>
      </c>
      <c r="M159" s="4">
        <f t="shared" si="65"/>
        <v>51166</v>
      </c>
      <c r="N159" s="4">
        <f t="shared" si="66"/>
        <v>50209.31</v>
      </c>
      <c r="O159" s="4">
        <f t="shared" si="67"/>
        <v>50148.32</v>
      </c>
      <c r="P159" s="4">
        <f t="shared" si="68"/>
        <v>50269.33</v>
      </c>
      <c r="Q159" s="8">
        <f t="shared" si="69"/>
        <v>1887.1990416381627</v>
      </c>
      <c r="R159" s="9">
        <f t="shared" si="62"/>
        <v>3.7541758396982067E-2</v>
      </c>
      <c r="S159" s="10">
        <f>U159/1.19</f>
        <v>42996.638655462186</v>
      </c>
      <c r="T159" s="10">
        <f>S159*19/100</f>
        <v>8169.3613445378151</v>
      </c>
      <c r="U159" s="4">
        <f t="shared" si="70"/>
        <v>51166</v>
      </c>
      <c r="V159" s="5" t="s">
        <v>15</v>
      </c>
    </row>
    <row r="160" spans="1:22" s="2" customFormat="1" ht="22.5" x14ac:dyDescent="0.25">
      <c r="A160" s="26">
        <v>158</v>
      </c>
      <c r="B160" s="27" t="s">
        <v>21</v>
      </c>
      <c r="C160" s="28" t="s">
        <v>177</v>
      </c>
      <c r="D160" s="29" t="s">
        <v>189</v>
      </c>
      <c r="E160" s="30" t="s">
        <v>24</v>
      </c>
      <c r="F160" s="30">
        <v>1</v>
      </c>
      <c r="G160" s="33">
        <v>560475</v>
      </c>
      <c r="H160" s="44">
        <v>514197</v>
      </c>
      <c r="I160" s="31">
        <v>588499</v>
      </c>
      <c r="J160" s="41"/>
      <c r="K160" s="4">
        <f t="shared" si="63"/>
        <v>514197</v>
      </c>
      <c r="L160" s="4">
        <f t="shared" si="64"/>
        <v>588499</v>
      </c>
      <c r="M160" s="4">
        <f t="shared" si="65"/>
        <v>560475</v>
      </c>
      <c r="N160" s="4">
        <f t="shared" si="66"/>
        <v>553533.41</v>
      </c>
      <c r="O160" s="4">
        <f t="shared" si="67"/>
        <v>552667.44999999995</v>
      </c>
      <c r="P160" s="4">
        <f t="shared" si="68"/>
        <v>554390.32999999996</v>
      </c>
      <c r="Q160" s="8">
        <f t="shared" si="69"/>
        <v>23742.458855982673</v>
      </c>
      <c r="R160" s="9">
        <f t="shared" si="62"/>
        <v>4.2826249974422671E-2</v>
      </c>
      <c r="S160" s="10">
        <f t="shared" ref="S160:S164" si="81">U160/1.19</f>
        <v>470987.39495798323</v>
      </c>
      <c r="T160" s="10">
        <f t="shared" ref="T160:T164" si="82">S160*19/100</f>
        <v>89487.605042016803</v>
      </c>
      <c r="U160" s="4">
        <f t="shared" si="70"/>
        <v>560475</v>
      </c>
      <c r="V160" s="5" t="s">
        <v>15</v>
      </c>
    </row>
    <row r="161" spans="1:22" s="2" customFormat="1" ht="22.5" x14ac:dyDescent="0.25">
      <c r="A161" s="26">
        <v>159</v>
      </c>
      <c r="B161" s="27" t="s">
        <v>21</v>
      </c>
      <c r="C161" s="28" t="s">
        <v>177</v>
      </c>
      <c r="D161" s="29" t="s">
        <v>190</v>
      </c>
      <c r="E161" s="30" t="s">
        <v>24</v>
      </c>
      <c r="F161" s="30">
        <v>1</v>
      </c>
      <c r="G161" s="33">
        <v>274102</v>
      </c>
      <c r="H161" s="44">
        <v>251470.00000000003</v>
      </c>
      <c r="I161" s="31">
        <v>293289</v>
      </c>
      <c r="J161" s="41"/>
      <c r="K161" s="4">
        <f t="shared" si="63"/>
        <v>251470</v>
      </c>
      <c r="L161" s="4">
        <f t="shared" si="64"/>
        <v>293289</v>
      </c>
      <c r="M161" s="4">
        <f t="shared" si="65"/>
        <v>274102</v>
      </c>
      <c r="N161" s="4">
        <f t="shared" si="66"/>
        <v>272415.23</v>
      </c>
      <c r="O161" s="4">
        <f t="shared" si="67"/>
        <v>271874.56</v>
      </c>
      <c r="P161" s="4">
        <f t="shared" si="68"/>
        <v>272953.67</v>
      </c>
      <c r="Q161" s="8">
        <f t="shared" si="69"/>
        <v>13246.967179699159</v>
      </c>
      <c r="R161" s="9">
        <f t="shared" si="62"/>
        <v>4.8531925508454088E-2</v>
      </c>
      <c r="S161" s="10">
        <f t="shared" si="81"/>
        <v>230337.81512605044</v>
      </c>
      <c r="T161" s="10">
        <f t="shared" si="82"/>
        <v>43764.184873949591</v>
      </c>
      <c r="U161" s="4">
        <f t="shared" si="70"/>
        <v>274102</v>
      </c>
      <c r="V161" s="5" t="s">
        <v>15</v>
      </c>
    </row>
    <row r="162" spans="1:22" s="2" customFormat="1" ht="22.5" x14ac:dyDescent="0.25">
      <c r="A162" s="26">
        <v>160</v>
      </c>
      <c r="B162" s="27" t="s">
        <v>21</v>
      </c>
      <c r="C162" s="28" t="s">
        <v>177</v>
      </c>
      <c r="D162" s="29" t="s">
        <v>191</v>
      </c>
      <c r="E162" s="30" t="s">
        <v>24</v>
      </c>
      <c r="F162" s="30">
        <v>1</v>
      </c>
      <c r="G162" s="33">
        <v>184302</v>
      </c>
      <c r="H162" s="44">
        <v>175526</v>
      </c>
      <c r="I162" s="31">
        <v>189831</v>
      </c>
      <c r="J162" s="41"/>
      <c r="K162" s="4">
        <f t="shared" si="63"/>
        <v>175526</v>
      </c>
      <c r="L162" s="4">
        <f t="shared" si="64"/>
        <v>189831</v>
      </c>
      <c r="M162" s="4">
        <f t="shared" si="65"/>
        <v>184302</v>
      </c>
      <c r="N162" s="4">
        <f t="shared" si="66"/>
        <v>183124.4</v>
      </c>
      <c r="O162" s="4">
        <f t="shared" si="67"/>
        <v>183028.59</v>
      </c>
      <c r="P162" s="4">
        <f t="shared" si="68"/>
        <v>183219.67</v>
      </c>
      <c r="Q162" s="8">
        <f t="shared" si="69"/>
        <v>4563.0165811167799</v>
      </c>
      <c r="R162" s="9">
        <f t="shared" si="62"/>
        <v>2.4904621764228588E-2</v>
      </c>
      <c r="S162" s="10">
        <f t="shared" si="81"/>
        <v>154875.63025210085</v>
      </c>
      <c r="T162" s="10">
        <f t="shared" si="82"/>
        <v>29426.36974789916</v>
      </c>
      <c r="U162" s="4">
        <f t="shared" si="70"/>
        <v>184302</v>
      </c>
      <c r="V162" s="5" t="s">
        <v>15</v>
      </c>
    </row>
    <row r="163" spans="1:22" s="2" customFormat="1" ht="33.75" x14ac:dyDescent="0.25">
      <c r="A163" s="26">
        <v>161</v>
      </c>
      <c r="B163" s="27" t="s">
        <v>21</v>
      </c>
      <c r="C163" s="28" t="s">
        <v>177</v>
      </c>
      <c r="D163" s="29" t="s">
        <v>192</v>
      </c>
      <c r="E163" s="30" t="s">
        <v>24</v>
      </c>
      <c r="F163" s="30">
        <v>1</v>
      </c>
      <c r="G163" s="33">
        <v>490764</v>
      </c>
      <c r="H163" s="44">
        <v>454411</v>
      </c>
      <c r="I163" s="31">
        <v>505487.00000000006</v>
      </c>
      <c r="J163" s="41"/>
      <c r="K163" s="4">
        <f t="shared" si="63"/>
        <v>454411</v>
      </c>
      <c r="L163" s="4">
        <f t="shared" si="64"/>
        <v>505487</v>
      </c>
      <c r="M163" s="4">
        <f t="shared" si="65"/>
        <v>490764</v>
      </c>
      <c r="N163" s="4">
        <f t="shared" si="66"/>
        <v>483070.49</v>
      </c>
      <c r="O163" s="4">
        <f t="shared" si="67"/>
        <v>482580.42</v>
      </c>
      <c r="P163" s="4">
        <f t="shared" si="68"/>
        <v>483554</v>
      </c>
      <c r="Q163" s="8">
        <f t="shared" si="69"/>
        <v>16632.395053379914</v>
      </c>
      <c r="R163" s="9">
        <f t="shared" si="62"/>
        <v>3.4396148213808417E-2</v>
      </c>
      <c r="S163" s="10">
        <f t="shared" si="81"/>
        <v>412406.72268907563</v>
      </c>
      <c r="T163" s="10">
        <f t="shared" si="82"/>
        <v>78357.277310924372</v>
      </c>
      <c r="U163" s="4">
        <f t="shared" si="70"/>
        <v>490764</v>
      </c>
      <c r="V163" s="5" t="s">
        <v>15</v>
      </c>
    </row>
    <row r="164" spans="1:22" s="2" customFormat="1" ht="22.5" x14ac:dyDescent="0.25">
      <c r="A164" s="26">
        <v>162</v>
      </c>
      <c r="B164" s="27" t="s">
        <v>21</v>
      </c>
      <c r="C164" s="28" t="s">
        <v>177</v>
      </c>
      <c r="D164" s="29" t="s">
        <v>193</v>
      </c>
      <c r="E164" s="30" t="s">
        <v>24</v>
      </c>
      <c r="F164" s="30">
        <v>1</v>
      </c>
      <c r="G164" s="33">
        <v>265998</v>
      </c>
      <c r="H164" s="44">
        <v>244035</v>
      </c>
      <c r="I164" s="31">
        <v>279298</v>
      </c>
      <c r="J164" s="41"/>
      <c r="K164" s="4">
        <f t="shared" si="63"/>
        <v>244035</v>
      </c>
      <c r="L164" s="4">
        <f t="shared" si="64"/>
        <v>279298</v>
      </c>
      <c r="M164" s="4">
        <f t="shared" si="65"/>
        <v>265998</v>
      </c>
      <c r="N164" s="4">
        <f t="shared" si="66"/>
        <v>262703.65000000002</v>
      </c>
      <c r="O164" s="4">
        <f t="shared" si="67"/>
        <v>262292.68</v>
      </c>
      <c r="P164" s="4">
        <f t="shared" si="68"/>
        <v>263110.33</v>
      </c>
      <c r="Q164" s="8">
        <f t="shared" si="69"/>
        <v>11267.933494962892</v>
      </c>
      <c r="R164" s="9">
        <f t="shared" si="62"/>
        <v>4.2825887888791332E-2</v>
      </c>
      <c r="S164" s="10">
        <f t="shared" si="81"/>
        <v>223527.731092437</v>
      </c>
      <c r="T164" s="10">
        <f t="shared" si="82"/>
        <v>42470.268907563026</v>
      </c>
      <c r="U164" s="4">
        <f t="shared" si="70"/>
        <v>265998</v>
      </c>
      <c r="V164" s="5" t="s">
        <v>15</v>
      </c>
    </row>
    <row r="165" spans="1:22" s="2" customFormat="1" ht="22.5" x14ac:dyDescent="0.25">
      <c r="A165" s="26">
        <v>163</v>
      </c>
      <c r="B165" s="27" t="s">
        <v>21</v>
      </c>
      <c r="C165" s="28" t="s">
        <v>177</v>
      </c>
      <c r="D165" s="29" t="s">
        <v>194</v>
      </c>
      <c r="E165" s="30" t="s">
        <v>24</v>
      </c>
      <c r="F165" s="30">
        <v>1</v>
      </c>
      <c r="G165" s="33">
        <v>483285</v>
      </c>
      <c r="H165" s="44">
        <v>439350</v>
      </c>
      <c r="I165" s="31">
        <v>517115.00000000006</v>
      </c>
      <c r="J165" s="41"/>
      <c r="K165" s="4">
        <f t="shared" si="63"/>
        <v>439350</v>
      </c>
      <c r="L165" s="4">
        <f t="shared" si="64"/>
        <v>517115</v>
      </c>
      <c r="M165" s="4">
        <f t="shared" si="65"/>
        <v>483285</v>
      </c>
      <c r="N165" s="4">
        <f t="shared" si="66"/>
        <v>478850.96</v>
      </c>
      <c r="O165" s="4">
        <f t="shared" si="67"/>
        <v>477777.91999999998</v>
      </c>
      <c r="P165" s="4">
        <f t="shared" si="68"/>
        <v>479916.67</v>
      </c>
      <c r="Q165" s="8">
        <f t="shared" si="69"/>
        <v>24676.769107954482</v>
      </c>
      <c r="R165" s="9">
        <f t="shared" si="62"/>
        <v>5.1418862170289861E-2</v>
      </c>
      <c r="S165" s="10">
        <f>U165/1.19</f>
        <v>406121.84873949579</v>
      </c>
      <c r="T165" s="10">
        <f>S165*19/100</f>
        <v>77163.151260504208</v>
      </c>
      <c r="U165" s="4">
        <f t="shared" si="70"/>
        <v>483285</v>
      </c>
      <c r="V165" s="5" t="s">
        <v>15</v>
      </c>
    </row>
    <row r="166" spans="1:22" s="2" customFormat="1" ht="22.5" x14ac:dyDescent="0.25">
      <c r="A166" s="26">
        <v>164</v>
      </c>
      <c r="B166" s="27" t="s">
        <v>21</v>
      </c>
      <c r="C166" s="28" t="s">
        <v>177</v>
      </c>
      <c r="D166" s="29" t="s">
        <v>195</v>
      </c>
      <c r="E166" s="30" t="s">
        <v>24</v>
      </c>
      <c r="F166" s="30">
        <v>1</v>
      </c>
      <c r="G166" s="33">
        <v>1011553.0000000001</v>
      </c>
      <c r="H166" s="44">
        <v>945377.00000000012</v>
      </c>
      <c r="I166" s="31">
        <v>1082362</v>
      </c>
      <c r="J166" s="41"/>
      <c r="K166" s="4">
        <f t="shared" si="63"/>
        <v>945377</v>
      </c>
      <c r="L166" s="4">
        <f t="shared" si="64"/>
        <v>1082362</v>
      </c>
      <c r="M166" s="4">
        <f t="shared" si="65"/>
        <v>1011553</v>
      </c>
      <c r="N166" s="4">
        <f t="shared" si="66"/>
        <v>1011553.22</v>
      </c>
      <c r="O166" s="4">
        <f t="shared" si="67"/>
        <v>1010011.46</v>
      </c>
      <c r="P166" s="4">
        <f t="shared" si="68"/>
        <v>1013097.33</v>
      </c>
      <c r="Q166" s="8">
        <f t="shared" si="69"/>
        <v>43345.949429327033</v>
      </c>
      <c r="R166" s="9">
        <f t="shared" si="62"/>
        <v>4.278557266489591E-2</v>
      </c>
      <c r="S166" s="10">
        <f t="shared" ref="S166:S170" si="83">U166/1.19</f>
        <v>850044.53781512612</v>
      </c>
      <c r="T166" s="10">
        <f t="shared" ref="T166:T170" si="84">S166*19/100</f>
        <v>161508.46218487396</v>
      </c>
      <c r="U166" s="4">
        <f t="shared" si="70"/>
        <v>1011553</v>
      </c>
      <c r="V166" s="5" t="s">
        <v>15</v>
      </c>
    </row>
    <row r="167" spans="1:22" s="2" customFormat="1" ht="22.5" x14ac:dyDescent="0.25">
      <c r="A167" s="26">
        <v>165</v>
      </c>
      <c r="B167" s="27" t="s">
        <v>21</v>
      </c>
      <c r="C167" s="28" t="s">
        <v>177</v>
      </c>
      <c r="D167" s="29" t="s">
        <v>196</v>
      </c>
      <c r="E167" s="30" t="s">
        <v>24</v>
      </c>
      <c r="F167" s="30">
        <v>1</v>
      </c>
      <c r="G167" s="33">
        <v>492469</v>
      </c>
      <c r="H167" s="44">
        <v>455990</v>
      </c>
      <c r="I167" s="31">
        <v>517092</v>
      </c>
      <c r="J167" s="41"/>
      <c r="K167" s="4">
        <f t="shared" si="63"/>
        <v>455990</v>
      </c>
      <c r="L167" s="4">
        <f t="shared" si="64"/>
        <v>517092</v>
      </c>
      <c r="M167" s="4">
        <f t="shared" si="65"/>
        <v>492469</v>
      </c>
      <c r="N167" s="4">
        <f t="shared" si="66"/>
        <v>487866.14</v>
      </c>
      <c r="O167" s="4">
        <f t="shared" si="67"/>
        <v>487210.16</v>
      </c>
      <c r="P167" s="4">
        <f t="shared" si="68"/>
        <v>488517</v>
      </c>
      <c r="Q167" s="8">
        <f t="shared" si="69"/>
        <v>19450.693266017708</v>
      </c>
      <c r="R167" s="9">
        <f t="shared" si="62"/>
        <v>3.9815796105391849E-2</v>
      </c>
      <c r="S167" s="10">
        <f t="shared" si="83"/>
        <v>413839.49579831935</v>
      </c>
      <c r="T167" s="10">
        <f t="shared" si="84"/>
        <v>78629.504201680669</v>
      </c>
      <c r="U167" s="4">
        <f t="shared" si="70"/>
        <v>492469</v>
      </c>
      <c r="V167" s="5" t="s">
        <v>15</v>
      </c>
    </row>
    <row r="168" spans="1:22" s="2" customFormat="1" ht="22.5" x14ac:dyDescent="0.25">
      <c r="A168" s="26">
        <v>166</v>
      </c>
      <c r="B168" s="27" t="s">
        <v>21</v>
      </c>
      <c r="C168" s="28" t="s">
        <v>177</v>
      </c>
      <c r="D168" s="29" t="s">
        <v>197</v>
      </c>
      <c r="E168" s="30" t="s">
        <v>24</v>
      </c>
      <c r="F168" s="30">
        <v>1</v>
      </c>
      <c r="G168" s="33">
        <v>362363</v>
      </c>
      <c r="H168" s="44">
        <v>332443.00000000006</v>
      </c>
      <c r="I168" s="31">
        <v>387728</v>
      </c>
      <c r="J168" s="41"/>
      <c r="K168" s="4">
        <f t="shared" si="63"/>
        <v>332443</v>
      </c>
      <c r="L168" s="4">
        <f t="shared" si="64"/>
        <v>387728</v>
      </c>
      <c r="M168" s="4">
        <f t="shared" si="65"/>
        <v>362363</v>
      </c>
      <c r="N168" s="4">
        <f t="shared" si="66"/>
        <v>360132.85</v>
      </c>
      <c r="O168" s="4">
        <f t="shared" si="67"/>
        <v>359418.07</v>
      </c>
      <c r="P168" s="4">
        <f t="shared" si="68"/>
        <v>360844.67</v>
      </c>
      <c r="Q168" s="8">
        <f t="shared" si="69"/>
        <v>17512.5860157485</v>
      </c>
      <c r="R168" s="9">
        <f t="shared" si="62"/>
        <v>4.8532200893388562E-2</v>
      </c>
      <c r="S168" s="10">
        <f t="shared" si="83"/>
        <v>304506.72268907563</v>
      </c>
      <c r="T168" s="10">
        <f t="shared" si="84"/>
        <v>57856.277310924372</v>
      </c>
      <c r="U168" s="4">
        <f t="shared" si="70"/>
        <v>362363</v>
      </c>
      <c r="V168" s="5" t="s">
        <v>15</v>
      </c>
    </row>
    <row r="169" spans="1:22" s="2" customFormat="1" ht="22.5" x14ac:dyDescent="0.25">
      <c r="A169" s="26">
        <v>167</v>
      </c>
      <c r="B169" s="27" t="s">
        <v>21</v>
      </c>
      <c r="C169" s="28" t="s">
        <v>198</v>
      </c>
      <c r="D169" s="29" t="s">
        <v>199</v>
      </c>
      <c r="E169" s="30" t="s">
        <v>24</v>
      </c>
      <c r="F169" s="30">
        <v>1</v>
      </c>
      <c r="G169" s="33">
        <v>834992</v>
      </c>
      <c r="H169" s="44">
        <v>773141.00000000012</v>
      </c>
      <c r="I169" s="31">
        <v>885092.00000000012</v>
      </c>
      <c r="J169" s="41"/>
      <c r="K169" s="4">
        <f t="shared" si="63"/>
        <v>773141</v>
      </c>
      <c r="L169" s="4">
        <f t="shared" si="64"/>
        <v>885092</v>
      </c>
      <c r="M169" s="4">
        <f t="shared" si="65"/>
        <v>834992</v>
      </c>
      <c r="N169" s="4">
        <f t="shared" si="66"/>
        <v>829805.82</v>
      </c>
      <c r="O169" s="4">
        <f t="shared" si="67"/>
        <v>828530.74</v>
      </c>
      <c r="P169" s="4">
        <f t="shared" si="68"/>
        <v>831075</v>
      </c>
      <c r="Q169" s="8">
        <f t="shared" si="69"/>
        <v>35482.919524886151</v>
      </c>
      <c r="R169" s="9">
        <f t="shared" si="62"/>
        <v>4.2695207442031285E-2</v>
      </c>
      <c r="S169" s="10">
        <f t="shared" si="83"/>
        <v>701673.94957983191</v>
      </c>
      <c r="T169" s="10">
        <f t="shared" si="84"/>
        <v>133318.05042016806</v>
      </c>
      <c r="U169" s="4">
        <f t="shared" si="70"/>
        <v>834992</v>
      </c>
      <c r="V169" s="5" t="s">
        <v>15</v>
      </c>
    </row>
    <row r="170" spans="1:22" s="2" customFormat="1" ht="22.5" x14ac:dyDescent="0.25">
      <c r="A170" s="26">
        <v>168</v>
      </c>
      <c r="B170" s="27" t="s">
        <v>21</v>
      </c>
      <c r="C170" s="28" t="s">
        <v>198</v>
      </c>
      <c r="D170" s="29" t="s">
        <v>200</v>
      </c>
      <c r="E170" s="30" t="s">
        <v>24</v>
      </c>
      <c r="F170" s="30">
        <v>1</v>
      </c>
      <c r="G170" s="33">
        <v>819529</v>
      </c>
      <c r="H170" s="44">
        <v>773141.00000000012</v>
      </c>
      <c r="I170" s="31">
        <v>868701.00000000012</v>
      </c>
      <c r="J170" s="41"/>
      <c r="K170" s="4">
        <f t="shared" si="63"/>
        <v>773141</v>
      </c>
      <c r="L170" s="4">
        <f t="shared" si="64"/>
        <v>868701</v>
      </c>
      <c r="M170" s="4">
        <f t="shared" si="65"/>
        <v>819529</v>
      </c>
      <c r="N170" s="4">
        <f t="shared" si="66"/>
        <v>819529.24</v>
      </c>
      <c r="O170" s="4">
        <f t="shared" si="67"/>
        <v>818602.52</v>
      </c>
      <c r="P170" s="4">
        <f t="shared" si="68"/>
        <v>820457</v>
      </c>
      <c r="Q170" s="8">
        <f t="shared" si="69"/>
        <v>30232.956413330579</v>
      </c>
      <c r="R170" s="9">
        <f t="shared" si="62"/>
        <v>3.684892250700595E-2</v>
      </c>
      <c r="S170" s="10">
        <f t="shared" si="83"/>
        <v>688679.83193277312</v>
      </c>
      <c r="T170" s="10">
        <f t="shared" si="84"/>
        <v>130849.1680672269</v>
      </c>
      <c r="U170" s="4">
        <f t="shared" si="70"/>
        <v>819529</v>
      </c>
      <c r="V170" s="5" t="s">
        <v>15</v>
      </c>
    </row>
    <row r="171" spans="1:22" s="2" customFormat="1" ht="22.5" x14ac:dyDescent="0.25">
      <c r="A171" s="26">
        <v>169</v>
      </c>
      <c r="B171" s="27" t="s">
        <v>21</v>
      </c>
      <c r="C171" s="28" t="s">
        <v>198</v>
      </c>
      <c r="D171" s="29" t="s">
        <v>201</v>
      </c>
      <c r="E171" s="30" t="s">
        <v>24</v>
      </c>
      <c r="F171" s="30">
        <v>1</v>
      </c>
      <c r="G171" s="33">
        <v>811798</v>
      </c>
      <c r="H171" s="44">
        <v>773141.00000000012</v>
      </c>
      <c r="I171" s="31">
        <v>836152</v>
      </c>
      <c r="J171" s="41"/>
      <c r="K171" s="4">
        <f t="shared" si="63"/>
        <v>773141</v>
      </c>
      <c r="L171" s="4">
        <f t="shared" si="64"/>
        <v>836152</v>
      </c>
      <c r="M171" s="4">
        <f t="shared" si="65"/>
        <v>811798</v>
      </c>
      <c r="N171" s="4">
        <f t="shared" si="66"/>
        <v>806610.69</v>
      </c>
      <c r="O171" s="4">
        <f t="shared" si="67"/>
        <v>806188.63</v>
      </c>
      <c r="P171" s="4">
        <f t="shared" si="68"/>
        <v>807030.33</v>
      </c>
      <c r="Q171" s="8">
        <f t="shared" si="69"/>
        <v>20099.29564134765</v>
      </c>
      <c r="R171" s="9">
        <f t="shared" si="62"/>
        <v>2.4905254355617155E-2</v>
      </c>
      <c r="S171" s="10">
        <f>U171/1.19</f>
        <v>682183.19327731093</v>
      </c>
      <c r="T171" s="10">
        <f>S171*19/100</f>
        <v>129614.80672268909</v>
      </c>
      <c r="U171" s="4">
        <f t="shared" si="70"/>
        <v>811798</v>
      </c>
      <c r="V171" s="5" t="s">
        <v>15</v>
      </c>
    </row>
    <row r="172" spans="1:22" s="2" customFormat="1" ht="22.5" x14ac:dyDescent="0.25">
      <c r="A172" s="26">
        <v>170</v>
      </c>
      <c r="B172" s="27" t="s">
        <v>21</v>
      </c>
      <c r="C172" s="28" t="s">
        <v>198</v>
      </c>
      <c r="D172" s="29" t="s">
        <v>202</v>
      </c>
      <c r="E172" s="30" t="s">
        <v>24</v>
      </c>
      <c r="F172" s="30">
        <v>1</v>
      </c>
      <c r="G172" s="33">
        <v>850455.00000000012</v>
      </c>
      <c r="H172" s="44">
        <v>773141.00000000012</v>
      </c>
      <c r="I172" s="31">
        <v>875969</v>
      </c>
      <c r="J172" s="41"/>
      <c r="K172" s="4">
        <f t="shared" si="63"/>
        <v>773141</v>
      </c>
      <c r="L172" s="4">
        <f t="shared" si="64"/>
        <v>875969</v>
      </c>
      <c r="M172" s="4">
        <f t="shared" si="65"/>
        <v>850455</v>
      </c>
      <c r="N172" s="4">
        <f t="shared" si="66"/>
        <v>832018.39</v>
      </c>
      <c r="O172" s="4">
        <f t="shared" si="67"/>
        <v>830827.19</v>
      </c>
      <c r="P172" s="4">
        <f t="shared" si="68"/>
        <v>833188.33</v>
      </c>
      <c r="Q172" s="8">
        <f t="shared" si="69"/>
        <v>33878.816757611487</v>
      </c>
      <c r="R172" s="9">
        <f t="shared" si="62"/>
        <v>4.0661655399819974E-2</v>
      </c>
      <c r="S172" s="10">
        <f t="shared" ref="S172:S177" si="85">U172/1.19</f>
        <v>714668.06722689082</v>
      </c>
      <c r="T172" s="10">
        <f t="shared" ref="T172:T177" si="86">S172*19/100</f>
        <v>135786.93277310926</v>
      </c>
      <c r="U172" s="4">
        <f t="shared" si="70"/>
        <v>850455</v>
      </c>
      <c r="V172" s="5" t="s">
        <v>15</v>
      </c>
    </row>
    <row r="173" spans="1:22" s="2" customFormat="1" ht="22.5" x14ac:dyDescent="0.25">
      <c r="A173" s="26">
        <v>171</v>
      </c>
      <c r="B173" s="27" t="s">
        <v>21</v>
      </c>
      <c r="C173" s="28" t="s">
        <v>198</v>
      </c>
      <c r="D173" s="29" t="s">
        <v>203</v>
      </c>
      <c r="E173" s="30" t="s">
        <v>24</v>
      </c>
      <c r="F173" s="30">
        <v>1</v>
      </c>
      <c r="G173" s="33">
        <v>218336</v>
      </c>
      <c r="H173" s="44">
        <v>198487</v>
      </c>
      <c r="I173" s="31">
        <v>233620</v>
      </c>
      <c r="J173" s="41"/>
      <c r="K173" s="4">
        <f t="shared" si="63"/>
        <v>198487</v>
      </c>
      <c r="L173" s="4">
        <f t="shared" si="64"/>
        <v>233620</v>
      </c>
      <c r="M173" s="4">
        <f t="shared" si="65"/>
        <v>218336</v>
      </c>
      <c r="N173" s="4">
        <f t="shared" si="66"/>
        <v>216332.85</v>
      </c>
      <c r="O173" s="4">
        <f t="shared" si="67"/>
        <v>215848.06</v>
      </c>
      <c r="P173" s="4">
        <f t="shared" si="68"/>
        <v>216814.33</v>
      </c>
      <c r="Q173" s="8">
        <f t="shared" si="69"/>
        <v>11148.57142584107</v>
      </c>
      <c r="R173" s="9">
        <f t="shared" si="62"/>
        <v>5.1419901193067226E-2</v>
      </c>
      <c r="S173" s="10">
        <f t="shared" si="85"/>
        <v>183475.63025210085</v>
      </c>
      <c r="T173" s="10">
        <f t="shared" si="86"/>
        <v>34860.36974789916</v>
      </c>
      <c r="U173" s="4">
        <f t="shared" si="70"/>
        <v>218336</v>
      </c>
      <c r="V173" s="5" t="s">
        <v>15</v>
      </c>
    </row>
    <row r="174" spans="1:22" s="2" customFormat="1" ht="22.5" x14ac:dyDescent="0.25">
      <c r="A174" s="26">
        <v>172</v>
      </c>
      <c r="B174" s="27" t="s">
        <v>21</v>
      </c>
      <c r="C174" s="28" t="s">
        <v>198</v>
      </c>
      <c r="D174" s="29" t="s">
        <v>204</v>
      </c>
      <c r="E174" s="30" t="s">
        <v>24</v>
      </c>
      <c r="F174" s="30">
        <v>1</v>
      </c>
      <c r="G174" s="33">
        <v>220321.00000000003</v>
      </c>
      <c r="H174" s="44">
        <v>198487</v>
      </c>
      <c r="I174" s="31">
        <v>235743</v>
      </c>
      <c r="J174" s="41"/>
      <c r="K174" s="4">
        <f t="shared" si="63"/>
        <v>198487</v>
      </c>
      <c r="L174" s="4">
        <f t="shared" si="64"/>
        <v>235743</v>
      </c>
      <c r="M174" s="4">
        <f t="shared" si="65"/>
        <v>220321</v>
      </c>
      <c r="N174" s="4">
        <f t="shared" si="66"/>
        <v>217641.77</v>
      </c>
      <c r="O174" s="4">
        <f t="shared" si="67"/>
        <v>217094.72</v>
      </c>
      <c r="P174" s="4">
        <f t="shared" si="68"/>
        <v>218183.67</v>
      </c>
      <c r="Q174" s="8">
        <f t="shared" si="69"/>
        <v>11848.149579766454</v>
      </c>
      <c r="R174" s="9">
        <f t="shared" si="62"/>
        <v>5.4303558005814337E-2</v>
      </c>
      <c r="S174" s="10">
        <f t="shared" si="85"/>
        <v>185143.69747899161</v>
      </c>
      <c r="T174" s="10">
        <f t="shared" si="86"/>
        <v>35177.302521008409</v>
      </c>
      <c r="U174" s="4">
        <f t="shared" si="70"/>
        <v>220321</v>
      </c>
      <c r="V174" s="5" t="s">
        <v>15</v>
      </c>
    </row>
    <row r="175" spans="1:22" s="2" customFormat="1" ht="22.5" x14ac:dyDescent="0.25">
      <c r="A175" s="26">
        <v>173</v>
      </c>
      <c r="B175" s="27" t="s">
        <v>21</v>
      </c>
      <c r="C175" s="28" t="s">
        <v>198</v>
      </c>
      <c r="D175" s="29" t="s">
        <v>205</v>
      </c>
      <c r="E175" s="30" t="s">
        <v>24</v>
      </c>
      <c r="F175" s="30">
        <v>1</v>
      </c>
      <c r="G175" s="33">
        <v>505718</v>
      </c>
      <c r="H175" s="44">
        <v>455602.00000000006</v>
      </c>
      <c r="I175" s="31">
        <v>520890</v>
      </c>
      <c r="J175" s="41"/>
      <c r="K175" s="4">
        <f t="shared" si="63"/>
        <v>455602</v>
      </c>
      <c r="L175" s="4">
        <f t="shared" si="64"/>
        <v>520890</v>
      </c>
      <c r="M175" s="4">
        <f t="shared" si="65"/>
        <v>505718</v>
      </c>
      <c r="N175" s="4">
        <f t="shared" si="66"/>
        <v>493264.68</v>
      </c>
      <c r="O175" s="4">
        <f t="shared" si="67"/>
        <v>492442.98</v>
      </c>
      <c r="P175" s="4">
        <f t="shared" si="68"/>
        <v>494070</v>
      </c>
      <c r="Q175" s="8">
        <f t="shared" si="69"/>
        <v>21619.828935818154</v>
      </c>
      <c r="R175" s="9">
        <f t="shared" si="62"/>
        <v>4.3758635286129804E-2</v>
      </c>
      <c r="S175" s="10">
        <f t="shared" si="85"/>
        <v>424973.10924369749</v>
      </c>
      <c r="T175" s="10">
        <f t="shared" si="86"/>
        <v>80744.890756302528</v>
      </c>
      <c r="U175" s="4">
        <f t="shared" si="70"/>
        <v>505718</v>
      </c>
      <c r="V175" s="5" t="s">
        <v>15</v>
      </c>
    </row>
    <row r="176" spans="1:22" s="2" customFormat="1" ht="33.75" x14ac:dyDescent="0.25">
      <c r="A176" s="26">
        <v>174</v>
      </c>
      <c r="B176" s="27" t="s">
        <v>21</v>
      </c>
      <c r="C176" s="28" t="s">
        <v>198</v>
      </c>
      <c r="D176" s="29" t="s">
        <v>206</v>
      </c>
      <c r="E176" s="30" t="s">
        <v>24</v>
      </c>
      <c r="F176" s="30">
        <v>1</v>
      </c>
      <c r="G176" s="33">
        <v>631176</v>
      </c>
      <c r="H176" s="44">
        <v>579061</v>
      </c>
      <c r="I176" s="31">
        <v>650111.00000000012</v>
      </c>
      <c r="J176" s="41"/>
      <c r="K176" s="4">
        <f t="shared" si="63"/>
        <v>579061</v>
      </c>
      <c r="L176" s="4">
        <f t="shared" si="64"/>
        <v>650111</v>
      </c>
      <c r="M176" s="4">
        <f t="shared" si="65"/>
        <v>631176</v>
      </c>
      <c r="N176" s="4">
        <f t="shared" si="66"/>
        <v>619375.61</v>
      </c>
      <c r="O176" s="4">
        <f t="shared" si="67"/>
        <v>618623.43999999994</v>
      </c>
      <c r="P176" s="4">
        <f t="shared" si="68"/>
        <v>620116</v>
      </c>
      <c r="Q176" s="8">
        <f t="shared" si="69"/>
        <v>23278.666421233342</v>
      </c>
      <c r="R176" s="9">
        <f t="shared" si="62"/>
        <v>3.7539212697678084E-2</v>
      </c>
      <c r="S176" s="10">
        <f t="shared" si="85"/>
        <v>530400</v>
      </c>
      <c r="T176" s="10">
        <f t="shared" si="86"/>
        <v>100776</v>
      </c>
      <c r="U176" s="4">
        <f t="shared" si="70"/>
        <v>631176</v>
      </c>
      <c r="V176" s="5" t="s">
        <v>15</v>
      </c>
    </row>
    <row r="177" spans="1:22" s="2" customFormat="1" ht="22.5" x14ac:dyDescent="0.25">
      <c r="A177" s="26">
        <v>175</v>
      </c>
      <c r="B177" s="27" t="s">
        <v>21</v>
      </c>
      <c r="C177" s="28" t="s">
        <v>198</v>
      </c>
      <c r="D177" s="29" t="s">
        <v>207</v>
      </c>
      <c r="E177" s="30" t="s">
        <v>24</v>
      </c>
      <c r="F177" s="30">
        <v>1</v>
      </c>
      <c r="G177" s="33">
        <v>967905</v>
      </c>
      <c r="H177" s="44">
        <v>896208</v>
      </c>
      <c r="I177" s="31">
        <v>1025979</v>
      </c>
      <c r="J177" s="41"/>
      <c r="K177" s="4">
        <f t="shared" si="63"/>
        <v>896208</v>
      </c>
      <c r="L177" s="4">
        <f t="shared" si="64"/>
        <v>1025979</v>
      </c>
      <c r="M177" s="4">
        <f t="shared" si="65"/>
        <v>967905</v>
      </c>
      <c r="N177" s="4">
        <f t="shared" si="66"/>
        <v>961892.8</v>
      </c>
      <c r="O177" s="4">
        <f t="shared" si="67"/>
        <v>960414.76</v>
      </c>
      <c r="P177" s="4">
        <f t="shared" si="68"/>
        <v>963364</v>
      </c>
      <c r="Q177" s="8">
        <f t="shared" si="69"/>
        <v>41130.993114808203</v>
      </c>
      <c r="R177" s="9">
        <f t="shared" si="62"/>
        <v>4.2695173490817806E-2</v>
      </c>
      <c r="S177" s="10">
        <f t="shared" si="85"/>
        <v>813365.54621848743</v>
      </c>
      <c r="T177" s="10">
        <f t="shared" si="86"/>
        <v>154539.4537815126</v>
      </c>
      <c r="U177" s="4">
        <f t="shared" si="70"/>
        <v>967905</v>
      </c>
      <c r="V177" s="5" t="s">
        <v>15</v>
      </c>
    </row>
    <row r="178" spans="1:22" s="2" customFormat="1" ht="22.5" x14ac:dyDescent="0.25">
      <c r="A178" s="26">
        <v>176</v>
      </c>
      <c r="B178" s="27" t="s">
        <v>21</v>
      </c>
      <c r="C178" s="28" t="s">
        <v>198</v>
      </c>
      <c r="D178" s="29" t="s">
        <v>208</v>
      </c>
      <c r="E178" s="30" t="s">
        <v>24</v>
      </c>
      <c r="F178" s="30">
        <v>1</v>
      </c>
      <c r="G178" s="33">
        <v>1223271</v>
      </c>
      <c r="H178" s="44">
        <v>1102046</v>
      </c>
      <c r="I178" s="31">
        <v>1284435</v>
      </c>
      <c r="J178" s="41"/>
      <c r="K178" s="4">
        <f t="shared" si="63"/>
        <v>1102046</v>
      </c>
      <c r="L178" s="4">
        <f t="shared" si="64"/>
        <v>1284435</v>
      </c>
      <c r="M178" s="4">
        <f t="shared" si="65"/>
        <v>1223271</v>
      </c>
      <c r="N178" s="4">
        <f t="shared" si="66"/>
        <v>1200820.73</v>
      </c>
      <c r="O178" s="4">
        <f t="shared" si="67"/>
        <v>1198353.02</v>
      </c>
      <c r="P178" s="4">
        <f t="shared" si="68"/>
        <v>1203250.67</v>
      </c>
      <c r="Q178" s="8">
        <f t="shared" si="69"/>
        <v>58745.275403160951</v>
      </c>
      <c r="R178" s="9">
        <f t="shared" si="62"/>
        <v>4.8822142274943386E-2</v>
      </c>
      <c r="S178" s="10">
        <f>U178/1.19</f>
        <v>1027958.8235294118</v>
      </c>
      <c r="T178" s="10">
        <f>S178*19/100</f>
        <v>195312.17647058825</v>
      </c>
      <c r="U178" s="4">
        <f t="shared" si="70"/>
        <v>1223271</v>
      </c>
      <c r="V178" s="5" t="s">
        <v>15</v>
      </c>
    </row>
    <row r="179" spans="1:22" s="2" customFormat="1" ht="22.5" x14ac:dyDescent="0.25">
      <c r="A179" s="26">
        <v>177</v>
      </c>
      <c r="B179" s="27" t="s">
        <v>21</v>
      </c>
      <c r="C179" s="28" t="s">
        <v>198</v>
      </c>
      <c r="D179" s="29" t="s">
        <v>209</v>
      </c>
      <c r="E179" s="30" t="s">
        <v>24</v>
      </c>
      <c r="F179" s="30">
        <v>1</v>
      </c>
      <c r="G179" s="33">
        <v>651815</v>
      </c>
      <c r="H179" s="44">
        <v>597995</v>
      </c>
      <c r="I179" s="31">
        <v>697442</v>
      </c>
      <c r="J179" s="41"/>
      <c r="K179" s="4">
        <f t="shared" si="63"/>
        <v>597995</v>
      </c>
      <c r="L179" s="4">
        <f t="shared" si="64"/>
        <v>697442</v>
      </c>
      <c r="M179" s="4">
        <f t="shared" si="65"/>
        <v>651815</v>
      </c>
      <c r="N179" s="4">
        <f t="shared" si="66"/>
        <v>647803.56000000006</v>
      </c>
      <c r="O179" s="4">
        <f t="shared" si="67"/>
        <v>646517.81000000006</v>
      </c>
      <c r="P179" s="4">
        <f t="shared" si="68"/>
        <v>649084</v>
      </c>
      <c r="Q179" s="8">
        <f t="shared" si="69"/>
        <v>31501.743475507988</v>
      </c>
      <c r="R179" s="9">
        <f t="shared" si="62"/>
        <v>4.853261438505338E-2</v>
      </c>
      <c r="S179" s="10">
        <f t="shared" ref="S179:S183" si="87">U179/1.19</f>
        <v>547743.69747899158</v>
      </c>
      <c r="T179" s="10">
        <f t="shared" ref="T179:T183" si="88">S179*19/100</f>
        <v>104071.3025210084</v>
      </c>
      <c r="U179" s="4">
        <f t="shared" si="70"/>
        <v>651815</v>
      </c>
      <c r="V179" s="5" t="s">
        <v>15</v>
      </c>
    </row>
    <row r="180" spans="1:22" s="2" customFormat="1" ht="22.5" x14ac:dyDescent="0.25">
      <c r="A180" s="26">
        <v>178</v>
      </c>
      <c r="B180" s="27" t="s">
        <v>21</v>
      </c>
      <c r="C180" s="28" t="s">
        <v>198</v>
      </c>
      <c r="D180" s="29" t="s">
        <v>210</v>
      </c>
      <c r="E180" s="30" t="s">
        <v>24</v>
      </c>
      <c r="F180" s="30">
        <v>1</v>
      </c>
      <c r="G180" s="33">
        <v>651815</v>
      </c>
      <c r="H180" s="44">
        <v>597995</v>
      </c>
      <c r="I180" s="31">
        <v>697442</v>
      </c>
      <c r="J180" s="41"/>
      <c r="K180" s="4">
        <f t="shared" si="63"/>
        <v>597995</v>
      </c>
      <c r="L180" s="4">
        <f t="shared" si="64"/>
        <v>697442</v>
      </c>
      <c r="M180" s="4">
        <f t="shared" si="65"/>
        <v>651815</v>
      </c>
      <c r="N180" s="4">
        <f t="shared" si="66"/>
        <v>647803.56000000006</v>
      </c>
      <c r="O180" s="4">
        <f t="shared" si="67"/>
        <v>646517.81000000006</v>
      </c>
      <c r="P180" s="4">
        <f t="shared" si="68"/>
        <v>649084</v>
      </c>
      <c r="Q180" s="8">
        <f t="shared" si="69"/>
        <v>31501.743475507988</v>
      </c>
      <c r="R180" s="9">
        <f t="shared" si="62"/>
        <v>4.853261438505338E-2</v>
      </c>
      <c r="S180" s="10">
        <f t="shared" si="87"/>
        <v>547743.69747899158</v>
      </c>
      <c r="T180" s="10">
        <f t="shared" si="88"/>
        <v>104071.3025210084</v>
      </c>
      <c r="U180" s="4">
        <f t="shared" si="70"/>
        <v>651815</v>
      </c>
      <c r="V180" s="5" t="s">
        <v>15</v>
      </c>
    </row>
    <row r="181" spans="1:22" s="2" customFormat="1" ht="22.5" x14ac:dyDescent="0.25">
      <c r="A181" s="26">
        <v>179</v>
      </c>
      <c r="B181" s="27" t="s">
        <v>21</v>
      </c>
      <c r="C181" s="28" t="s">
        <v>198</v>
      </c>
      <c r="D181" s="29" t="s">
        <v>211</v>
      </c>
      <c r="E181" s="30" t="s">
        <v>24</v>
      </c>
      <c r="F181" s="30">
        <v>1</v>
      </c>
      <c r="G181" s="33">
        <v>337097</v>
      </c>
      <c r="H181" s="44">
        <v>315044</v>
      </c>
      <c r="I181" s="31">
        <v>353952</v>
      </c>
      <c r="J181" s="41"/>
      <c r="K181" s="4">
        <f t="shared" si="63"/>
        <v>315044</v>
      </c>
      <c r="L181" s="4">
        <f t="shared" si="64"/>
        <v>353952</v>
      </c>
      <c r="M181" s="4">
        <f t="shared" si="65"/>
        <v>337097</v>
      </c>
      <c r="N181" s="4">
        <f t="shared" si="66"/>
        <v>334983.56</v>
      </c>
      <c r="O181" s="4">
        <f t="shared" si="67"/>
        <v>334600.84000000003</v>
      </c>
      <c r="P181" s="4">
        <f t="shared" si="68"/>
        <v>335364.33</v>
      </c>
      <c r="Q181" s="8">
        <f t="shared" si="69"/>
        <v>12344.465297689352</v>
      </c>
      <c r="R181" s="9">
        <f t="shared" si="62"/>
        <v>3.6809118303337003E-2</v>
      </c>
      <c r="S181" s="10">
        <f t="shared" si="87"/>
        <v>283274.78991596639</v>
      </c>
      <c r="T181" s="10">
        <f t="shared" si="88"/>
        <v>53822.210084033621</v>
      </c>
      <c r="U181" s="4">
        <f t="shared" si="70"/>
        <v>337097</v>
      </c>
      <c r="V181" s="5" t="s">
        <v>15</v>
      </c>
    </row>
    <row r="182" spans="1:22" s="2" customFormat="1" ht="22.5" x14ac:dyDescent="0.25">
      <c r="A182" s="26">
        <v>180</v>
      </c>
      <c r="B182" s="27" t="s">
        <v>21</v>
      </c>
      <c r="C182" s="28" t="s">
        <v>198</v>
      </c>
      <c r="D182" s="29" t="s">
        <v>212</v>
      </c>
      <c r="E182" s="30" t="s">
        <v>24</v>
      </c>
      <c r="F182" s="30">
        <v>1</v>
      </c>
      <c r="G182" s="33">
        <v>262241</v>
      </c>
      <c r="H182" s="44">
        <v>247397</v>
      </c>
      <c r="I182" s="31">
        <v>277975</v>
      </c>
      <c r="J182" s="41"/>
      <c r="K182" s="4">
        <f t="shared" si="63"/>
        <v>247397</v>
      </c>
      <c r="L182" s="4">
        <f t="shared" si="64"/>
        <v>277975</v>
      </c>
      <c r="M182" s="4">
        <f t="shared" si="65"/>
        <v>262241</v>
      </c>
      <c r="N182" s="4">
        <f t="shared" si="66"/>
        <v>262240.8</v>
      </c>
      <c r="O182" s="4">
        <f t="shared" si="67"/>
        <v>261944.26</v>
      </c>
      <c r="P182" s="4">
        <f t="shared" si="68"/>
        <v>262537.67</v>
      </c>
      <c r="Q182" s="8">
        <f t="shared" si="69"/>
        <v>9674.1637693154989</v>
      </c>
      <c r="R182" s="9">
        <f t="shared" si="62"/>
        <v>3.6848669256931775E-2</v>
      </c>
      <c r="S182" s="10">
        <f t="shared" si="87"/>
        <v>220370.58823529413</v>
      </c>
      <c r="T182" s="10">
        <f t="shared" si="88"/>
        <v>41870.411764705881</v>
      </c>
      <c r="U182" s="4">
        <f t="shared" si="70"/>
        <v>262241</v>
      </c>
      <c r="V182" s="5" t="s">
        <v>15</v>
      </c>
    </row>
    <row r="183" spans="1:22" s="2" customFormat="1" ht="22.5" x14ac:dyDescent="0.25">
      <c r="A183" s="26">
        <v>181</v>
      </c>
      <c r="B183" s="27" t="s">
        <v>21</v>
      </c>
      <c r="C183" s="28" t="s">
        <v>198</v>
      </c>
      <c r="D183" s="29" t="s">
        <v>213</v>
      </c>
      <c r="E183" s="30" t="s">
        <v>24</v>
      </c>
      <c r="F183" s="30">
        <v>1</v>
      </c>
      <c r="G183" s="33">
        <v>321694</v>
      </c>
      <c r="H183" s="44">
        <v>297865</v>
      </c>
      <c r="I183" s="31">
        <v>344213</v>
      </c>
      <c r="J183" s="41"/>
      <c r="K183" s="4">
        <f t="shared" si="63"/>
        <v>297865</v>
      </c>
      <c r="L183" s="4">
        <f t="shared" si="64"/>
        <v>344213</v>
      </c>
      <c r="M183" s="4">
        <f t="shared" si="65"/>
        <v>321694</v>
      </c>
      <c r="N183" s="4">
        <f t="shared" si="66"/>
        <v>320698.23</v>
      </c>
      <c r="O183" s="4">
        <f t="shared" si="67"/>
        <v>320138.38</v>
      </c>
      <c r="P183" s="4">
        <f t="shared" si="68"/>
        <v>321257.33</v>
      </c>
      <c r="Q183" s="8">
        <f t="shared" si="69"/>
        <v>14665.946321590936</v>
      </c>
      <c r="R183" s="9">
        <f t="shared" si="62"/>
        <v>4.5651709555050261E-2</v>
      </c>
      <c r="S183" s="10">
        <f t="shared" si="87"/>
        <v>270331.09243697481</v>
      </c>
      <c r="T183" s="10">
        <f t="shared" si="88"/>
        <v>51362.907563025219</v>
      </c>
      <c r="U183" s="4">
        <f t="shared" si="70"/>
        <v>321694</v>
      </c>
      <c r="V183" s="5" t="s">
        <v>15</v>
      </c>
    </row>
    <row r="184" spans="1:22" s="2" customFormat="1" ht="22.5" x14ac:dyDescent="0.25">
      <c r="A184" s="26">
        <v>182</v>
      </c>
      <c r="B184" s="27" t="s">
        <v>21</v>
      </c>
      <c r="C184" s="28" t="s">
        <v>198</v>
      </c>
      <c r="D184" s="29" t="s">
        <v>214</v>
      </c>
      <c r="E184" s="30" t="s">
        <v>24</v>
      </c>
      <c r="F184" s="30">
        <v>1</v>
      </c>
      <c r="G184" s="33">
        <v>315737</v>
      </c>
      <c r="H184" s="44">
        <v>297865</v>
      </c>
      <c r="I184" s="31">
        <v>325209</v>
      </c>
      <c r="J184" s="41"/>
      <c r="K184" s="4">
        <f t="shared" si="63"/>
        <v>297865</v>
      </c>
      <c r="L184" s="4">
        <f t="shared" si="64"/>
        <v>325209</v>
      </c>
      <c r="M184" s="4">
        <f t="shared" si="65"/>
        <v>315737</v>
      </c>
      <c r="N184" s="4">
        <f t="shared" si="66"/>
        <v>312729.73</v>
      </c>
      <c r="O184" s="4">
        <f t="shared" si="67"/>
        <v>312520.7</v>
      </c>
      <c r="P184" s="4">
        <f t="shared" si="68"/>
        <v>312937</v>
      </c>
      <c r="Q184" s="8">
        <f t="shared" si="69"/>
        <v>8783.6055006140086</v>
      </c>
      <c r="R184" s="9">
        <f t="shared" si="62"/>
        <v>2.8068286909550513E-2</v>
      </c>
      <c r="S184" s="10">
        <f>U184/1.19</f>
        <v>265325.21008403361</v>
      </c>
      <c r="T184" s="10">
        <f>S184*19/100</f>
        <v>50411.789915966379</v>
      </c>
      <c r="U184" s="4">
        <f t="shared" si="70"/>
        <v>315737</v>
      </c>
      <c r="V184" s="5" t="s">
        <v>15</v>
      </c>
    </row>
    <row r="185" spans="1:22" s="2" customFormat="1" ht="33.75" x14ac:dyDescent="0.25">
      <c r="A185" s="26">
        <v>183</v>
      </c>
      <c r="B185" s="27" t="s">
        <v>21</v>
      </c>
      <c r="C185" s="28" t="s">
        <v>198</v>
      </c>
      <c r="D185" s="29" t="s">
        <v>215</v>
      </c>
      <c r="E185" s="30" t="s">
        <v>24</v>
      </c>
      <c r="F185" s="30">
        <v>1</v>
      </c>
      <c r="G185" s="33">
        <v>1307936</v>
      </c>
      <c r="H185" s="44">
        <v>1245653</v>
      </c>
      <c r="I185" s="31">
        <v>1399492.0000000002</v>
      </c>
      <c r="J185" s="41"/>
      <c r="K185" s="4">
        <f t="shared" si="63"/>
        <v>1245653</v>
      </c>
      <c r="L185" s="4">
        <f t="shared" si="64"/>
        <v>1399492</v>
      </c>
      <c r="M185" s="4">
        <f t="shared" si="65"/>
        <v>1307936</v>
      </c>
      <c r="N185" s="4">
        <f t="shared" si="66"/>
        <v>1316188.21</v>
      </c>
      <c r="O185" s="4">
        <f t="shared" si="67"/>
        <v>1314693.79</v>
      </c>
      <c r="P185" s="4">
        <f t="shared" si="68"/>
        <v>1317693.67</v>
      </c>
      <c r="Q185" s="8">
        <f t="shared" si="69"/>
        <v>48956.96009501056</v>
      </c>
      <c r="R185" s="9">
        <f t="shared" si="62"/>
        <v>3.7153521497155374E-2</v>
      </c>
      <c r="S185" s="10">
        <f t="shared" ref="S185:S189" si="89">U185/1.19</f>
        <v>1099105.8823529412</v>
      </c>
      <c r="T185" s="10">
        <f t="shared" ref="T185:T189" si="90">S185*19/100</f>
        <v>208830.11764705883</v>
      </c>
      <c r="U185" s="4">
        <f t="shared" si="70"/>
        <v>1307936</v>
      </c>
      <c r="V185" s="5" t="s">
        <v>15</v>
      </c>
    </row>
    <row r="186" spans="1:22" s="2" customFormat="1" ht="22.5" x14ac:dyDescent="0.25">
      <c r="A186" s="26">
        <v>184</v>
      </c>
      <c r="B186" s="27" t="s">
        <v>21</v>
      </c>
      <c r="C186" s="28" t="s">
        <v>198</v>
      </c>
      <c r="D186" s="29" t="s">
        <v>216</v>
      </c>
      <c r="E186" s="30" t="s">
        <v>24</v>
      </c>
      <c r="F186" s="30">
        <v>1</v>
      </c>
      <c r="G186" s="33">
        <v>315399</v>
      </c>
      <c r="H186" s="44">
        <v>297546</v>
      </c>
      <c r="I186" s="31">
        <v>328015</v>
      </c>
      <c r="J186" s="41"/>
      <c r="K186" s="4">
        <f t="shared" si="63"/>
        <v>297546</v>
      </c>
      <c r="L186" s="4">
        <f t="shared" si="64"/>
        <v>328015</v>
      </c>
      <c r="M186" s="4">
        <f t="shared" si="65"/>
        <v>315399</v>
      </c>
      <c r="N186" s="4">
        <f t="shared" si="66"/>
        <v>313402.68</v>
      </c>
      <c r="O186" s="4">
        <f t="shared" si="67"/>
        <v>313150.67</v>
      </c>
      <c r="P186" s="4">
        <f t="shared" si="68"/>
        <v>313653.33</v>
      </c>
      <c r="Q186" s="8">
        <f t="shared" si="69"/>
        <v>9684.7501191285264</v>
      </c>
      <c r="R186" s="9">
        <f t="shared" si="62"/>
        <v>3.0877243098705588E-2</v>
      </c>
      <c r="S186" s="10">
        <f t="shared" si="89"/>
        <v>265041.17647058825</v>
      </c>
      <c r="T186" s="10">
        <f t="shared" si="90"/>
        <v>50357.823529411769</v>
      </c>
      <c r="U186" s="4">
        <f t="shared" si="70"/>
        <v>315399</v>
      </c>
      <c r="V186" s="5" t="s">
        <v>15</v>
      </c>
    </row>
    <row r="187" spans="1:22" s="2" customFormat="1" ht="33.75" x14ac:dyDescent="0.25">
      <c r="A187" s="26">
        <v>185</v>
      </c>
      <c r="B187" s="27" t="s">
        <v>21</v>
      </c>
      <c r="C187" s="28" t="s">
        <v>198</v>
      </c>
      <c r="D187" s="29" t="s">
        <v>217</v>
      </c>
      <c r="E187" s="30" t="s">
        <v>24</v>
      </c>
      <c r="F187" s="30">
        <v>1</v>
      </c>
      <c r="G187" s="33">
        <v>1003413.0000000001</v>
      </c>
      <c r="H187" s="44">
        <v>937769.00000000012</v>
      </c>
      <c r="I187" s="31">
        <v>1053584</v>
      </c>
      <c r="J187" s="41"/>
      <c r="K187" s="4">
        <f t="shared" si="63"/>
        <v>937769</v>
      </c>
      <c r="L187" s="4">
        <f t="shared" si="64"/>
        <v>1053584</v>
      </c>
      <c r="M187" s="4">
        <f t="shared" si="65"/>
        <v>1003413</v>
      </c>
      <c r="N187" s="4">
        <f t="shared" si="66"/>
        <v>997121.9</v>
      </c>
      <c r="O187" s="4">
        <f t="shared" si="67"/>
        <v>995982.7</v>
      </c>
      <c r="P187" s="4">
        <f t="shared" si="68"/>
        <v>998255.33</v>
      </c>
      <c r="Q187" s="8">
        <f t="shared" si="69"/>
        <v>36745.000699182878</v>
      </c>
      <c r="R187" s="9">
        <f t="shared" si="62"/>
        <v>3.6809220642160641E-2</v>
      </c>
      <c r="S187" s="10">
        <f t="shared" si="89"/>
        <v>843204.20168067235</v>
      </c>
      <c r="T187" s="10">
        <f t="shared" si="90"/>
        <v>160208.79831932776</v>
      </c>
      <c r="U187" s="4">
        <f t="shared" si="70"/>
        <v>1003413</v>
      </c>
      <c r="V187" s="5" t="s">
        <v>15</v>
      </c>
    </row>
    <row r="188" spans="1:22" s="2" customFormat="1" ht="22.5" x14ac:dyDescent="0.25">
      <c r="A188" s="26">
        <v>186</v>
      </c>
      <c r="B188" s="27" t="s">
        <v>21</v>
      </c>
      <c r="C188" s="28" t="s">
        <v>198</v>
      </c>
      <c r="D188" s="29" t="s">
        <v>218</v>
      </c>
      <c r="E188" s="30" t="s">
        <v>24</v>
      </c>
      <c r="F188" s="30">
        <v>1</v>
      </c>
      <c r="G188" s="33">
        <v>1133667</v>
      </c>
      <c r="H188" s="44">
        <v>1069497</v>
      </c>
      <c r="I188" s="31">
        <v>1213024</v>
      </c>
      <c r="J188" s="41"/>
      <c r="K188" s="4">
        <f t="shared" si="63"/>
        <v>1069497</v>
      </c>
      <c r="L188" s="4">
        <f t="shared" si="64"/>
        <v>1213024</v>
      </c>
      <c r="M188" s="4">
        <f t="shared" si="65"/>
        <v>1133667</v>
      </c>
      <c r="N188" s="4">
        <f t="shared" si="66"/>
        <v>1137220.8700000001</v>
      </c>
      <c r="O188" s="4">
        <f t="shared" si="67"/>
        <v>1135719.1000000001</v>
      </c>
      <c r="P188" s="4">
        <f t="shared" si="68"/>
        <v>1138729.33</v>
      </c>
      <c r="Q188" s="8">
        <f t="shared" si="69"/>
        <v>45489.28346486485</v>
      </c>
      <c r="R188" s="9">
        <f t="shared" si="62"/>
        <v>3.9947406522729018E-2</v>
      </c>
      <c r="S188" s="10">
        <f t="shared" si="89"/>
        <v>952661.3445378152</v>
      </c>
      <c r="T188" s="10">
        <f t="shared" si="90"/>
        <v>181005.65546218489</v>
      </c>
      <c r="U188" s="4">
        <f t="shared" si="70"/>
        <v>1133667</v>
      </c>
      <c r="V188" s="5" t="s">
        <v>15</v>
      </c>
    </row>
    <row r="189" spans="1:22" s="2" customFormat="1" ht="45" x14ac:dyDescent="0.25">
      <c r="A189" s="26">
        <v>187</v>
      </c>
      <c r="B189" s="27" t="s">
        <v>21</v>
      </c>
      <c r="C189" s="28" t="s">
        <v>198</v>
      </c>
      <c r="D189" s="29" t="s">
        <v>219</v>
      </c>
      <c r="E189" s="30" t="s">
        <v>24</v>
      </c>
      <c r="F189" s="30">
        <v>1</v>
      </c>
      <c r="G189" s="33">
        <v>374704.00000000006</v>
      </c>
      <c r="H189" s="44">
        <v>340640</v>
      </c>
      <c r="I189" s="31">
        <v>385945</v>
      </c>
      <c r="J189" s="41"/>
      <c r="K189" s="4">
        <f t="shared" si="63"/>
        <v>340640</v>
      </c>
      <c r="L189" s="4">
        <f t="shared" si="64"/>
        <v>385945</v>
      </c>
      <c r="M189" s="4">
        <f t="shared" si="65"/>
        <v>374704</v>
      </c>
      <c r="N189" s="4">
        <f t="shared" si="66"/>
        <v>366580.87</v>
      </c>
      <c r="O189" s="4">
        <f t="shared" si="67"/>
        <v>366056.04</v>
      </c>
      <c r="P189" s="4">
        <f t="shared" si="68"/>
        <v>367096.33</v>
      </c>
      <c r="Q189" s="8">
        <f t="shared" si="69"/>
        <v>14926.693640172294</v>
      </c>
      <c r="R189" s="9">
        <f t="shared" si="62"/>
        <v>4.0661516937999062E-2</v>
      </c>
      <c r="S189" s="10">
        <f t="shared" si="89"/>
        <v>314877.31092436978</v>
      </c>
      <c r="T189" s="10">
        <f t="shared" si="90"/>
        <v>59826.68907563026</v>
      </c>
      <c r="U189" s="4">
        <f t="shared" si="70"/>
        <v>374704</v>
      </c>
      <c r="V189" s="5" t="s">
        <v>15</v>
      </c>
    </row>
    <row r="190" spans="1:22" s="2" customFormat="1" ht="33.75" x14ac:dyDescent="0.25">
      <c r="A190" s="26">
        <v>188</v>
      </c>
      <c r="B190" s="27" t="s">
        <v>21</v>
      </c>
      <c r="C190" s="28" t="s">
        <v>198</v>
      </c>
      <c r="D190" s="29" t="s">
        <v>220</v>
      </c>
      <c r="E190" s="30" t="s">
        <v>24</v>
      </c>
      <c r="F190" s="30">
        <v>1</v>
      </c>
      <c r="G190" s="33">
        <v>357672</v>
      </c>
      <c r="H190" s="44">
        <v>340640</v>
      </c>
      <c r="I190" s="31">
        <v>382709.00000000006</v>
      </c>
      <c r="J190" s="41"/>
      <c r="K190" s="4">
        <f t="shared" si="63"/>
        <v>340640</v>
      </c>
      <c r="L190" s="4">
        <f t="shared" si="64"/>
        <v>382709</v>
      </c>
      <c r="M190" s="4">
        <f t="shared" si="65"/>
        <v>357672</v>
      </c>
      <c r="N190" s="4">
        <f t="shared" si="66"/>
        <v>359928.65</v>
      </c>
      <c r="O190" s="4">
        <f t="shared" si="67"/>
        <v>359519.99</v>
      </c>
      <c r="P190" s="4">
        <f t="shared" si="68"/>
        <v>360340.33</v>
      </c>
      <c r="Q190" s="8">
        <f t="shared" si="69"/>
        <v>13387.82915958633</v>
      </c>
      <c r="R190" s="9">
        <f t="shared" si="62"/>
        <v>3.7153291055670425E-2</v>
      </c>
      <c r="S190" s="10">
        <f>U190/1.19</f>
        <v>300564.70588235295</v>
      </c>
      <c r="T190" s="10">
        <f>S190*19/100</f>
        <v>57107.294117647063</v>
      </c>
      <c r="U190" s="4">
        <f t="shared" si="70"/>
        <v>357672</v>
      </c>
      <c r="V190" s="5" t="s">
        <v>15</v>
      </c>
    </row>
    <row r="191" spans="1:22" s="2" customFormat="1" ht="22.5" x14ac:dyDescent="0.25">
      <c r="A191" s="26">
        <v>189</v>
      </c>
      <c r="B191" s="27" t="s">
        <v>21</v>
      </c>
      <c r="C191" s="28" t="s">
        <v>198</v>
      </c>
      <c r="D191" s="29" t="s">
        <v>221</v>
      </c>
      <c r="E191" s="30" t="s">
        <v>24</v>
      </c>
      <c r="F191" s="30">
        <v>1</v>
      </c>
      <c r="G191" s="33">
        <v>578885</v>
      </c>
      <c r="H191" s="44">
        <v>546118</v>
      </c>
      <c r="I191" s="31">
        <v>619407</v>
      </c>
      <c r="J191" s="41"/>
      <c r="K191" s="4">
        <f t="shared" si="63"/>
        <v>546118</v>
      </c>
      <c r="L191" s="4">
        <f t="shared" si="64"/>
        <v>619407</v>
      </c>
      <c r="M191" s="4">
        <f t="shared" si="65"/>
        <v>578885</v>
      </c>
      <c r="N191" s="4">
        <f t="shared" si="66"/>
        <v>580699.74</v>
      </c>
      <c r="O191" s="4">
        <f t="shared" si="67"/>
        <v>579932.9</v>
      </c>
      <c r="P191" s="4">
        <f t="shared" si="68"/>
        <v>581470</v>
      </c>
      <c r="Q191" s="8">
        <f t="shared" si="69"/>
        <v>23228.132755415361</v>
      </c>
      <c r="R191" s="9">
        <f t="shared" si="62"/>
        <v>3.994725911124454E-2</v>
      </c>
      <c r="S191" s="10">
        <f t="shared" ref="S191:S196" si="91">U191/1.19</f>
        <v>486457.98319327732</v>
      </c>
      <c r="T191" s="10">
        <f t="shared" ref="T191:T196" si="92">S191*19/100</f>
        <v>92427.016806722691</v>
      </c>
      <c r="U191" s="4">
        <f t="shared" si="70"/>
        <v>578885</v>
      </c>
      <c r="V191" s="5" t="s">
        <v>15</v>
      </c>
    </row>
    <row r="192" spans="1:22" s="2" customFormat="1" ht="22.5" x14ac:dyDescent="0.25">
      <c r="A192" s="26">
        <v>190</v>
      </c>
      <c r="B192" s="27" t="s">
        <v>21</v>
      </c>
      <c r="C192" s="28" t="s">
        <v>22</v>
      </c>
      <c r="D192" s="29" t="s">
        <v>222</v>
      </c>
      <c r="E192" s="30" t="s">
        <v>24</v>
      </c>
      <c r="F192" s="30">
        <v>1</v>
      </c>
      <c r="G192" s="33">
        <v>273215</v>
      </c>
      <c r="H192" s="44">
        <v>246140.00000000003</v>
      </c>
      <c r="I192" s="31">
        <v>284144</v>
      </c>
      <c r="J192" s="41"/>
      <c r="K192" s="4">
        <f t="shared" si="63"/>
        <v>246140</v>
      </c>
      <c r="L192" s="4">
        <f t="shared" si="64"/>
        <v>284144</v>
      </c>
      <c r="M192" s="4">
        <f t="shared" si="65"/>
        <v>273215</v>
      </c>
      <c r="N192" s="4">
        <f t="shared" si="66"/>
        <v>267346.84999999998</v>
      </c>
      <c r="O192" s="4">
        <f t="shared" si="67"/>
        <v>266851.87</v>
      </c>
      <c r="P192" s="4">
        <f t="shared" si="68"/>
        <v>267833</v>
      </c>
      <c r="Q192" s="8">
        <f t="shared" si="69"/>
        <v>12380.96146077786</v>
      </c>
      <c r="R192" s="9">
        <f t="shared" si="62"/>
        <v>4.622642266179993E-2</v>
      </c>
      <c r="S192" s="10">
        <f t="shared" si="91"/>
        <v>229592.43697478992</v>
      </c>
      <c r="T192" s="10">
        <f t="shared" si="92"/>
        <v>43622.563025210082</v>
      </c>
      <c r="U192" s="4">
        <f t="shared" si="70"/>
        <v>273215</v>
      </c>
      <c r="V192" s="5" t="s">
        <v>15</v>
      </c>
    </row>
    <row r="193" spans="1:22" s="2" customFormat="1" ht="22.5" x14ac:dyDescent="0.25">
      <c r="A193" s="26">
        <v>191</v>
      </c>
      <c r="B193" s="27" t="s">
        <v>21</v>
      </c>
      <c r="C193" s="28" t="s">
        <v>22</v>
      </c>
      <c r="D193" s="29" t="s">
        <v>223</v>
      </c>
      <c r="E193" s="30" t="s">
        <v>24</v>
      </c>
      <c r="F193" s="30">
        <v>1</v>
      </c>
      <c r="G193" s="33">
        <v>370859</v>
      </c>
      <c r="H193" s="44">
        <v>340238</v>
      </c>
      <c r="I193" s="31">
        <v>381985</v>
      </c>
      <c r="J193" s="48"/>
      <c r="K193" s="46">
        <f t="shared" si="63"/>
        <v>340238</v>
      </c>
      <c r="L193" s="4">
        <f t="shared" si="64"/>
        <v>381985</v>
      </c>
      <c r="M193" s="4">
        <f t="shared" si="65"/>
        <v>370859</v>
      </c>
      <c r="N193" s="4">
        <f t="shared" si="66"/>
        <v>363925.64</v>
      </c>
      <c r="O193" s="4">
        <f t="shared" si="67"/>
        <v>363483.68</v>
      </c>
      <c r="P193" s="4">
        <f t="shared" si="68"/>
        <v>364360.67</v>
      </c>
      <c r="Q193" s="8">
        <f t="shared" si="69"/>
        <v>13677.865092483427</v>
      </c>
      <c r="R193" s="9">
        <f t="shared" si="62"/>
        <v>3.7539356518593039E-2</v>
      </c>
      <c r="S193" s="10">
        <f t="shared" si="91"/>
        <v>311646.21848739497</v>
      </c>
      <c r="T193" s="10">
        <f t="shared" si="92"/>
        <v>59212.781512605048</v>
      </c>
      <c r="U193" s="4">
        <f t="shared" si="70"/>
        <v>370859</v>
      </c>
      <c r="V193" s="5" t="s">
        <v>15</v>
      </c>
    </row>
    <row r="194" spans="1:22" s="2" customFormat="1" ht="22.5" x14ac:dyDescent="0.25">
      <c r="A194" s="26">
        <v>192</v>
      </c>
      <c r="B194" s="27" t="s">
        <v>21</v>
      </c>
      <c r="C194" s="28" t="s">
        <v>22</v>
      </c>
      <c r="D194" s="29" t="s">
        <v>224</v>
      </c>
      <c r="E194" s="30" t="s">
        <v>24</v>
      </c>
      <c r="F194" s="30">
        <v>1</v>
      </c>
      <c r="G194" s="33">
        <v>357250</v>
      </c>
      <c r="H194" s="44">
        <v>340238</v>
      </c>
      <c r="I194" s="31">
        <v>375113</v>
      </c>
      <c r="J194" s="48"/>
      <c r="K194" s="46">
        <f t="shared" si="63"/>
        <v>340238</v>
      </c>
      <c r="L194" s="4">
        <f t="shared" si="64"/>
        <v>375113</v>
      </c>
      <c r="M194" s="4">
        <f t="shared" si="65"/>
        <v>357250</v>
      </c>
      <c r="N194" s="4">
        <f t="shared" si="66"/>
        <v>357250.13</v>
      </c>
      <c r="O194" s="4">
        <f t="shared" si="67"/>
        <v>356966.81</v>
      </c>
      <c r="P194" s="4">
        <f t="shared" si="68"/>
        <v>357533.67</v>
      </c>
      <c r="Q194" s="8">
        <f t="shared" si="69"/>
        <v>11032.086883237913</v>
      </c>
      <c r="R194" s="9">
        <f t="shared" si="62"/>
        <v>3.0856078207229864E-2</v>
      </c>
      <c r="S194" s="10">
        <f t="shared" si="91"/>
        <v>300210.08403361344</v>
      </c>
      <c r="T194" s="10">
        <f t="shared" si="92"/>
        <v>57039.91596638655</v>
      </c>
      <c r="U194" s="4">
        <f t="shared" si="70"/>
        <v>357250</v>
      </c>
      <c r="V194" s="5" t="s">
        <v>15</v>
      </c>
    </row>
    <row r="195" spans="1:22" s="2" customFormat="1" ht="45" x14ac:dyDescent="0.25">
      <c r="A195" s="26">
        <v>193</v>
      </c>
      <c r="B195" s="27" t="s">
        <v>21</v>
      </c>
      <c r="C195" s="28" t="s">
        <v>22</v>
      </c>
      <c r="D195" s="29" t="s">
        <v>225</v>
      </c>
      <c r="E195" s="30" t="s">
        <v>24</v>
      </c>
      <c r="F195" s="30">
        <v>1</v>
      </c>
      <c r="G195" s="33">
        <v>522922</v>
      </c>
      <c r="H195" s="44">
        <v>498021</v>
      </c>
      <c r="I195" s="31">
        <v>543839</v>
      </c>
      <c r="J195" s="48"/>
      <c r="K195" s="46">
        <f t="shared" si="63"/>
        <v>498021</v>
      </c>
      <c r="L195" s="4">
        <f t="shared" si="64"/>
        <v>543839</v>
      </c>
      <c r="M195" s="4">
        <f t="shared" si="65"/>
        <v>522922</v>
      </c>
      <c r="N195" s="4">
        <f t="shared" si="66"/>
        <v>521256.69</v>
      </c>
      <c r="O195" s="4">
        <f t="shared" si="67"/>
        <v>520918.52</v>
      </c>
      <c r="P195" s="4">
        <f t="shared" si="68"/>
        <v>521594</v>
      </c>
      <c r="Q195" s="8">
        <f t="shared" si="69"/>
        <v>14509.920964653689</v>
      </c>
      <c r="R195" s="9">
        <f t="shared" ref="R195:R197" si="93">+Q195/P195</f>
        <v>2.7818420006084598E-2</v>
      </c>
      <c r="S195" s="10">
        <f t="shared" si="91"/>
        <v>439430.25210084033</v>
      </c>
      <c r="T195" s="10">
        <f t="shared" si="92"/>
        <v>83491.747899159658</v>
      </c>
      <c r="U195" s="4">
        <f t="shared" si="70"/>
        <v>522922</v>
      </c>
      <c r="V195" s="5" t="s">
        <v>15</v>
      </c>
    </row>
    <row r="196" spans="1:22" s="2" customFormat="1" ht="33.75" x14ac:dyDescent="0.25">
      <c r="A196" s="26">
        <v>194</v>
      </c>
      <c r="B196" s="27" t="s">
        <v>21</v>
      </c>
      <c r="C196" s="28" t="s">
        <v>22</v>
      </c>
      <c r="D196" s="29" t="s">
        <v>226</v>
      </c>
      <c r="E196" s="30" t="s">
        <v>24</v>
      </c>
      <c r="F196" s="30">
        <v>1</v>
      </c>
      <c r="G196" s="33">
        <v>537863</v>
      </c>
      <c r="H196" s="44">
        <v>498021</v>
      </c>
      <c r="I196" s="31">
        <v>553999</v>
      </c>
      <c r="J196" s="48"/>
      <c r="K196" s="46">
        <f t="shared" ref="K196" si="94">+ROUND(MIN(G196:H196,I196,J196),2)</f>
        <v>498021</v>
      </c>
      <c r="L196" s="4">
        <f t="shared" ref="L196:L197" si="95">+ROUND(MAX(G196,H196:I196,J196),2)</f>
        <v>553999</v>
      </c>
      <c r="M196" s="4">
        <f t="shared" ref="M196" si="96">+ROUND(MEDIAN(G196:H196,I196,J196),2)</f>
        <v>537863</v>
      </c>
      <c r="N196" s="4">
        <f t="shared" ref="N196" si="97">+ROUND(GEOMEAN(G196:H196,I196,J196),2)</f>
        <v>529431.07999999996</v>
      </c>
      <c r="O196" s="4">
        <f t="shared" ref="O196" si="98">+ROUND(HARMEAN(G196:H196,I196,J196),2)</f>
        <v>528893.97</v>
      </c>
      <c r="P196" s="4">
        <f t="shared" ref="P196" si="99">+ROUND(AVERAGE(G196:H196,I196,J196),2)</f>
        <v>529961</v>
      </c>
      <c r="Q196" s="8">
        <f t="shared" ref="Q196:Q197" si="100">+STDEV(K196:P196)</f>
        <v>18228.686045224891</v>
      </c>
      <c r="R196" s="9">
        <f t="shared" si="93"/>
        <v>3.4396278302035226E-2</v>
      </c>
      <c r="S196" s="10">
        <f t="shared" si="91"/>
        <v>451985.71428571432</v>
      </c>
      <c r="T196" s="10">
        <f t="shared" si="92"/>
        <v>85877.285714285725</v>
      </c>
      <c r="U196" s="4">
        <f t="shared" ref="U196:U197" si="101">M196</f>
        <v>537863</v>
      </c>
      <c r="V196" s="5" t="s">
        <v>15</v>
      </c>
    </row>
    <row r="197" spans="1:22" s="2" customFormat="1" ht="33.75" x14ac:dyDescent="0.25">
      <c r="A197" s="26">
        <v>195</v>
      </c>
      <c r="B197" s="27" t="s">
        <v>21</v>
      </c>
      <c r="C197" s="28" t="s">
        <v>22</v>
      </c>
      <c r="D197" s="29" t="s">
        <v>227</v>
      </c>
      <c r="E197" s="30" t="s">
        <v>24</v>
      </c>
      <c r="F197" s="30">
        <v>1</v>
      </c>
      <c r="G197" s="33">
        <v>532882</v>
      </c>
      <c r="H197" s="44">
        <v>498021</v>
      </c>
      <c r="I197" s="31">
        <v>559526</v>
      </c>
      <c r="J197" s="45"/>
      <c r="K197" s="46">
        <f>+ROUND(MIN(G197:H197,I198,J197),2)</f>
        <v>498021</v>
      </c>
      <c r="L197" s="4">
        <f t="shared" si="95"/>
        <v>559526</v>
      </c>
      <c r="M197" s="4">
        <f>+ROUND(MEDIAN(G197:H197,I198,J197),2)</f>
        <v>532882</v>
      </c>
      <c r="N197" s="4">
        <f>+ROUND(GEOMEAN(G197:H197,I198,J197),2)</f>
        <v>3701735.17</v>
      </c>
      <c r="O197" s="4">
        <f>+ROUND(HARMEAN(G197:H197,I198,J197),2)</f>
        <v>771254.33</v>
      </c>
      <c r="P197" s="4">
        <f>+ROUND(AVERAGE(G197:H197,I198,J197),2)</f>
        <v>64054876.670000002</v>
      </c>
      <c r="Q197" s="8">
        <f t="shared" si="100"/>
        <v>25685563.025229182</v>
      </c>
      <c r="R197" s="9">
        <f t="shared" si="93"/>
        <v>0.40099309155736729</v>
      </c>
      <c r="S197" s="10">
        <f>U197/1.19</f>
        <v>447800</v>
      </c>
      <c r="T197" s="10">
        <f>S197*19/100</f>
        <v>85082</v>
      </c>
      <c r="U197" s="4">
        <f t="shared" si="101"/>
        <v>532882</v>
      </c>
      <c r="V197" s="5" t="s">
        <v>15</v>
      </c>
    </row>
    <row r="198" spans="1:22" s="2" customFormat="1" x14ac:dyDescent="0.25">
      <c r="A198" s="11"/>
      <c r="B198" s="12"/>
      <c r="C198" s="12"/>
      <c r="D198" s="12"/>
      <c r="E198" s="12"/>
      <c r="F198" s="7"/>
      <c r="G198" s="34">
        <f>SUM(G3:G197)</f>
        <v>181791874</v>
      </c>
      <c r="H198" s="69">
        <f>SUM(H3:H197)</f>
        <v>168512852</v>
      </c>
      <c r="I198" s="70">
        <f>SUM(I3:I197)</f>
        <v>191133727</v>
      </c>
      <c r="J198" s="45"/>
      <c r="K198" s="46">
        <f>SUM(K3:K197)</f>
        <v>168512852</v>
      </c>
      <c r="L198" s="46">
        <f t="shared" ref="L198:S198" si="102">SUM(L3:L197)</f>
        <v>191133727</v>
      </c>
      <c r="M198" s="46">
        <f t="shared" si="102"/>
        <v>181791874</v>
      </c>
      <c r="N198" s="46">
        <f t="shared" si="102"/>
        <v>183400588.22000009</v>
      </c>
      <c r="O198" s="46">
        <f t="shared" si="102"/>
        <v>180217733.29999995</v>
      </c>
      <c r="P198" s="46">
        <f t="shared" si="102"/>
        <v>244004218.00000006</v>
      </c>
      <c r="Q198" s="8">
        <f t="shared" ref="Q198" si="103">+STDEV(K198:P198)</f>
        <v>26729658.210928354</v>
      </c>
      <c r="R198" s="9">
        <f t="shared" ref="R198" si="104">+Q198/P198</f>
        <v>0.10954588584582725</v>
      </c>
      <c r="S198" s="46">
        <f t="shared" si="102"/>
        <v>152766280.67226878</v>
      </c>
      <c r="T198" s="10"/>
      <c r="U198" s="4"/>
      <c r="V198" s="5"/>
    </row>
    <row r="199" spans="1:22" s="2" customFormat="1" x14ac:dyDescent="0.25">
      <c r="B199" s="13"/>
      <c r="C199" s="13"/>
      <c r="D199" s="13"/>
      <c r="E199" s="13"/>
      <c r="F199" s="3"/>
      <c r="G199" s="35"/>
      <c r="H199" s="17"/>
      <c r="I199" s="53"/>
      <c r="J199" s="54"/>
      <c r="Q199" s="14"/>
      <c r="S199" s="15"/>
      <c r="T199" s="55" t="s">
        <v>14</v>
      </c>
      <c r="U199" s="56">
        <f>SUM(U3:U198)</f>
        <v>181791874</v>
      </c>
      <c r="V199" s="3"/>
    </row>
    <row r="200" spans="1:22" x14ac:dyDescent="0.25">
      <c r="I200" s="62"/>
      <c r="J200" s="63"/>
      <c r="U200" s="65"/>
    </row>
    <row r="201" spans="1:22" x14ac:dyDescent="0.25">
      <c r="I201" s="62"/>
      <c r="J201" s="63"/>
      <c r="U201" s="65"/>
    </row>
    <row r="202" spans="1:22" x14ac:dyDescent="0.25">
      <c r="I202" s="62"/>
      <c r="J202" s="63"/>
      <c r="U202" s="65"/>
    </row>
    <row r="203" spans="1:22" x14ac:dyDescent="0.25">
      <c r="I203" s="62"/>
      <c r="J203" s="63"/>
      <c r="U203" s="65"/>
    </row>
    <row r="204" spans="1:22" x14ac:dyDescent="0.25">
      <c r="I204" s="62"/>
      <c r="J204" s="63"/>
      <c r="U204" s="65"/>
    </row>
    <row r="205" spans="1:22" x14ac:dyDescent="0.25">
      <c r="I205" s="62"/>
      <c r="J205" s="63"/>
      <c r="U205" s="65"/>
    </row>
    <row r="206" spans="1:22" x14ac:dyDescent="0.25">
      <c r="I206" s="62"/>
      <c r="J206" s="63"/>
      <c r="U206" s="65"/>
    </row>
    <row r="207" spans="1:22" x14ac:dyDescent="0.25">
      <c r="I207" s="62"/>
      <c r="J207" s="63"/>
      <c r="U207" s="65"/>
    </row>
    <row r="208" spans="1:22" x14ac:dyDescent="0.25">
      <c r="I208" s="62"/>
      <c r="J208" s="63"/>
      <c r="U208" s="65"/>
    </row>
    <row r="209" spans="9:21" x14ac:dyDescent="0.25">
      <c r="I209" s="62"/>
      <c r="J209" s="63"/>
      <c r="U209" s="65"/>
    </row>
    <row r="210" spans="9:21" x14ac:dyDescent="0.25">
      <c r="I210" s="62"/>
      <c r="J210" s="63"/>
      <c r="U210" s="65"/>
    </row>
    <row r="211" spans="9:21" x14ac:dyDescent="0.25">
      <c r="I211" s="62"/>
      <c r="J211" s="63"/>
      <c r="U211" s="65"/>
    </row>
    <row r="212" spans="9:21" x14ac:dyDescent="0.25">
      <c r="I212" s="62"/>
      <c r="J212" s="63"/>
      <c r="U212" s="65"/>
    </row>
    <row r="213" spans="9:21" x14ac:dyDescent="0.25">
      <c r="I213" s="62"/>
      <c r="J213" s="63"/>
      <c r="U213" s="65"/>
    </row>
    <row r="214" spans="9:21" x14ac:dyDescent="0.25">
      <c r="I214" s="62"/>
      <c r="J214" s="63"/>
      <c r="U214" s="65"/>
    </row>
    <row r="215" spans="9:21" x14ac:dyDescent="0.25">
      <c r="I215" s="62"/>
      <c r="J215" s="63"/>
      <c r="U215" s="65"/>
    </row>
    <row r="216" spans="9:21" x14ac:dyDescent="0.25">
      <c r="I216" s="62"/>
      <c r="J216" s="63"/>
      <c r="U216" s="65"/>
    </row>
    <row r="217" spans="9:21" x14ac:dyDescent="0.25">
      <c r="I217" s="62"/>
      <c r="J217" s="63"/>
      <c r="U217" s="65"/>
    </row>
    <row r="218" spans="9:21" x14ac:dyDescent="0.25">
      <c r="I218" s="62"/>
      <c r="J218" s="63"/>
      <c r="U218" s="65"/>
    </row>
    <row r="219" spans="9:21" x14ac:dyDescent="0.25">
      <c r="I219" s="62"/>
      <c r="J219" s="63"/>
      <c r="U219" s="65"/>
    </row>
    <row r="220" spans="9:21" x14ac:dyDescent="0.25">
      <c r="I220" s="62"/>
      <c r="J220" s="63"/>
      <c r="U220" s="65"/>
    </row>
    <row r="221" spans="9:21" x14ac:dyDescent="0.25">
      <c r="I221" s="62"/>
      <c r="J221" s="63"/>
      <c r="U221" s="65"/>
    </row>
    <row r="222" spans="9:21" x14ac:dyDescent="0.25">
      <c r="I222" s="62"/>
      <c r="J222" s="63"/>
      <c r="U222" s="65"/>
    </row>
    <row r="223" spans="9:21" x14ac:dyDescent="0.25">
      <c r="I223" s="62"/>
      <c r="J223" s="63"/>
      <c r="U223" s="65"/>
    </row>
    <row r="224" spans="9:21" x14ac:dyDescent="0.25">
      <c r="I224" s="62"/>
      <c r="J224" s="63"/>
      <c r="U224" s="65"/>
    </row>
    <row r="225" spans="9:21" x14ac:dyDescent="0.25">
      <c r="I225" s="62"/>
      <c r="J225" s="63"/>
      <c r="U225" s="65"/>
    </row>
    <row r="226" spans="9:21" x14ac:dyDescent="0.25">
      <c r="I226" s="62"/>
      <c r="J226" s="63"/>
      <c r="U226" s="65"/>
    </row>
    <row r="227" spans="9:21" x14ac:dyDescent="0.25">
      <c r="I227" s="62"/>
      <c r="J227" s="63"/>
      <c r="U227" s="65"/>
    </row>
    <row r="228" spans="9:21" x14ac:dyDescent="0.25">
      <c r="I228" s="62"/>
      <c r="J228" s="63"/>
      <c r="U228" s="65"/>
    </row>
    <row r="229" spans="9:21" x14ac:dyDescent="0.25">
      <c r="I229" s="62"/>
      <c r="J229" s="63"/>
      <c r="U229" s="65"/>
    </row>
    <row r="230" spans="9:21" x14ac:dyDescent="0.25">
      <c r="I230" s="62"/>
      <c r="J230" s="63"/>
      <c r="U230" s="65"/>
    </row>
    <row r="231" spans="9:21" x14ac:dyDescent="0.25">
      <c r="I231" s="62"/>
      <c r="J231" s="63"/>
      <c r="U231" s="65"/>
    </row>
    <row r="232" spans="9:21" x14ac:dyDescent="0.25">
      <c r="I232" s="62"/>
      <c r="J232" s="63"/>
      <c r="U232" s="65"/>
    </row>
    <row r="233" spans="9:21" x14ac:dyDescent="0.25">
      <c r="I233" s="62"/>
      <c r="J233" s="63"/>
      <c r="U233" s="65"/>
    </row>
    <row r="234" spans="9:21" x14ac:dyDescent="0.25">
      <c r="I234" s="62"/>
      <c r="J234" s="63"/>
      <c r="U234" s="65"/>
    </row>
    <row r="235" spans="9:21" x14ac:dyDescent="0.25">
      <c r="I235" s="62"/>
      <c r="J235" s="63"/>
      <c r="U235" s="65"/>
    </row>
    <row r="236" spans="9:21" x14ac:dyDescent="0.25">
      <c r="I236" s="62"/>
      <c r="J236" s="63"/>
      <c r="U236" s="65"/>
    </row>
    <row r="237" spans="9:21" x14ac:dyDescent="0.25">
      <c r="I237" s="62"/>
      <c r="J237" s="63"/>
      <c r="U237" s="65"/>
    </row>
    <row r="238" spans="9:21" x14ac:dyDescent="0.25">
      <c r="I238" s="62"/>
      <c r="J238" s="63"/>
      <c r="U238" s="65"/>
    </row>
    <row r="239" spans="9:21" x14ac:dyDescent="0.25">
      <c r="I239" s="62"/>
      <c r="J239" s="63"/>
      <c r="U239" s="65"/>
    </row>
    <row r="240" spans="9:21" x14ac:dyDescent="0.25">
      <c r="I240" s="62"/>
      <c r="J240" s="63"/>
      <c r="U240" s="65"/>
    </row>
    <row r="241" spans="9:21" x14ac:dyDescent="0.25">
      <c r="I241" s="62"/>
      <c r="J241" s="63"/>
      <c r="U241" s="65"/>
    </row>
    <row r="242" spans="9:21" x14ac:dyDescent="0.25">
      <c r="I242" s="62"/>
      <c r="J242" s="63"/>
      <c r="U242" s="65"/>
    </row>
    <row r="243" spans="9:21" x14ac:dyDescent="0.25">
      <c r="I243" s="62"/>
      <c r="J243" s="63"/>
      <c r="U243" s="65"/>
    </row>
    <row r="244" spans="9:21" x14ac:dyDescent="0.25">
      <c r="I244" s="62"/>
      <c r="J244" s="63"/>
      <c r="U244" s="65"/>
    </row>
    <row r="245" spans="9:21" x14ac:dyDescent="0.25">
      <c r="I245" s="62"/>
      <c r="J245" s="63"/>
      <c r="U245" s="65"/>
    </row>
    <row r="246" spans="9:21" x14ac:dyDescent="0.25">
      <c r="I246" s="62"/>
      <c r="J246" s="63"/>
      <c r="U246" s="65"/>
    </row>
    <row r="247" spans="9:21" x14ac:dyDescent="0.25">
      <c r="I247" s="62"/>
      <c r="J247" s="63"/>
      <c r="U247" s="65"/>
    </row>
    <row r="248" spans="9:21" x14ac:dyDescent="0.25">
      <c r="I248" s="62"/>
      <c r="J248" s="63"/>
      <c r="U248" s="65"/>
    </row>
    <row r="249" spans="9:21" x14ac:dyDescent="0.25">
      <c r="I249" s="62"/>
      <c r="J249" s="63"/>
      <c r="U249" s="65"/>
    </row>
    <row r="250" spans="9:21" x14ac:dyDescent="0.25">
      <c r="I250" s="62"/>
      <c r="J250" s="63"/>
      <c r="U250" s="65"/>
    </row>
    <row r="251" spans="9:21" x14ac:dyDescent="0.25">
      <c r="I251" s="62"/>
      <c r="J251" s="63"/>
      <c r="U251" s="65"/>
    </row>
    <row r="252" spans="9:21" x14ac:dyDescent="0.25">
      <c r="I252" s="62"/>
      <c r="J252" s="63"/>
      <c r="U252" s="65"/>
    </row>
    <row r="253" spans="9:21" x14ac:dyDescent="0.25">
      <c r="I253" s="62"/>
      <c r="J253" s="63"/>
      <c r="U253" s="65"/>
    </row>
    <row r="254" spans="9:21" x14ac:dyDescent="0.25">
      <c r="I254" s="62"/>
      <c r="J254" s="63"/>
      <c r="U254" s="65"/>
    </row>
    <row r="255" spans="9:21" x14ac:dyDescent="0.25">
      <c r="I255" s="62"/>
      <c r="J255" s="63"/>
      <c r="U255" s="65"/>
    </row>
    <row r="256" spans="9:21" x14ac:dyDescent="0.25">
      <c r="I256" s="62"/>
      <c r="J256" s="63"/>
      <c r="U256" s="65"/>
    </row>
    <row r="257" spans="9:21" x14ac:dyDescent="0.25">
      <c r="I257" s="62"/>
      <c r="J257" s="63"/>
      <c r="U257" s="65"/>
    </row>
    <row r="258" spans="9:21" x14ac:dyDescent="0.25">
      <c r="I258" s="62"/>
      <c r="J258" s="63"/>
      <c r="U258" s="65"/>
    </row>
    <row r="259" spans="9:21" x14ac:dyDescent="0.25">
      <c r="I259" s="62"/>
      <c r="J259" s="63"/>
      <c r="U259" s="65"/>
    </row>
    <row r="260" spans="9:21" x14ac:dyDescent="0.25">
      <c r="I260" s="62"/>
      <c r="J260" s="63"/>
      <c r="U260" s="65"/>
    </row>
    <row r="261" spans="9:21" x14ac:dyDescent="0.25">
      <c r="I261" s="62"/>
      <c r="J261" s="63"/>
      <c r="U261" s="65"/>
    </row>
    <row r="262" spans="9:21" x14ac:dyDescent="0.25">
      <c r="I262" s="62"/>
      <c r="J262" s="63"/>
      <c r="U262" s="65"/>
    </row>
    <row r="263" spans="9:21" x14ac:dyDescent="0.25">
      <c r="I263" s="62"/>
      <c r="J263" s="63"/>
      <c r="U263" s="65"/>
    </row>
    <row r="264" spans="9:21" x14ac:dyDescent="0.25">
      <c r="I264" s="62"/>
      <c r="J264" s="63"/>
      <c r="U264" s="65"/>
    </row>
    <row r="265" spans="9:21" x14ac:dyDescent="0.25">
      <c r="I265" s="62"/>
      <c r="J265" s="63"/>
      <c r="U265" s="65"/>
    </row>
    <row r="266" spans="9:21" x14ac:dyDescent="0.25">
      <c r="I266" s="62"/>
      <c r="J266" s="63"/>
      <c r="U266" s="65"/>
    </row>
    <row r="267" spans="9:21" x14ac:dyDescent="0.25">
      <c r="I267" s="62"/>
      <c r="J267" s="63"/>
      <c r="U267" s="65"/>
    </row>
    <row r="268" spans="9:21" x14ac:dyDescent="0.25">
      <c r="I268" s="62"/>
      <c r="J268" s="63"/>
      <c r="U268" s="65"/>
    </row>
    <row r="269" spans="9:21" x14ac:dyDescent="0.25">
      <c r="I269" s="62"/>
      <c r="J269" s="63"/>
      <c r="U269" s="65"/>
    </row>
    <row r="270" spans="9:21" x14ac:dyDescent="0.25">
      <c r="I270" s="62"/>
      <c r="J270" s="63"/>
      <c r="U270" s="65"/>
    </row>
    <row r="271" spans="9:21" x14ac:dyDescent="0.25">
      <c r="I271" s="62"/>
      <c r="J271" s="63"/>
      <c r="U271" s="65"/>
    </row>
    <row r="272" spans="9:21" x14ac:dyDescent="0.25">
      <c r="I272" s="62"/>
      <c r="J272" s="63"/>
      <c r="U272" s="65"/>
    </row>
    <row r="273" spans="9:21" x14ac:dyDescent="0.25">
      <c r="I273" s="62"/>
      <c r="J273" s="63"/>
      <c r="U273" s="65"/>
    </row>
    <row r="274" spans="9:21" x14ac:dyDescent="0.25">
      <c r="I274" s="62"/>
      <c r="J274" s="63"/>
      <c r="U274" s="65"/>
    </row>
    <row r="275" spans="9:21" x14ac:dyDescent="0.25">
      <c r="I275" s="62"/>
      <c r="J275" s="63"/>
      <c r="U275" s="65"/>
    </row>
    <row r="276" spans="9:21" x14ac:dyDescent="0.25">
      <c r="I276" s="62"/>
      <c r="J276" s="63"/>
      <c r="U276" s="65"/>
    </row>
    <row r="277" spans="9:21" x14ac:dyDescent="0.25">
      <c r="I277" s="62"/>
      <c r="J277" s="63"/>
      <c r="U277" s="65"/>
    </row>
    <row r="278" spans="9:21" x14ac:dyDescent="0.25">
      <c r="I278" s="62"/>
      <c r="J278" s="63"/>
      <c r="U278" s="65"/>
    </row>
    <row r="279" spans="9:21" x14ac:dyDescent="0.25">
      <c r="I279" s="62"/>
      <c r="J279" s="63"/>
      <c r="U279" s="65"/>
    </row>
    <row r="280" spans="9:21" x14ac:dyDescent="0.25">
      <c r="I280" s="62"/>
      <c r="J280" s="63"/>
      <c r="U280" s="65"/>
    </row>
    <row r="281" spans="9:21" x14ac:dyDescent="0.25">
      <c r="I281" s="62"/>
      <c r="J281" s="63"/>
      <c r="U281" s="65"/>
    </row>
    <row r="282" spans="9:21" x14ac:dyDescent="0.25">
      <c r="I282" s="62"/>
      <c r="J282" s="63"/>
      <c r="U282" s="65"/>
    </row>
    <row r="283" spans="9:21" x14ac:dyDescent="0.25">
      <c r="I283" s="62"/>
      <c r="J283" s="63"/>
      <c r="U283" s="65"/>
    </row>
    <row r="284" spans="9:21" x14ac:dyDescent="0.25">
      <c r="I284" s="62"/>
      <c r="J284" s="63"/>
      <c r="U284" s="65"/>
    </row>
    <row r="285" spans="9:21" x14ac:dyDescent="0.25">
      <c r="I285" s="62"/>
      <c r="J285" s="63"/>
      <c r="U285" s="65"/>
    </row>
    <row r="286" spans="9:21" x14ac:dyDescent="0.25">
      <c r="I286" s="62"/>
      <c r="J286" s="63"/>
      <c r="U286" s="65"/>
    </row>
    <row r="287" spans="9:21" x14ac:dyDescent="0.25">
      <c r="I287" s="62"/>
      <c r="J287" s="63"/>
      <c r="U287" s="65"/>
    </row>
    <row r="288" spans="9:21" x14ac:dyDescent="0.25">
      <c r="I288" s="62"/>
      <c r="J288" s="63"/>
      <c r="U288" s="65"/>
    </row>
    <row r="289" spans="9:21" x14ac:dyDescent="0.25">
      <c r="I289" s="62"/>
      <c r="J289" s="63"/>
      <c r="U289" s="65"/>
    </row>
    <row r="290" spans="9:21" x14ac:dyDescent="0.25">
      <c r="I290" s="62"/>
      <c r="J290" s="63"/>
      <c r="U290" s="65"/>
    </row>
    <row r="291" spans="9:21" x14ac:dyDescent="0.25">
      <c r="I291" s="62"/>
      <c r="J291" s="63"/>
      <c r="U291" s="65"/>
    </row>
    <row r="292" spans="9:21" x14ac:dyDescent="0.25">
      <c r="I292" s="62"/>
      <c r="J292" s="63"/>
      <c r="U292" s="65"/>
    </row>
    <row r="293" spans="9:21" x14ac:dyDescent="0.25">
      <c r="I293" s="62"/>
      <c r="J293" s="63"/>
      <c r="U293" s="65"/>
    </row>
    <row r="294" spans="9:21" x14ac:dyDescent="0.25">
      <c r="I294" s="62"/>
      <c r="J294" s="63"/>
      <c r="U294" s="65"/>
    </row>
    <row r="295" spans="9:21" x14ac:dyDescent="0.25">
      <c r="I295" s="62"/>
      <c r="J295" s="63"/>
      <c r="U295" s="65"/>
    </row>
    <row r="296" spans="9:21" x14ac:dyDescent="0.25">
      <c r="I296" s="62"/>
      <c r="J296" s="63"/>
      <c r="U296" s="65"/>
    </row>
    <row r="297" spans="9:21" x14ac:dyDescent="0.25">
      <c r="I297" s="62"/>
      <c r="J297" s="63"/>
      <c r="U297" s="65"/>
    </row>
    <row r="298" spans="9:21" x14ac:dyDescent="0.25">
      <c r="I298" s="62"/>
      <c r="J298" s="63"/>
      <c r="U298" s="65"/>
    </row>
    <row r="299" spans="9:21" x14ac:dyDescent="0.25">
      <c r="I299" s="62"/>
      <c r="J299" s="63"/>
      <c r="U299" s="65"/>
    </row>
    <row r="300" spans="9:21" x14ac:dyDescent="0.25">
      <c r="I300" s="62"/>
      <c r="J300" s="63"/>
      <c r="U300" s="65"/>
    </row>
    <row r="301" spans="9:21" x14ac:dyDescent="0.25">
      <c r="I301" s="62"/>
      <c r="J301" s="63"/>
      <c r="U301" s="65"/>
    </row>
    <row r="302" spans="9:21" x14ac:dyDescent="0.25">
      <c r="I302" s="62"/>
      <c r="J302" s="63"/>
      <c r="U302" s="65"/>
    </row>
    <row r="303" spans="9:21" x14ac:dyDescent="0.25">
      <c r="I303" s="62"/>
      <c r="J303" s="63"/>
      <c r="U303" s="65"/>
    </row>
    <row r="304" spans="9:21" x14ac:dyDescent="0.25">
      <c r="I304" s="62"/>
      <c r="J304" s="63"/>
      <c r="U304" s="65"/>
    </row>
    <row r="305" spans="9:21" x14ac:dyDescent="0.25">
      <c r="I305" s="62"/>
      <c r="J305" s="63"/>
      <c r="U305" s="65"/>
    </row>
    <row r="306" spans="9:21" x14ac:dyDescent="0.25">
      <c r="I306" s="62"/>
      <c r="J306" s="63"/>
      <c r="U306" s="65"/>
    </row>
    <row r="307" spans="9:21" x14ac:dyDescent="0.25">
      <c r="I307" s="62"/>
      <c r="J307" s="63"/>
      <c r="U307" s="65"/>
    </row>
    <row r="308" spans="9:21" x14ac:dyDescent="0.25">
      <c r="I308" s="62"/>
      <c r="J308" s="63"/>
      <c r="U308" s="65"/>
    </row>
    <row r="309" spans="9:21" x14ac:dyDescent="0.25">
      <c r="I309" s="62"/>
      <c r="J309" s="63"/>
      <c r="U309" s="65"/>
    </row>
    <row r="310" spans="9:21" x14ac:dyDescent="0.25">
      <c r="I310" s="62"/>
      <c r="J310" s="63"/>
      <c r="U310" s="65"/>
    </row>
    <row r="311" spans="9:21" x14ac:dyDescent="0.25">
      <c r="I311" s="62"/>
      <c r="J311" s="63"/>
      <c r="U311" s="65"/>
    </row>
    <row r="312" spans="9:21" x14ac:dyDescent="0.25">
      <c r="I312" s="62"/>
      <c r="J312" s="63"/>
      <c r="U312" s="65"/>
    </row>
    <row r="313" spans="9:21" x14ac:dyDescent="0.25">
      <c r="I313" s="62"/>
      <c r="J313" s="63"/>
      <c r="U313" s="65"/>
    </row>
    <row r="314" spans="9:21" x14ac:dyDescent="0.25">
      <c r="I314" s="62"/>
      <c r="J314" s="63"/>
      <c r="U314" s="65"/>
    </row>
    <row r="315" spans="9:21" x14ac:dyDescent="0.25">
      <c r="I315" s="62"/>
      <c r="J315" s="63"/>
      <c r="U315" s="65"/>
    </row>
    <row r="316" spans="9:21" x14ac:dyDescent="0.25">
      <c r="I316" s="62"/>
      <c r="J316" s="63"/>
      <c r="U316" s="65"/>
    </row>
    <row r="317" spans="9:21" x14ac:dyDescent="0.25">
      <c r="I317" s="62"/>
      <c r="J317" s="63"/>
      <c r="U317" s="65"/>
    </row>
    <row r="318" spans="9:21" x14ac:dyDescent="0.25">
      <c r="I318" s="62"/>
      <c r="J318" s="63"/>
      <c r="U318" s="65"/>
    </row>
    <row r="319" spans="9:21" x14ac:dyDescent="0.25">
      <c r="I319" s="62"/>
      <c r="J319" s="63"/>
      <c r="U319" s="65"/>
    </row>
    <row r="320" spans="9:21" x14ac:dyDescent="0.25">
      <c r="I320" s="62"/>
      <c r="J320" s="63"/>
      <c r="U320" s="65"/>
    </row>
    <row r="321" spans="9:21" x14ac:dyDescent="0.25">
      <c r="I321" s="62"/>
      <c r="J321" s="63"/>
      <c r="U321" s="65"/>
    </row>
    <row r="322" spans="9:21" x14ac:dyDescent="0.25">
      <c r="I322" s="62"/>
      <c r="J322" s="63"/>
      <c r="U322" s="65"/>
    </row>
    <row r="323" spans="9:21" x14ac:dyDescent="0.25">
      <c r="I323" s="62"/>
      <c r="J323" s="63"/>
      <c r="U323" s="65"/>
    </row>
    <row r="324" spans="9:21" x14ac:dyDescent="0.25">
      <c r="I324" s="62"/>
      <c r="J324" s="63"/>
      <c r="U324" s="65"/>
    </row>
    <row r="325" spans="9:21" x14ac:dyDescent="0.25">
      <c r="I325" s="62"/>
      <c r="J325" s="63"/>
      <c r="U325" s="65"/>
    </row>
    <row r="326" spans="9:21" x14ac:dyDescent="0.25">
      <c r="I326" s="62"/>
      <c r="J326" s="63"/>
      <c r="U326" s="65"/>
    </row>
    <row r="327" spans="9:21" x14ac:dyDescent="0.25">
      <c r="I327" s="62"/>
      <c r="J327" s="63"/>
      <c r="U327" s="65"/>
    </row>
    <row r="328" spans="9:21" x14ac:dyDescent="0.25">
      <c r="I328" s="62"/>
      <c r="J328" s="63"/>
      <c r="U328" s="65"/>
    </row>
    <row r="329" spans="9:21" x14ac:dyDescent="0.25">
      <c r="I329" s="62"/>
      <c r="J329" s="63"/>
      <c r="U329" s="65"/>
    </row>
    <row r="330" spans="9:21" x14ac:dyDescent="0.25">
      <c r="I330" s="62"/>
      <c r="J330" s="63"/>
      <c r="U330" s="65"/>
    </row>
    <row r="331" spans="9:21" x14ac:dyDescent="0.25">
      <c r="I331" s="62"/>
      <c r="J331" s="63"/>
      <c r="U331" s="65"/>
    </row>
    <row r="332" spans="9:21" x14ac:dyDescent="0.25">
      <c r="I332" s="62"/>
      <c r="J332" s="63"/>
      <c r="U332" s="65"/>
    </row>
    <row r="333" spans="9:21" x14ac:dyDescent="0.25">
      <c r="I333" s="62"/>
      <c r="J333" s="63"/>
      <c r="U333" s="65"/>
    </row>
    <row r="334" spans="9:21" x14ac:dyDescent="0.25">
      <c r="I334" s="62"/>
      <c r="J334" s="63"/>
      <c r="U334" s="65"/>
    </row>
    <row r="335" spans="9:21" x14ac:dyDescent="0.25">
      <c r="I335" s="62"/>
      <c r="J335" s="63"/>
      <c r="U335" s="65"/>
    </row>
    <row r="336" spans="9:21" x14ac:dyDescent="0.25">
      <c r="I336" s="62"/>
      <c r="J336" s="63"/>
      <c r="U336" s="65"/>
    </row>
    <row r="337" spans="9:21" x14ac:dyDescent="0.25">
      <c r="I337" s="62"/>
      <c r="J337" s="63"/>
      <c r="U337" s="65"/>
    </row>
    <row r="338" spans="9:21" x14ac:dyDescent="0.25">
      <c r="I338" s="62"/>
      <c r="J338" s="63"/>
      <c r="U338" s="65"/>
    </row>
    <row r="339" spans="9:21" x14ac:dyDescent="0.25">
      <c r="I339" s="62"/>
      <c r="J339" s="63"/>
      <c r="U339" s="65"/>
    </row>
    <row r="340" spans="9:21" x14ac:dyDescent="0.25">
      <c r="I340" s="62"/>
      <c r="J340" s="63"/>
      <c r="U340" s="65"/>
    </row>
    <row r="341" spans="9:21" x14ac:dyDescent="0.25">
      <c r="I341" s="62"/>
      <c r="J341" s="63"/>
      <c r="U341" s="65"/>
    </row>
    <row r="342" spans="9:21" x14ac:dyDescent="0.25">
      <c r="I342" s="62"/>
      <c r="J342" s="63"/>
      <c r="U342" s="65"/>
    </row>
    <row r="343" spans="9:21" x14ac:dyDescent="0.25">
      <c r="I343" s="62"/>
      <c r="J343" s="63"/>
      <c r="U343" s="65"/>
    </row>
    <row r="344" spans="9:21" x14ac:dyDescent="0.25">
      <c r="I344" s="62"/>
      <c r="J344" s="63"/>
      <c r="U344" s="65"/>
    </row>
    <row r="345" spans="9:21" x14ac:dyDescent="0.25">
      <c r="I345" s="62"/>
      <c r="J345" s="63"/>
      <c r="U345" s="65"/>
    </row>
    <row r="346" spans="9:21" x14ac:dyDescent="0.25">
      <c r="I346" s="62"/>
      <c r="J346" s="63"/>
      <c r="U346" s="65"/>
    </row>
    <row r="347" spans="9:21" x14ac:dyDescent="0.25">
      <c r="I347" s="62"/>
      <c r="J347" s="63"/>
      <c r="U347" s="65"/>
    </row>
    <row r="348" spans="9:21" x14ac:dyDescent="0.25">
      <c r="I348" s="62"/>
      <c r="J348" s="63"/>
      <c r="U348" s="65"/>
    </row>
    <row r="349" spans="9:21" x14ac:dyDescent="0.25">
      <c r="I349" s="62"/>
      <c r="J349" s="63"/>
      <c r="U349" s="65"/>
    </row>
    <row r="350" spans="9:21" x14ac:dyDescent="0.25">
      <c r="I350" s="62"/>
      <c r="J350" s="63"/>
      <c r="U350" s="65"/>
    </row>
    <row r="351" spans="9:21" x14ac:dyDescent="0.25">
      <c r="I351" s="62"/>
      <c r="J351" s="63"/>
      <c r="U351" s="65"/>
    </row>
    <row r="352" spans="9:21" x14ac:dyDescent="0.25">
      <c r="I352" s="62"/>
      <c r="J352" s="63"/>
      <c r="U352" s="65"/>
    </row>
    <row r="353" spans="9:21" x14ac:dyDescent="0.25">
      <c r="I353" s="62"/>
      <c r="J353" s="63"/>
      <c r="U353" s="65"/>
    </row>
    <row r="354" spans="9:21" x14ac:dyDescent="0.25">
      <c r="I354" s="62"/>
      <c r="J354" s="63"/>
      <c r="U354" s="65"/>
    </row>
    <row r="355" spans="9:21" x14ac:dyDescent="0.25">
      <c r="I355" s="62"/>
      <c r="J355" s="63"/>
      <c r="U355" s="65"/>
    </row>
    <row r="356" spans="9:21" x14ac:dyDescent="0.25">
      <c r="I356" s="62"/>
      <c r="J356" s="63"/>
      <c r="U356" s="65"/>
    </row>
    <row r="357" spans="9:21" x14ac:dyDescent="0.25">
      <c r="I357" s="62"/>
      <c r="J357" s="63"/>
      <c r="U357" s="65"/>
    </row>
    <row r="358" spans="9:21" x14ac:dyDescent="0.25">
      <c r="I358" s="62"/>
      <c r="J358" s="63"/>
      <c r="U358" s="65"/>
    </row>
    <row r="359" spans="9:21" x14ac:dyDescent="0.25">
      <c r="I359" s="62"/>
      <c r="J359" s="63"/>
      <c r="U359" s="65"/>
    </row>
    <row r="360" spans="9:21" x14ac:dyDescent="0.25">
      <c r="I360" s="62"/>
      <c r="J360" s="63"/>
      <c r="U360" s="65"/>
    </row>
    <row r="361" spans="9:21" x14ac:dyDescent="0.25">
      <c r="I361" s="62"/>
      <c r="J361" s="63"/>
      <c r="U361" s="65"/>
    </row>
    <row r="362" spans="9:21" x14ac:dyDescent="0.25">
      <c r="I362" s="62"/>
      <c r="J362" s="63"/>
      <c r="U362" s="65"/>
    </row>
    <row r="363" spans="9:21" x14ac:dyDescent="0.25">
      <c r="I363" s="62"/>
      <c r="J363" s="63"/>
      <c r="U363" s="65"/>
    </row>
    <row r="364" spans="9:21" x14ac:dyDescent="0.25">
      <c r="I364" s="66"/>
      <c r="U364" s="65"/>
    </row>
    <row r="365" spans="9:21" x14ac:dyDescent="0.25">
      <c r="I365" s="67"/>
    </row>
  </sheetData>
  <sheetProtection algorithmName="SHA-512" hashValue="UJRWFegVmCZetedJDnOqBNS5pL9PCn1hidzE6t+90ShwipjjRBkpOD87HEAeeUz27K04/gw38EB04fyT++Fl4Q==" saltValue="TT5mV4X6BEwCY4T3fODiNg==" spinCount="100000" sheet="1" objects="1" scenarios="1"/>
  <autoFilter ref="A2:V198" xr:uid="{E0C0EA68-68F7-4D70-BAE7-80F74983BA7F}"/>
  <mergeCells count="1">
    <mergeCell ref="A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REPUESTO</vt:lpstr>
      <vt:lpstr>MANTE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Angulo Soledad</dc:creator>
  <cp:lastModifiedBy>Sandra</cp:lastModifiedBy>
  <dcterms:created xsi:type="dcterms:W3CDTF">2022-03-22T14:57:29Z</dcterms:created>
  <dcterms:modified xsi:type="dcterms:W3CDTF">2026-05-04T22:05:26Z</dcterms:modified>
</cp:coreProperties>
</file>