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1. PROCESOS EMAVI\19. ADQUISICION PARARAYOS\2. PRIMERA REVISION - AJUSTADO\"/>
    </mc:Choice>
  </mc:AlternateContent>
  <xr:revisionPtr revIDLastSave="0" documentId="13_ncr:1_{07FD0EC9-68C0-4C4A-880F-E2D3CF681563}" xr6:coauthVersionLast="47" xr6:coauthVersionMax="47" xr10:uidLastSave="{00000000-0000-0000-0000-000000000000}"/>
  <bookViews>
    <workbookView xWindow="-120" yWindow="-120" windowWidth="29040" windowHeight="15720" xr2:uid="{FA17A50C-D47D-46B0-AE59-677D2234EE6D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F21" i="1"/>
  <c r="J9" i="1"/>
  <c r="I9" i="1"/>
  <c r="G9" i="1" s="1"/>
  <c r="G10" i="1" s="1"/>
  <c r="H9" i="1"/>
  <c r="K9" i="1" l="1"/>
  <c r="L9" i="1" s="1"/>
</calcChain>
</file>

<file path=xl/sharedStrings.xml><?xml version="1.0" encoding="utf-8"?>
<sst xmlns="http://schemas.openxmlformats.org/spreadsheetml/2006/main" count="22" uniqueCount="20">
  <si>
    <t>PRODUCTO</t>
  </si>
  <si>
    <t>VALOR UNITARIO</t>
  </si>
  <si>
    <t>VALOR MEDIANA</t>
  </si>
  <si>
    <t xml:space="preserve"> METODO ESCOGIDO  </t>
  </si>
  <si>
    <t>Fuente 1</t>
  </si>
  <si>
    <t>Fuente 2</t>
  </si>
  <si>
    <t>Fuente 3</t>
  </si>
  <si>
    <t xml:space="preserve"> PROMEDIO  </t>
  </si>
  <si>
    <t xml:space="preserve"> MEDIANA  </t>
  </si>
  <si>
    <t xml:space="preserve"> DESVIACION ESTANDAR  </t>
  </si>
  <si>
    <t xml:space="preserve">DISPERSION </t>
  </si>
  <si>
    <t>Adquisición, transporte, instalación,  y puesta en funcionamiento de 01  sistema de proteccion contra rayos con puesta a tierra y mastil movil, para la Base Naval Logistico No.2 en Bahia Malaga, Valle del Cauca.</t>
  </si>
  <si>
    <t>Valor Total Estimado</t>
  </si>
  <si>
    <t>ITEM</t>
  </si>
  <si>
    <t>DESCRIPCION</t>
  </si>
  <si>
    <t>UNIDAD DE MEDIDA</t>
  </si>
  <si>
    <t>CANTIDAD</t>
  </si>
  <si>
    <t>VALOR IVA</t>
  </si>
  <si>
    <t>VALOR UNITARIO IVA INCLUIDO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</si>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</sst>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* #,##0.00_-;\-* #,##0.00_-;_-* &quot;-&quot;_-;_-@_-"/>
    <numFmt numFmtId="167" formatCode="_-&quot;$&quot;\ * #,##0_-;\-&quot;$&quot;\ * #,##0_-;_-&quot;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0013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0" applyNumberFormat="1"/>
    <xf numFmtId="0" fontId="0" fillId="0" borderId="1" xfId="0" applyBorder="1" applyAlignment="1">
      <alignment vertical="center"/>
    </xf>
    <xf numFmtId="43" fontId="9" fillId="3" borderId="2" xfId="5" applyFont="1" applyFill="1" applyBorder="1" applyAlignment="1">
      <alignment horizontal="center" vertical="center" wrapText="1"/>
    </xf>
    <xf numFmtId="166" fontId="10" fillId="5" borderId="1" xfId="2" applyNumberFormat="1" applyFont="1" applyFill="1" applyBorder="1" applyAlignment="1">
      <alignment vertical="center"/>
    </xf>
    <xf numFmtId="166" fontId="6" fillId="6" borderId="1" xfId="2" applyNumberFormat="1" applyFont="1" applyFill="1" applyBorder="1" applyAlignment="1">
      <alignment vertical="center"/>
    </xf>
    <xf numFmtId="9" fontId="6" fillId="6" borderId="1" xfId="4" applyFont="1" applyFill="1" applyBorder="1" applyAlignment="1">
      <alignment horizontal="center" vertical="center"/>
    </xf>
    <xf numFmtId="167" fontId="6" fillId="6" borderId="1" xfId="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43" fontId="9" fillId="3" borderId="4" xfId="5" applyFont="1" applyFill="1" applyBorder="1" applyAlignment="1">
      <alignment horizontal="center" vertical="center" wrapText="1"/>
    </xf>
    <xf numFmtId="166" fontId="6" fillId="4" borderId="3" xfId="2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5" fontId="6" fillId="0" borderId="1" xfId="3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5" fillId="0" borderId="1" xfId="0" applyFont="1" applyBorder="1" applyAlignment="1">
      <alignment horizontal="justify" vertical="center" wrapText="1"/>
    </xf>
    <xf numFmtId="166" fontId="6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3" fontId="0" fillId="0" borderId="1" xfId="0" applyNumberFormat="1" applyBorder="1" applyAlignment="1">
      <alignment vertical="center"/>
    </xf>
    <xf numFmtId="43" fontId="0" fillId="0" borderId="1" xfId="1" applyFont="1" applyBorder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43" fontId="8" fillId="3" borderId="1" xfId="5" applyFont="1" applyFill="1" applyBorder="1" applyAlignment="1">
      <alignment horizontal="center" vertical="center" wrapText="1"/>
    </xf>
    <xf numFmtId="43" fontId="8" fillId="3" borderId="2" xfId="5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0" borderId="1" xfId="3" applyFont="1" applyBorder="1" applyAlignment="1">
      <alignment vertical="center" wrapText="1"/>
    </xf>
  </cellXfs>
  <cellStyles count="6">
    <cellStyle name="Millares" xfId="1" builtinId="3"/>
    <cellStyle name="Millares [0]" xfId="2" builtinId="6"/>
    <cellStyle name="Millares 2" xfId="5" xr:uid="{0B9E1859-7A41-4288-B220-FD0FC2C47877}"/>
    <cellStyle name="Moneda" xfId="3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E623A-D445-4EC1-A7B7-6F14E4997E51}">
  <dimension ref="A7:L21"/>
  <sheetViews>
    <sheetView tabSelected="1" topLeftCell="A7" workbookViewId="0">
      <selection activeCell="I18" sqref="I18"/>
    </sheetView>
  </sheetViews>
  <sheetFormatPr defaultColWidth="11.42578125" defaultRowHeight="15"/>
  <cols>
    <col min="2" max="2" width="43.140625" customWidth="1"/>
    <col min="3" max="3" width="18.28515625" customWidth="1"/>
    <col min="4" max="4" width="19.7109375" customWidth="1"/>
    <col min="5" max="6" width="14.140625" bestFit="1" customWidth="1"/>
    <col min="7" max="7" width="22.140625" customWidth="1"/>
    <col min="8" max="8" width="14.42578125" bestFit="1" customWidth="1"/>
    <col min="10" max="10" width="13.42578125" bestFit="1" customWidth="1"/>
  </cols>
  <sheetData>
    <row r="7" spans="2:12">
      <c r="B7" s="27" t="s">
        <v>0</v>
      </c>
      <c r="C7" s="28" t="s">
        <v>1</v>
      </c>
      <c r="D7" s="28"/>
      <c r="E7" s="28"/>
      <c r="F7" s="28"/>
      <c r="G7" s="28" t="s">
        <v>2</v>
      </c>
      <c r="H7" s="8"/>
      <c r="I7" s="2"/>
      <c r="J7" s="2"/>
      <c r="K7" s="2"/>
      <c r="L7" s="25" t="s">
        <v>3</v>
      </c>
    </row>
    <row r="8" spans="2:12" ht="24">
      <c r="B8" s="27"/>
      <c r="C8" s="11" t="s">
        <v>4</v>
      </c>
      <c r="D8" s="11" t="s">
        <v>5</v>
      </c>
      <c r="E8" s="28" t="s">
        <v>6</v>
      </c>
      <c r="F8" s="28"/>
      <c r="G8" s="28"/>
      <c r="H8" s="9" t="s">
        <v>7</v>
      </c>
      <c r="I8" s="3" t="s">
        <v>8</v>
      </c>
      <c r="J8" s="3" t="s">
        <v>9</v>
      </c>
      <c r="K8" s="3" t="s">
        <v>10</v>
      </c>
      <c r="L8" s="26"/>
    </row>
    <row r="9" spans="2:12" ht="239.25" customHeight="1">
      <c r="B9" s="16" t="s">
        <v>11</v>
      </c>
      <c r="C9" s="12">
        <v>117266758</v>
      </c>
      <c r="D9" s="12">
        <v>118661088</v>
      </c>
      <c r="E9" s="29">
        <v>175856416</v>
      </c>
      <c r="F9" s="29"/>
      <c r="G9" s="17">
        <f>I9</f>
        <v>118661088</v>
      </c>
      <c r="H9" s="10">
        <f>+ROUND(AVERAGE(C9,D9,E9),0)</f>
        <v>137261421</v>
      </c>
      <c r="I9" s="4">
        <f>+ROUND(MEDIAN(C9,D9,E9),0)</f>
        <v>118661088</v>
      </c>
      <c r="J9" s="5">
        <f>+ROUND(_xlfn.STDEV.S(C9,D9,E9),2)</f>
        <v>33431516.379999999</v>
      </c>
      <c r="K9" s="6">
        <f>+ROUND(J9/H9,2)</f>
        <v>0.24</v>
      </c>
      <c r="L9" s="7" t="str">
        <f>IF(AND(K9&lt;=50%),"MEDIANA","PROMEDIO  ")</f>
        <v>MEDIANA</v>
      </c>
    </row>
    <row r="10" spans="2:12">
      <c r="B10" s="24" t="s">
        <v>12</v>
      </c>
      <c r="C10" s="24"/>
      <c r="D10" s="24"/>
      <c r="E10" s="24"/>
      <c r="F10" s="13"/>
      <c r="G10" s="14">
        <f>G9</f>
        <v>118661088</v>
      </c>
    </row>
    <row r="13" spans="2:12">
      <c r="G13" s="15"/>
    </row>
    <row r="16" spans="2:12">
      <c r="G16" s="1"/>
    </row>
    <row r="20" spans="1:7" ht="30">
      <c r="A20" s="20" t="s">
        <v>13</v>
      </c>
      <c r="B20" s="21" t="s">
        <v>14</v>
      </c>
      <c r="C20" s="21" t="s">
        <v>15</v>
      </c>
      <c r="D20" s="21" t="s">
        <v>16</v>
      </c>
      <c r="E20" s="21" t="s">
        <v>1</v>
      </c>
      <c r="F20" s="21" t="s">
        <v>17</v>
      </c>
      <c r="G20" s="21" t="s">
        <v>18</v>
      </c>
    </row>
    <row r="21" spans="1:7" ht="86.25" customHeight="1">
      <c r="A21" s="18">
        <v>1</v>
      </c>
      <c r="B21" s="19" t="s">
        <v>11</v>
      </c>
      <c r="C21" s="18" t="s">
        <v>19</v>
      </c>
      <c r="D21" s="18">
        <v>1</v>
      </c>
      <c r="E21" s="22">
        <v>99715200</v>
      </c>
      <c r="F21" s="23">
        <f>ROUND(E21*19%,2)</f>
        <v>18945888</v>
      </c>
      <c r="G21" s="22">
        <f>E21+F21</f>
        <v>118661088</v>
      </c>
    </row>
  </sheetData>
  <mergeCells count="7">
    <mergeCell ref="B10:E10"/>
    <mergeCell ref="L7:L8"/>
    <mergeCell ref="B7:B8"/>
    <mergeCell ref="C7:F7"/>
    <mergeCell ref="G7:G8"/>
    <mergeCell ref="E8:F8"/>
    <mergeCell ref="E9:F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B39AEB-C192-4186-85CB-D5E908CA2A18}"/>
</file>

<file path=customXml/itemProps2.xml><?xml version="1.0" encoding="utf-8"?>
<ds:datastoreItem xmlns:ds="http://schemas.openxmlformats.org/officeDocument/2006/customXml" ds:itemID="{C5EF6700-7BC6-4BA7-ADBD-B69748C968F3}"/>
</file>

<file path=customXml/itemProps3.xml><?xml version="1.0" encoding="utf-8"?>
<ds:datastoreItem xmlns:ds="http://schemas.openxmlformats.org/officeDocument/2006/customXml" ds:itemID="{F6F5A4A2-0F92-435A-AB9E-8B87CDD10E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yolima Gonzalez Soler</dc:creator>
  <cp:keywords/>
  <dc:description/>
  <cp:lastModifiedBy>T1. ERIC SALOMON TORRES YANGANA</cp:lastModifiedBy>
  <cp:revision/>
  <dcterms:created xsi:type="dcterms:W3CDTF">2026-06-07T02:32:45Z</dcterms:created>
  <dcterms:modified xsi:type="dcterms:W3CDTF">2026-06-09T13:59:55Z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