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TRATACION - 2026\MC-DC-CME-037-2026\1. DOCUMENTOS DEL PROCESO\"/>
    </mc:Choice>
  </mc:AlternateContent>
  <xr:revisionPtr revIDLastSave="0" documentId="8_{38CF51FE-3026-4783-ABE8-562C60FE04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2" r:id="rId1"/>
  </sheets>
  <definedNames>
    <definedName name="_xlnm._FilterDatabase" localSheetId="0" hidden="1">Hoja1!$A$8:$J$241</definedName>
    <definedName name="_xlnm.Print_Area" localSheetId="0">Hoja1!$A$1:$K$241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" i="2" l="1"/>
  <c r="K11" i="2"/>
  <c r="K12" i="2"/>
  <c r="K14" i="2"/>
  <c r="K15" i="2"/>
  <c r="K16" i="2"/>
  <c r="K17" i="2"/>
  <c r="K18" i="2"/>
  <c r="K19" i="2"/>
  <c r="K20" i="2"/>
  <c r="K21" i="2"/>
  <c r="K22" i="2"/>
  <c r="K23" i="2"/>
  <c r="K24" i="2"/>
  <c r="K27" i="2"/>
  <c r="K28" i="2"/>
  <c r="K29" i="2"/>
  <c r="K30" i="2"/>
  <c r="K31" i="2"/>
  <c r="K32" i="2"/>
  <c r="K35" i="2"/>
  <c r="K36" i="2"/>
  <c r="K37" i="2"/>
  <c r="K40" i="2"/>
  <c r="K41" i="2"/>
  <c r="K43" i="2"/>
  <c r="K44" i="2"/>
  <c r="K45" i="2"/>
  <c r="K46" i="2"/>
  <c r="K47" i="2"/>
  <c r="K48" i="2"/>
  <c r="K49" i="2"/>
  <c r="K50" i="2"/>
  <c r="K51" i="2"/>
  <c r="K52" i="2"/>
  <c r="K55" i="2"/>
  <c r="K56" i="2"/>
  <c r="K57" i="2"/>
  <c r="K60" i="2"/>
  <c r="K62" i="2"/>
  <c r="K63" i="2"/>
  <c r="K64" i="2"/>
  <c r="K65" i="2"/>
  <c r="K66" i="2"/>
  <c r="K69" i="2"/>
  <c r="K70" i="2"/>
  <c r="K71" i="2"/>
  <c r="K72" i="2"/>
  <c r="K73" i="2"/>
  <c r="K74" i="2"/>
  <c r="K75" i="2"/>
  <c r="K76" i="2"/>
  <c r="K77" i="2"/>
  <c r="K78" i="2"/>
  <c r="K79" i="2"/>
  <c r="K82" i="2"/>
  <c r="K83" i="2"/>
  <c r="K84" i="2"/>
  <c r="K87" i="2"/>
  <c r="K88" i="2"/>
  <c r="K89" i="2"/>
  <c r="K90" i="2"/>
  <c r="K91" i="2"/>
  <c r="K92" i="2"/>
  <c r="K93" i="2"/>
  <c r="K96" i="2"/>
  <c r="K98" i="2"/>
  <c r="K99" i="2"/>
  <c r="K100" i="2"/>
  <c r="K101" i="2"/>
  <c r="K102" i="2"/>
  <c r="K103" i="2"/>
  <c r="K104" i="2"/>
  <c r="K105" i="2"/>
  <c r="K106" i="2"/>
  <c r="K107" i="2"/>
  <c r="K110" i="2"/>
  <c r="K111" i="2"/>
  <c r="K112" i="2"/>
  <c r="K113" i="2"/>
  <c r="K114" i="2"/>
  <c r="K115" i="2"/>
  <c r="K116" i="2"/>
  <c r="K117" i="2"/>
  <c r="K120" i="2"/>
  <c r="K121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8" i="2"/>
  <c r="K139" i="2"/>
  <c r="K142" i="2"/>
  <c r="K144" i="2"/>
  <c r="K145" i="2"/>
  <c r="K148" i="2"/>
  <c r="K149" i="2"/>
  <c r="K152" i="2"/>
  <c r="K153" i="2"/>
  <c r="K154" i="2"/>
  <c r="K157" i="2"/>
  <c r="K158" i="2"/>
  <c r="K161" i="2"/>
  <c r="K162" i="2"/>
  <c r="K163" i="2"/>
  <c r="K164" i="2"/>
  <c r="K165" i="2"/>
  <c r="K166" i="2"/>
  <c r="K167" i="2"/>
  <c r="K168" i="2"/>
  <c r="K171" i="2"/>
  <c r="K172" i="2"/>
  <c r="K173" i="2"/>
  <c r="K174" i="2"/>
  <c r="K175" i="2"/>
  <c r="K176" i="2"/>
  <c r="K177" i="2"/>
  <c r="K178" i="2"/>
  <c r="K181" i="2"/>
  <c r="K183" i="2"/>
  <c r="K184" i="2"/>
  <c r="K185" i="2"/>
  <c r="K186" i="2"/>
  <c r="K187" i="2"/>
  <c r="K190" i="2"/>
  <c r="K191" i="2"/>
  <c r="K193" i="2"/>
  <c r="K194" i="2"/>
  <c r="K195" i="2"/>
  <c r="K196" i="2"/>
  <c r="K197" i="2"/>
  <c r="K200" i="2"/>
  <c r="K201" i="2"/>
  <c r="K202" i="2"/>
  <c r="K203" i="2"/>
  <c r="K204" i="2"/>
  <c r="K205" i="2"/>
  <c r="K208" i="2"/>
  <c r="K209" i="2"/>
  <c r="K210" i="2"/>
  <c r="K212" i="2"/>
  <c r="K213" i="2"/>
  <c r="K214" i="2"/>
  <c r="K215" i="2"/>
  <c r="K216" i="2"/>
  <c r="K217" i="2"/>
  <c r="K220" i="2"/>
  <c r="K221" i="2"/>
  <c r="K222" i="2"/>
  <c r="K223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9" i="2"/>
  <c r="J241" i="2"/>
  <c r="G237" i="2"/>
  <c r="J237" i="2" s="1"/>
  <c r="I237" i="2"/>
  <c r="J221" i="2"/>
  <c r="I221" i="2"/>
  <c r="G221" i="2"/>
  <c r="I215" i="2"/>
  <c r="G215" i="2"/>
  <c r="J215" i="2" s="1"/>
  <c r="G9" i="2"/>
  <c r="I172" i="2" l="1"/>
  <c r="I14" i="2"/>
  <c r="I10" i="2"/>
  <c r="I11" i="2"/>
  <c r="I12" i="2"/>
  <c r="I15" i="2"/>
  <c r="I16" i="2"/>
  <c r="I17" i="2"/>
  <c r="I18" i="2"/>
  <c r="I19" i="2"/>
  <c r="I20" i="2"/>
  <c r="I21" i="2"/>
  <c r="I22" i="2"/>
  <c r="I23" i="2"/>
  <c r="I24" i="2"/>
  <c r="I9" i="2"/>
  <c r="J9" i="2" s="1"/>
  <c r="J240" i="2" s="1"/>
  <c r="G10" i="2"/>
  <c r="J10" i="2" s="1"/>
  <c r="G223" i="2"/>
  <c r="I223" i="2"/>
  <c r="I45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2" i="2"/>
  <c r="I220" i="2"/>
  <c r="I217" i="2"/>
  <c r="I216" i="2"/>
  <c r="I214" i="2"/>
  <c r="I213" i="2"/>
  <c r="I212" i="2"/>
  <c r="I210" i="2"/>
  <c r="I209" i="2"/>
  <c r="I208" i="2"/>
  <c r="I205" i="2"/>
  <c r="I204" i="2"/>
  <c r="I203" i="2"/>
  <c r="I202" i="2"/>
  <c r="I201" i="2"/>
  <c r="I200" i="2"/>
  <c r="I197" i="2"/>
  <c r="I196" i="2"/>
  <c r="I195" i="2"/>
  <c r="I194" i="2"/>
  <c r="I193" i="2"/>
  <c r="I191" i="2"/>
  <c r="I190" i="2"/>
  <c r="I187" i="2"/>
  <c r="I186" i="2"/>
  <c r="I185" i="2"/>
  <c r="I184" i="2"/>
  <c r="I183" i="2"/>
  <c r="I181" i="2"/>
  <c r="I178" i="2"/>
  <c r="I177" i="2"/>
  <c r="I176" i="2"/>
  <c r="I175" i="2"/>
  <c r="I174" i="2"/>
  <c r="I173" i="2"/>
  <c r="I171" i="2"/>
  <c r="I168" i="2"/>
  <c r="I167" i="2"/>
  <c r="I166" i="2"/>
  <c r="I165" i="2"/>
  <c r="I164" i="2"/>
  <c r="I163" i="2"/>
  <c r="I162" i="2"/>
  <c r="I161" i="2"/>
  <c r="I158" i="2"/>
  <c r="I157" i="2"/>
  <c r="I154" i="2"/>
  <c r="I153" i="2"/>
  <c r="J153" i="2" s="1"/>
  <c r="I152" i="2"/>
  <c r="I149" i="2"/>
  <c r="I148" i="2"/>
  <c r="I145" i="2"/>
  <c r="I144" i="2"/>
  <c r="I142" i="2"/>
  <c r="I117" i="2"/>
  <c r="I116" i="2"/>
  <c r="I115" i="2"/>
  <c r="I114" i="2"/>
  <c r="I113" i="2"/>
  <c r="I112" i="2"/>
  <c r="I111" i="2"/>
  <c r="I110" i="2"/>
  <c r="I96" i="2"/>
  <c r="I84" i="2"/>
  <c r="I83" i="2"/>
  <c r="I82" i="2"/>
  <c r="I79" i="2"/>
  <c r="I78" i="2"/>
  <c r="I77" i="2"/>
  <c r="I76" i="2"/>
  <c r="I75" i="2"/>
  <c r="I74" i="2"/>
  <c r="I73" i="2"/>
  <c r="I72" i="2"/>
  <c r="I71" i="2"/>
  <c r="I70" i="2"/>
  <c r="I69" i="2"/>
  <c r="I66" i="2"/>
  <c r="I65" i="2"/>
  <c r="I64" i="2"/>
  <c r="I63" i="2"/>
  <c r="I62" i="2"/>
  <c r="I60" i="2"/>
  <c r="I57" i="2"/>
  <c r="I56" i="2"/>
  <c r="I55" i="2"/>
  <c r="J55" i="2" s="1"/>
  <c r="I52" i="2"/>
  <c r="I51" i="2"/>
  <c r="I50" i="2"/>
  <c r="I49" i="2"/>
  <c r="I48" i="2"/>
  <c r="I47" i="2"/>
  <c r="I46" i="2"/>
  <c r="I44" i="2"/>
  <c r="I43" i="2"/>
  <c r="I41" i="2"/>
  <c r="I40" i="2"/>
  <c r="I37" i="2"/>
  <c r="I36" i="2"/>
  <c r="I35" i="2"/>
  <c r="I32" i="2"/>
  <c r="I31" i="2"/>
  <c r="I30" i="2"/>
  <c r="I29" i="2"/>
  <c r="I28" i="2"/>
  <c r="I2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2" i="2"/>
  <c r="G220" i="2"/>
  <c r="G217" i="2"/>
  <c r="G216" i="2"/>
  <c r="G214" i="2"/>
  <c r="G213" i="2"/>
  <c r="G212" i="2"/>
  <c r="G210" i="2"/>
  <c r="G209" i="2"/>
  <c r="G208" i="2"/>
  <c r="G205" i="2"/>
  <c r="G204" i="2"/>
  <c r="G203" i="2"/>
  <c r="G202" i="2"/>
  <c r="G201" i="2"/>
  <c r="G200" i="2"/>
  <c r="G197" i="2"/>
  <c r="G196" i="2"/>
  <c r="G195" i="2"/>
  <c r="G194" i="2"/>
  <c r="G193" i="2"/>
  <c r="G191" i="2"/>
  <c r="G190" i="2"/>
  <c r="G187" i="2"/>
  <c r="G186" i="2"/>
  <c r="G185" i="2"/>
  <c r="G184" i="2"/>
  <c r="G183" i="2"/>
  <c r="G181" i="2"/>
  <c r="G178" i="2"/>
  <c r="G177" i="2"/>
  <c r="G176" i="2"/>
  <c r="G175" i="2"/>
  <c r="G174" i="2"/>
  <c r="G173" i="2"/>
  <c r="G172" i="2"/>
  <c r="G171" i="2"/>
  <c r="G168" i="2"/>
  <c r="G167" i="2"/>
  <c r="G166" i="2"/>
  <c r="G165" i="2"/>
  <c r="G164" i="2"/>
  <c r="J164" i="2" s="1"/>
  <c r="G163" i="2"/>
  <c r="G162" i="2"/>
  <c r="G161" i="2"/>
  <c r="G158" i="2"/>
  <c r="G157" i="2"/>
  <c r="G154" i="2"/>
  <c r="G153" i="2"/>
  <c r="G152" i="2"/>
  <c r="G149" i="2"/>
  <c r="G148" i="2"/>
  <c r="G145" i="2"/>
  <c r="G144" i="2"/>
  <c r="G142" i="2"/>
  <c r="G117" i="2"/>
  <c r="G116" i="2"/>
  <c r="G115" i="2"/>
  <c r="G114" i="2"/>
  <c r="G113" i="2"/>
  <c r="G112" i="2"/>
  <c r="G111" i="2"/>
  <c r="G110" i="2"/>
  <c r="G96" i="2"/>
  <c r="G84" i="2"/>
  <c r="G83" i="2"/>
  <c r="G82" i="2"/>
  <c r="G79" i="2"/>
  <c r="G78" i="2"/>
  <c r="G77" i="2"/>
  <c r="G76" i="2"/>
  <c r="G75" i="2"/>
  <c r="G74" i="2"/>
  <c r="G73" i="2"/>
  <c r="G72" i="2"/>
  <c r="G71" i="2"/>
  <c r="G70" i="2"/>
  <c r="G69" i="2"/>
  <c r="G66" i="2"/>
  <c r="G65" i="2"/>
  <c r="G64" i="2"/>
  <c r="G63" i="2"/>
  <c r="G62" i="2"/>
  <c r="G60" i="2"/>
  <c r="G57" i="2"/>
  <c r="G56" i="2"/>
  <c r="G55" i="2"/>
  <c r="G52" i="2"/>
  <c r="G51" i="2"/>
  <c r="G50" i="2"/>
  <c r="G49" i="2"/>
  <c r="G48" i="2"/>
  <c r="G47" i="2"/>
  <c r="G46" i="2"/>
  <c r="G45" i="2"/>
  <c r="G44" i="2"/>
  <c r="G43" i="2"/>
  <c r="G41" i="2"/>
  <c r="G40" i="2"/>
  <c r="G37" i="2"/>
  <c r="G36" i="2"/>
  <c r="G35" i="2"/>
  <c r="G32" i="2"/>
  <c r="G31" i="2"/>
  <c r="G30" i="2"/>
  <c r="G29" i="2"/>
  <c r="G28" i="2"/>
  <c r="G27" i="2"/>
  <c r="G24" i="2"/>
  <c r="G23" i="2"/>
  <c r="G22" i="2"/>
  <c r="G21" i="2"/>
  <c r="G20" i="2"/>
  <c r="G19" i="2"/>
  <c r="G18" i="2"/>
  <c r="G17" i="2"/>
  <c r="G16" i="2"/>
  <c r="J16" i="2" s="1"/>
  <c r="G15" i="2"/>
  <c r="G14" i="2"/>
  <c r="G12" i="2"/>
  <c r="J12" i="2" s="1"/>
  <c r="G11" i="2"/>
  <c r="J11" i="2" s="1"/>
  <c r="G99" i="2"/>
  <c r="G100" i="2"/>
  <c r="G101" i="2"/>
  <c r="G102" i="2"/>
  <c r="G103" i="2"/>
  <c r="G104" i="2"/>
  <c r="G105" i="2"/>
  <c r="G106" i="2"/>
  <c r="G107" i="2"/>
  <c r="J107" i="2" s="1"/>
  <c r="G98" i="2"/>
  <c r="G93" i="2"/>
  <c r="G88" i="2"/>
  <c r="G89" i="2"/>
  <c r="G90" i="2"/>
  <c r="G91" i="2"/>
  <c r="G92" i="2"/>
  <c r="G87" i="2"/>
  <c r="G139" i="2"/>
  <c r="I139" i="2"/>
  <c r="I138" i="2"/>
  <c r="G138" i="2"/>
  <c r="G121" i="2"/>
  <c r="I121" i="2"/>
  <c r="I120" i="2"/>
  <c r="G120" i="2"/>
  <c r="I98" i="2"/>
  <c r="G123" i="2"/>
  <c r="I123" i="2"/>
  <c r="I124" i="2"/>
  <c r="I125" i="2"/>
  <c r="I126" i="2"/>
  <c r="I127" i="2"/>
  <c r="I128" i="2"/>
  <c r="I129" i="2"/>
  <c r="J129" i="2" s="1"/>
  <c r="I130" i="2"/>
  <c r="I131" i="2"/>
  <c r="I132" i="2"/>
  <c r="I133" i="2"/>
  <c r="I134" i="2"/>
  <c r="I135" i="2"/>
  <c r="I99" i="2"/>
  <c r="I100" i="2"/>
  <c r="I101" i="2"/>
  <c r="I102" i="2"/>
  <c r="I103" i="2"/>
  <c r="J103" i="2" s="1"/>
  <c r="I104" i="2"/>
  <c r="I105" i="2"/>
  <c r="I106" i="2"/>
  <c r="J106" i="2" s="1"/>
  <c r="I107" i="2"/>
  <c r="I88" i="2"/>
  <c r="I89" i="2"/>
  <c r="I90" i="2"/>
  <c r="I91" i="2"/>
  <c r="I92" i="2"/>
  <c r="I93" i="2"/>
  <c r="I87" i="2"/>
  <c r="G129" i="2"/>
  <c r="G135" i="2"/>
  <c r="G134" i="2"/>
  <c r="G133" i="2"/>
  <c r="G132" i="2"/>
  <c r="G131" i="2"/>
  <c r="G130" i="2"/>
  <c r="G128" i="2"/>
  <c r="G127" i="2"/>
  <c r="G126" i="2"/>
  <c r="G125" i="2"/>
  <c r="G124" i="2"/>
  <c r="J19" i="2" l="1"/>
  <c r="J116" i="2"/>
  <c r="J232" i="2"/>
  <c r="J65" i="2"/>
  <c r="J176" i="2"/>
  <c r="J14" i="2"/>
  <c r="J56" i="2"/>
  <c r="J15" i="2"/>
  <c r="J213" i="2"/>
  <c r="J120" i="2"/>
  <c r="J57" i="2"/>
  <c r="J112" i="2"/>
  <c r="J127" i="2"/>
  <c r="J124" i="2"/>
  <c r="J43" i="2"/>
  <c r="J149" i="2"/>
  <c r="J82" i="2"/>
  <c r="J45" i="2"/>
  <c r="J74" i="2"/>
  <c r="J152" i="2"/>
  <c r="J89" i="2"/>
  <c r="J24" i="2"/>
  <c r="J125" i="2"/>
  <c r="J134" i="2"/>
  <c r="J93" i="2"/>
  <c r="J17" i="2"/>
  <c r="J238" i="2" s="1"/>
  <c r="J230" i="2"/>
  <c r="J27" i="2"/>
  <c r="J37" i="2"/>
  <c r="J185" i="2"/>
  <c r="J208" i="2"/>
  <c r="J217" i="2"/>
  <c r="J70" i="2"/>
  <c r="J78" i="2"/>
  <c r="J167" i="2"/>
  <c r="J190" i="2"/>
  <c r="J200" i="2"/>
  <c r="J132" i="2"/>
  <c r="J35" i="2"/>
  <c r="J205" i="2"/>
  <c r="J29" i="2"/>
  <c r="J41" i="2"/>
  <c r="J71" i="2"/>
  <c r="J79" i="2"/>
  <c r="J145" i="2"/>
  <c r="J168" i="2"/>
  <c r="J138" i="2"/>
  <c r="J23" i="2"/>
  <c r="J195" i="2"/>
  <c r="J131" i="2"/>
  <c r="J88" i="2"/>
  <c r="J36" i="2"/>
  <c r="J186" i="2"/>
  <c r="J63" i="2"/>
  <c r="J148" i="2"/>
  <c r="J225" i="2"/>
  <c r="J233" i="2"/>
  <c r="J222" i="2"/>
  <c r="J228" i="2"/>
  <c r="J126" i="2"/>
  <c r="J98" i="2"/>
  <c r="J128" i="2"/>
  <c r="J135" i="2"/>
  <c r="J92" i="2"/>
  <c r="J236" i="2"/>
  <c r="J21" i="2"/>
  <c r="J64" i="2"/>
  <c r="J73" i="2"/>
  <c r="J83" i="2"/>
  <c r="J194" i="2"/>
  <c r="J203" i="2"/>
  <c r="J214" i="2"/>
  <c r="J234" i="2"/>
  <c r="J84" i="2"/>
  <c r="J235" i="2"/>
  <c r="J102" i="2"/>
  <c r="J76" i="2"/>
  <c r="J110" i="2"/>
  <c r="J87" i="2"/>
  <c r="J69" i="2"/>
  <c r="J77" i="2"/>
  <c r="J111" i="2"/>
  <c r="J142" i="2"/>
  <c r="J154" i="2"/>
  <c r="J229" i="2"/>
  <c r="J48" i="2"/>
  <c r="J60" i="2"/>
  <c r="J184" i="2"/>
  <c r="J91" i="2"/>
  <c r="J31" i="2"/>
  <c r="J44" i="2"/>
  <c r="J201" i="2"/>
  <c r="J40" i="2"/>
  <c r="J175" i="2"/>
  <c r="J90" i="2"/>
  <c r="J22" i="2"/>
  <c r="J32" i="2"/>
  <c r="J72" i="2"/>
  <c r="J161" i="2"/>
  <c r="J171" i="2"/>
  <c r="J193" i="2"/>
  <c r="J202" i="2"/>
  <c r="J123" i="2"/>
  <c r="J75" i="2"/>
  <c r="J174" i="2"/>
  <c r="J104" i="2"/>
  <c r="J62" i="2"/>
  <c r="J197" i="2"/>
  <c r="J47" i="2"/>
  <c r="J183" i="2"/>
  <c r="J227" i="2"/>
  <c r="J162" i="2"/>
  <c r="J101" i="2"/>
  <c r="J100" i="2"/>
  <c r="J51" i="2"/>
  <c r="J165" i="2"/>
  <c r="J210" i="2"/>
  <c r="J28" i="2"/>
  <c r="J30" i="2"/>
  <c r="J117" i="2"/>
  <c r="J166" i="2"/>
  <c r="J223" i="2"/>
  <c r="J49" i="2"/>
  <c r="J66" i="2"/>
  <c r="J157" i="2"/>
  <c r="J178" i="2"/>
  <c r="J173" i="2"/>
  <c r="J163" i="2"/>
  <c r="J130" i="2"/>
  <c r="J105" i="2"/>
  <c r="J50" i="2"/>
  <c r="J114" i="2"/>
  <c r="J46" i="2"/>
  <c r="J158" i="2"/>
  <c r="J181" i="2"/>
  <c r="J226" i="2"/>
  <c r="J18" i="2"/>
  <c r="J172" i="2"/>
  <c r="J196" i="2"/>
  <c r="J209" i="2"/>
  <c r="J115" i="2"/>
  <c r="J187" i="2"/>
  <c r="J212" i="2"/>
  <c r="J191" i="2"/>
  <c r="J121" i="2"/>
  <c r="J144" i="2"/>
  <c r="J52" i="2"/>
  <c r="J20" i="2"/>
  <c r="J139" i="2"/>
  <c r="J231" i="2"/>
  <c r="J216" i="2"/>
  <c r="J113" i="2"/>
  <c r="J220" i="2"/>
  <c r="J133" i="2"/>
  <c r="J99" i="2"/>
  <c r="J204" i="2"/>
  <c r="J96" i="2"/>
  <c r="J177" i="2"/>
  <c r="J239" i="2" l="1"/>
</calcChain>
</file>

<file path=xl/sharedStrings.xml><?xml version="1.0" encoding="utf-8"?>
<sst xmlns="http://schemas.openxmlformats.org/spreadsheetml/2006/main" count="690" uniqueCount="206">
  <si>
    <t>ÍTEM</t>
  </si>
  <si>
    <t>CANT</t>
  </si>
  <si>
    <t>DESCRIPCIÓN</t>
  </si>
  <si>
    <t>V. UNITARIO</t>
  </si>
  <si>
    <t>V. TOTAL</t>
  </si>
  <si>
    <t>SUBTOTAL</t>
  </si>
  <si>
    <t>IVA</t>
  </si>
  <si>
    <t>TOTAL</t>
  </si>
  <si>
    <t>REGIONAL DISTRITO CAPITAL -CENTRO DE MATERIALES Y ENSAYOS
CENTRO DE MATERIALES Y ENSAYOS</t>
  </si>
  <si>
    <t>Estudio de mercado</t>
  </si>
  <si>
    <t>UNIDAD DE MEDIDA</t>
  </si>
  <si>
    <t>PROMEDIO VALOR TOTAL</t>
  </si>
  <si>
    <t>Unidad</t>
  </si>
  <si>
    <t xml:space="preserve">Repuestos, Materiales y elementos requeridos </t>
  </si>
  <si>
    <t>Mano de Obra</t>
  </si>
  <si>
    <t>2.1</t>
  </si>
  <si>
    <t>2.2</t>
  </si>
  <si>
    <t>2.3</t>
  </si>
  <si>
    <t>2.4</t>
  </si>
  <si>
    <t>2.5</t>
  </si>
  <si>
    <t>2.6</t>
  </si>
  <si>
    <t>2.7</t>
  </si>
  <si>
    <t>2.8</t>
  </si>
  <si>
    <t>2.10</t>
  </si>
  <si>
    <t xml:space="preserve"> Repuestos, Materiales y elementos requeridos </t>
  </si>
  <si>
    <t>2.11</t>
  </si>
  <si>
    <t>Pruebas funcionales del sistema completo</t>
  </si>
  <si>
    <t>CALIBRACIÓN DE LA MÁQUINA UNIVERSAL DE ENSAYOS, UH-50A. MODELO: UH 50-A. SERIE: 33099597.</t>
  </si>
  <si>
    <t>Verificación metrológica inicial del sistema de carga</t>
  </si>
  <si>
    <t>CALIBRACIÓN PARA LA MAQUINA UNIVERSAL ENSAYOS BMT-E SERIES</t>
  </si>
  <si>
    <t>Pruebas funcionales del equipo</t>
  </si>
  <si>
    <t>CALIBRACIÓN PARA EL DURÓMETRO DIGITAL ALBERT GNEHM</t>
  </si>
  <si>
    <t>Servicio de calibración directa durómetro HRBW (verificación del sistema de fuerza en 3 cargas y ciclo de medición)</t>
  </si>
  <si>
    <t>Servicio de calibración indirecta durómetro HRBW (verificación con bloques patrón en tres puntos de la escala seleccionada)</t>
  </si>
  <si>
    <t>Servicio de calibración directa durómetro HRC (verificación del sistema de fuerza en 3 cargas y ciclo de medición)</t>
  </si>
  <si>
    <t>Servicio de calibración indirecta durómetro HRC (verificación con bloques patrón en tres puntos de la escala seleccionada)</t>
  </si>
  <si>
    <t>Verificación de fuentes de alimentación del equipo</t>
  </si>
  <si>
    <t>Ajuste del sistema de control</t>
  </si>
  <si>
    <t>Limpieza técnica de disipadores térmicos</t>
  </si>
  <si>
    <t>Lubricación de partes móviles del equipo</t>
  </si>
  <si>
    <t>Ajuste de pesos del sistema de carga</t>
  </si>
  <si>
    <t>Limpieza técnica de sensores</t>
  </si>
  <si>
    <t>Alineación de sistema óptico y posicionamiento de huella</t>
  </si>
  <si>
    <t>Aplicación de tratamiento antihongos en sistema óptico</t>
  </si>
  <si>
    <t>Ajustes metrológicos con patrones suministrados por el SENA</t>
  </si>
  <si>
    <t>MANTENIMIENTO PREVENTIVO EMPASTILLADORA MARCA IMPTECH EUROPE.</t>
  </si>
  <si>
    <t>Servicio de mantenimiento preventivo de empastilladora</t>
  </si>
  <si>
    <t>Revisión de señales de alimentación de circuitos primarios</t>
  </si>
  <si>
    <t>Verificación del sistema temporizador</t>
  </si>
  <si>
    <t>Limpieza y lubricación del sistema mecánico</t>
  </si>
  <si>
    <t>Mantenimiento general del equipo</t>
  </si>
  <si>
    <t>Registro y elaboración del informe técnico del servicio</t>
  </si>
  <si>
    <t>MANTENIMIENTO PREVENTIVO CORTADORA METALOGRÁFICA MARCA IMPTECH EUROPE</t>
  </si>
  <si>
    <t>Ajuste de bloque y eje de balancín</t>
  </si>
  <si>
    <t>Limpieza y verificación de filtros del sistema</t>
  </si>
  <si>
    <t>Desensamble y verificación del conducto de drenaje</t>
  </si>
  <si>
    <t>Lubricación del sistema mecánico</t>
  </si>
  <si>
    <t>Suministro y cambio del refrigerante del sistema</t>
  </si>
  <si>
    <t>Limpieza de tanque y bomba de recirculación</t>
  </si>
  <si>
    <t>Pruebas de funcionamiento del sistema</t>
  </si>
  <si>
    <t>MANTENIMIENTO PREVENTIVO PULIDORA DE BANDA BELTAND 6”</t>
  </si>
  <si>
    <t>Desensamble general del equipo</t>
  </si>
  <si>
    <t>Verificación de funcionamiento del motor</t>
  </si>
  <si>
    <t>Lubricación de partes móviles del sistema</t>
  </si>
  <si>
    <t>Limpieza y verificación de sensores</t>
  </si>
  <si>
    <t>MANTENIMIENTO EXTRUSORA DE PELLET, CHILLER y CORTADORA DE PELLET</t>
  </si>
  <si>
    <t>Limpieza interna y externa del sistema</t>
  </si>
  <si>
    <t>Reconexión de sensores y cableado</t>
  </si>
  <si>
    <t>Limpieza de tableros de control</t>
  </si>
  <si>
    <t>Limpieza de tornillos sin fin</t>
  </si>
  <si>
    <t>Desatascamiento y alineación de radiadores</t>
  </si>
  <si>
    <t>Lubricación de partes móviles</t>
  </si>
  <si>
    <t>Eliminación de fugas del sistema</t>
  </si>
  <si>
    <t>Cambio de aceite del sistema</t>
  </si>
  <si>
    <t>Pruebas de funcionamiento del conjunto</t>
  </si>
  <si>
    <t>Baterías tipo botón 1.55 V para el equipo</t>
  </si>
  <si>
    <t>Calibración por laboratorio acreditado por la ONAC</t>
  </si>
  <si>
    <t>Diagnóstico funcional integral de la máquina Shimadzu (sistemas hidráulico, mecánico, eléctrico y electrónico)</t>
  </si>
  <si>
    <t>Mantenimiento preventivo completo según manual del fabricante</t>
  </si>
  <si>
    <t>Lubricación de componentes mecánicos del sistema de carga</t>
  </si>
  <si>
    <t>Verificación, limpieza y ajuste del encoder y finales de carrera</t>
  </si>
  <si>
    <t>Ajuste de fuentes de alimentación y módulos electrónicos</t>
  </si>
  <si>
    <t>Ajuste de unidad de procesamiento y accesorios</t>
  </si>
  <si>
    <t>Ajuste y verificación de amplificadores de carga</t>
  </si>
  <si>
    <t>Elaboración del informe técnico del mantenimiento de la máquina Shimadzu</t>
  </si>
  <si>
    <t>Elaboración del informe técnico del mantenimiento del sistema computacional (hardware y software).</t>
  </si>
  <si>
    <t>Calibración de la máquina universal de ensayos SHIMADZU en el rango 200,1 kN a 500 kN</t>
  </si>
  <si>
    <t>Calibración en compresión en el intervalo (49 a 441) kN</t>
  </si>
  <si>
    <t>Calibración en tensión en los intervalos (24 a 220) kN, (9,8 a 98) kN, (9,8 a 49) kN, (4,9 a 24) kN y (1,9 a 9,8) kN</t>
  </si>
  <si>
    <t>Emisión del certificado e informe técnico de calibración</t>
  </si>
  <si>
    <t>Verificación preliminar del estado del extensómetro y condiciones de medición</t>
  </si>
  <si>
    <t>Verificación de medición de velocidad en 5,0 mm/min, 15,0 mm/min y 25,0 mm/min</t>
  </si>
  <si>
    <t>Verificación general de funcionamiento de unidades hidráulica, mecánica, eléctrica y electrónica</t>
  </si>
  <si>
    <t>Ajuste y verificación de la unidad de control (Hold, ganancia e integración)</t>
  </si>
  <si>
    <t>Limpieza técnica y ajuste de cableado, conectores y módulos del sistema</t>
  </si>
  <si>
    <t>Lubricación de partes móviles, guías y sistemas de transmisión</t>
  </si>
  <si>
    <t>Verificación y ajuste de encoder, finales de carrera y sistema de seguridad</t>
  </si>
  <si>
    <t>Revisión y ajuste de fuentes de alimentación y amplificadores de carga</t>
  </si>
  <si>
    <t>Verificación de paradas de emergencia y sistema de protección</t>
  </si>
  <si>
    <t>Pruebas funcionales del equipo completo como sistema</t>
  </si>
  <si>
    <t>Ejecución de 6 puntos de calibración (5 en tracción y 1 en compresión)</t>
  </si>
  <si>
    <t>Definición de puntos de calibración según operador o certificado previo para asegurar trazabilidad</t>
  </si>
  <si>
    <t>MANTENIMIENTO MÁQUINA UNIVERSAL DE ENSAYOS UH-50 A, SHIMADZU. MARCA: SHIMADZU, MODELO: UH 50-A SERIE: 33099597</t>
  </si>
  <si>
    <t>CALIBRACIÓN EXTENSÓMETRO</t>
  </si>
  <si>
    <t>CALIBRACIÓN PARA EL MICRO DURÓMETRO WILSON</t>
  </si>
  <si>
    <t>Servicio de calibración directa durómetro HV (verificación del sistema de fuerza en 3 cargas y ciclo de medición)</t>
  </si>
  <si>
    <t>Servicio de calibración indirecta durómetro HV (verificación con bloques patrón en tres puntos de la escala seleccionada)</t>
  </si>
  <si>
    <t>Ajuste y alineación de mordazas</t>
  </si>
  <si>
    <t>Calibración por laboratorio acreditado por la ONAC en los puntos de temperatura (21, 22, 23 °C)</t>
  </si>
  <si>
    <t>Calibración por laboratorio acreditado por la ONAC en los puntos de humedad (30, 40, 50 %HR)</t>
  </si>
  <si>
    <t>CALIBRACIÓN REJILLA MICROMÉTRICA ÓPTICA MARCA ZEISS 1 HASTA 1000 MICRÓMETROS</t>
  </si>
  <si>
    <t>2.9</t>
  </si>
  <si>
    <t>Elaboración del informe técnico del mantenimiento de la máquina</t>
  </si>
  <si>
    <t>MANTENIMIENTO MÁQUINA UNIVERSAL DE ENSAYOS BMT-E SERIES</t>
  </si>
  <si>
    <t>MANTENIMIENTO MICRO DURÓMETRO WILSON</t>
  </si>
  <si>
    <t xml:space="preserve">Emisión del certificado e informe técnico de calibración </t>
  </si>
  <si>
    <t>Verificación del sistema eléctrico y electrónico</t>
  </si>
  <si>
    <t>Revisión del motor y sistema de transmisión</t>
  </si>
  <si>
    <t>Ajuste del plato giratorio y alineación del eje</t>
  </si>
  <si>
    <t>Reemplazo e instalación de repuestos requeridos</t>
  </si>
  <si>
    <t>Verificación de velocidad y funcionamiento</t>
  </si>
  <si>
    <t>Verificación del sistema de seguridad eléctrica</t>
  </si>
  <si>
    <t>Revisión del motor y sistema de corte</t>
  </si>
  <si>
    <t>Verificación del sistema eléctrico</t>
  </si>
  <si>
    <t>Revisión del sistema de refrigeración</t>
  </si>
  <si>
    <t>Instalación y ajuste de repuestos requeridos</t>
  </si>
  <si>
    <t>Ajuste del sistema de sujeción y avance</t>
  </si>
  <si>
    <t>Verificación de seguridad eléctrica y mecánica</t>
  </si>
  <si>
    <t>CALIBRACIÓN UNIDAD DE VERIFICACIÓN DEL EXTENSÓMETRO SHIMADZU SC-25</t>
  </si>
  <si>
    <t>MANTENIMIENTO PULIDORA METALOGRAFICA</t>
  </si>
  <si>
    <t>MANTENIMIENTO CORTADORA METALOGRAFICA METKON</t>
  </si>
  <si>
    <t>Calibración por comparación directa con pesas patrón</t>
  </si>
  <si>
    <t>Pruebas de verificación de instrumento</t>
  </si>
  <si>
    <t>Elaboración del informe técnico del mantenimiento de la balanza</t>
  </si>
  <si>
    <t>Prueba de Repetibilidad</t>
  </si>
  <si>
    <t>CALIBRACION BALANZA ANALITICA - SARTORIUS- PRACTUM224-1S</t>
  </si>
  <si>
    <t>Emisión del certificado e informe técnico de calibración en fuerza y velocidad</t>
  </si>
  <si>
    <t>Calibración por laboratorio acreditado ante ONAC del extensómetro en el rango (0,0 a 25,0) mm</t>
  </si>
  <si>
    <t>Juego de lentes ópticos para máquina de corte láser</t>
  </si>
  <si>
    <t>Boquilla de corte láser</t>
  </si>
  <si>
    <t>Brazos hidráulicos para puerta del equipo</t>
  </si>
  <si>
    <t>Limpieza interna y externa del equipo y componentes electrónicos</t>
  </si>
  <si>
    <t>Revisión y mantenimiento del cabezal de corte y compresor</t>
  </si>
  <si>
    <t>Alineación del sistema de coordenadas y fuente de potencia</t>
  </si>
  <si>
    <t>Instalación de repuestos, lubricación y pruebas de funcionamiento</t>
  </si>
  <si>
    <t>Filamento de prueba (PLA / ABS)</t>
  </si>
  <si>
    <t>Diagnóstico general del equipo</t>
  </si>
  <si>
    <t>Calibración de cama de impresión</t>
  </si>
  <si>
    <t>Calibración de ejes X, Y y Z</t>
  </si>
  <si>
    <t>Prueba de impresión y verificación</t>
  </si>
  <si>
    <t xml:space="preserve">Creality Ender-3 V2 (Impresora 3D) </t>
  </si>
  <si>
    <t>Resortes para cama de impresión</t>
  </si>
  <si>
    <t>Diagnóstico técnico</t>
  </si>
  <si>
    <t>Cambio de resortes de cama</t>
  </si>
  <si>
    <t>Calibración de ejes</t>
  </si>
  <si>
    <t>Prueba de impresión</t>
  </si>
  <si>
    <t xml:space="preserve">Creality 3D CR-X Pro (Impresora 3D) </t>
  </si>
  <si>
    <t>Cutting head (tuerca)</t>
  </si>
  <si>
    <t xml:space="preserve">Nozzle (Boquilla) </t>
  </si>
  <si>
    <t xml:space="preserve">Protector for nozzle (protector Boquilla) </t>
  </si>
  <si>
    <t xml:space="preserve">Mantenimiento MAQUINA DE CORTE POR CHORRO DE AGUA Marca:  APW,   MODELO: APW41037Z-A16+B-1530BA </t>
  </si>
  <si>
    <t>Limpieza y desoxidación básica del tanque.</t>
  </si>
  <si>
    <t>Verificación de funcionamiento, limpieza y ajuste del montaje del encoder/detector de desplazamiento y sus interruptores finales de carrera, asegurando la protección del encoder.</t>
  </si>
  <si>
    <t>Verificación y ajuste de las fuentes de alimentación de bajo voltaje.</t>
  </si>
  <si>
    <t>Inspección y ajustes de las funciones de la unidad de procesamiento y sus accesorios.</t>
  </si>
  <si>
    <t>Certificado de calibración de la balanza (Laboratorio acreditado por ONAC)</t>
  </si>
  <si>
    <t>Mantenimiento Maquina de Corte Laser DWIN</t>
  </si>
  <si>
    <t>Filtro de aceite de alta presión 2.000 PSI</t>
  </si>
  <si>
    <t>Cambio de refrigerante</t>
  </si>
  <si>
    <t>MANTENIMIENTO HOMOGENIZADOR</t>
  </si>
  <si>
    <t>Corrección de la perdida de control y enlace con pantalla Touch Screen</t>
  </si>
  <si>
    <t>Elaboración de Diagnostico y mantenimiento general</t>
  </si>
  <si>
    <t>CALIBRACIÓN TERMO HIGRÓMETROS EN 6 PUNTOS</t>
  </si>
  <si>
    <t>Reparación de motor</t>
  </si>
  <si>
    <t>Kilo</t>
  </si>
  <si>
    <t>Inspección de características metrológicas del instrumento, Capacidad máxima (C máx ), Capacidad mínima (C mín ) y División de escala (d )</t>
  </si>
  <si>
    <t>Verificación y ajuste de la unidad de control en todas sus funciones.</t>
  </si>
  <si>
    <t>Limpieza de las unidades electrónicas, mecánicas, eléctricas e hidráulicas, incluyendo el ajuste de conectores y cableado.</t>
  </si>
  <si>
    <t>Reemplazo de cables en caso de ser necesario.</t>
  </si>
  <si>
    <t>Lubricación de partes móviles, tales como tornillos sinfín de las columnas, mordazas, eje de transmisión central y guías.</t>
  </si>
  <si>
    <t>Alineación y sincronización de los servomotores del eje Y.</t>
  </si>
  <si>
    <t>Mantenimiento y limpieza de ductos y mangueras, incluyendo descontaminación.</t>
  </si>
  <si>
    <t>Verificación de funcionamiento, limpieza y ajuste del montaje del encoder/detector de desplazamiento y sus interruptores finales de carrera,</t>
  </si>
  <si>
    <t>Verificación y ajuste del servo controles.</t>
  </si>
  <si>
    <t>Pruebas de funcionamiento de cada unidad individual y del conjunto como sistema.</t>
  </si>
  <si>
    <t>Elaboración del informe técnico del servicio de mantenimiento.</t>
  </si>
  <si>
    <r>
      <t>CALIBRACIÓN PIE DE REY ANÁLOGO- DIGITAL 0 A 150 MM / 0 A 6 IN.</t>
    </r>
    <r>
      <rPr>
        <b/>
        <u/>
        <sz val="14"/>
        <color theme="1"/>
        <rFont val="Calibri"/>
        <family val="2"/>
        <scheme val="minor"/>
      </rPr>
      <t xml:space="preserve"> (3 PIE REY)</t>
    </r>
  </si>
  <si>
    <t>Batería de la tarjeta GPBI, incluyendo la disposición final adecuada de la batería retirada.</t>
  </si>
  <si>
    <t>Ajuste y verificación de unidad de control (hold, ganancia, integración). Reemplazo de Batería de la tarjeta GPBI</t>
  </si>
  <si>
    <t>Toma trifásica de sobreponer industrial 220V, IP67, 15A, 3H</t>
  </si>
  <si>
    <t>Bloques patrón certificados para dureza Rockwell (HRBW) escala baja, media y alta; 40 to 59, 60 to 79, 80 to 100 HRBW con certificado de acreditación del proveedor, cuyo alcance incluya el material requerido, conforme a las normas ISO/IEC 17025:2017, ASTM E18, ISO 6508-2 y ISO 6508-3. Asimismo, cada Bloque Patron Certificado (BPC) deberá contar con su respectivo certificado de calibración.</t>
  </si>
  <si>
    <t>Kit de cinco (5) resistencias tipo abrazadera de 101 mm</t>
  </si>
  <si>
    <t>Bomba Pedrollo PKM60 ½ HP</t>
  </si>
  <si>
    <t>Afilado y alineación de cuchillas</t>
  </si>
  <si>
    <t>Grasa técnica para tornillos sinfín, mordazas y guías x  370 Gr</t>
  </si>
  <si>
    <t>Aceite hidráulico para unidad del sistema x 18.900 ml</t>
  </si>
  <si>
    <t>Grasa industrial para tornillos sinfín y mordazas x 370 Gr</t>
  </si>
  <si>
    <t>Refrigerante industrial del equipo x 3785 ml</t>
  </si>
  <si>
    <t>Aceite industrial del sistema x 1000 ml</t>
  </si>
  <si>
    <t>Kit</t>
  </si>
  <si>
    <t>OBJETO: Contratar el servicio de mantenimiento preventivo y correctivo con suministro de repuestos y accesorios necesarios de la maquinaria y equipo de los laboratorios especializados del Centro de Materiales y Ensayos del regional distrito capital del SENA.</t>
  </si>
  <si>
    <t xml:space="preserve"> COTIZACIÓN N° 1 
PROUND DE COLOMBIA LTDA</t>
  </si>
  <si>
    <t xml:space="preserve">COTIZACIÓN N° 2
INDUTECSA INDUSTRIAL TECHNOLOGIES </t>
  </si>
  <si>
    <t>EXENCIÓN DEL IVA</t>
  </si>
  <si>
    <t>El item 1,1 no discrimina IVA, de conformidad con lo establecido en el artículo 444 del Estatuto Tributario.</t>
  </si>
  <si>
    <t>DESVIACIÓN ESTÁNDAR      valor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</si>
</sst>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_-;\-[$$-240A]\ * #,##0_-;_-[$$-240A]\ * &quot;-&quot;_-;_-@_-"/>
  </numFmts>
  <fonts count="12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8"/>
      <name val="Times New Roman"/>
      <family val="1"/>
    </font>
    <font>
      <sz val="9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" fontId="8" fillId="4" borderId="1" xfId="0" applyNumberFormat="1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4" fillId="4" borderId="0" xfId="0" applyFont="1" applyFill="1" applyAlignment="1">
      <alignment horizontal="left" vertical="top" wrapText="1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4" fontId="7" fillId="4" borderId="1" xfId="1" applyFont="1" applyFill="1" applyBorder="1" applyAlignment="1">
      <alignment horizontal="center" vertical="center" wrapText="1"/>
    </xf>
    <xf numFmtId="44" fontId="7" fillId="2" borderId="1" xfId="1" applyFont="1" applyFill="1" applyBorder="1" applyAlignment="1">
      <alignment horizontal="center" vertical="center" wrapText="1"/>
    </xf>
    <xf numFmtId="44" fontId="7" fillId="4" borderId="1" xfId="1" applyFont="1" applyFill="1" applyBorder="1" applyAlignment="1">
      <alignment vertical="center" wrapText="1"/>
    </xf>
    <xf numFmtId="44" fontId="7" fillId="0" borderId="1" xfId="1" applyFont="1" applyBorder="1" applyAlignment="1">
      <alignment vertical="center" wrapText="1"/>
    </xf>
    <xf numFmtId="44" fontId="3" fillId="0" borderId="0" xfId="1" applyFont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2" fontId="8" fillId="4" borderId="1" xfId="0" applyNumberFormat="1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right" vertical="center" wrapText="1" shrinkToFit="1"/>
    </xf>
    <xf numFmtId="44" fontId="7" fillId="4" borderId="1" xfId="1" applyFont="1" applyFill="1" applyBorder="1" applyAlignment="1">
      <alignment horizontal="right" vertical="center" wrapText="1"/>
    </xf>
    <xf numFmtId="44" fontId="3" fillId="0" borderId="0" xfId="1" applyFont="1" applyAlignment="1">
      <alignment horizontal="left" vertical="top" wrapText="1"/>
    </xf>
    <xf numFmtId="0" fontId="7" fillId="2" borderId="1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top" wrapText="1"/>
    </xf>
    <xf numFmtId="164" fontId="8" fillId="4" borderId="1" xfId="0" applyNumberFormat="1" applyFont="1" applyFill="1" applyBorder="1" applyAlignment="1">
      <alignment horizontal="left" vertical="center" wrapText="1"/>
    </xf>
    <xf numFmtId="164" fontId="8" fillId="2" borderId="1" xfId="0" applyNumberFormat="1" applyFont="1" applyFill="1" applyBorder="1" applyAlignment="1">
      <alignment horizontal="left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2" borderId="15" xfId="0" applyNumberFormat="1" applyFont="1" applyFill="1" applyBorder="1" applyAlignment="1">
      <alignment horizontal="center" vertical="center"/>
    </xf>
    <xf numFmtId="164" fontId="8" fillId="2" borderId="16" xfId="0" applyNumberFormat="1" applyFont="1" applyFill="1" applyBorder="1" applyAlignment="1">
      <alignment horizontal="center" vertical="center"/>
    </xf>
    <xf numFmtId="164" fontId="8" fillId="2" borderId="15" xfId="0" applyNumberFormat="1" applyFont="1" applyFill="1" applyBorder="1" applyAlignment="1">
      <alignment horizontal="center" vertical="center" wrapText="1"/>
    </xf>
    <xf numFmtId="164" fontId="8" fillId="2" borderId="16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" fontId="7" fillId="3" borderId="16" xfId="0" applyNumberFormat="1" applyFont="1" applyFill="1" applyBorder="1" applyAlignment="1">
      <alignment horizontal="center" vertical="center" wrapText="1"/>
    </xf>
    <xf numFmtId="1" fontId="7" fillId="3" borderId="1" xfId="0" applyNumberFormat="1" applyFont="1" applyFill="1" applyBorder="1" applyAlignment="1">
      <alignment horizontal="center" vertical="center" wrapText="1"/>
    </xf>
    <xf numFmtId="44" fontId="7" fillId="3" borderId="16" xfId="1" applyFont="1" applyFill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</cellXfs>
  <cellStyles count="3">
    <cellStyle name="Moneda" xfId="1" builtinId="4"/>
    <cellStyle name="Moneda 2" xfId="2" xr:uid="{8FCBC244-D7F8-4D57-A6A2-6349648B4F58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186017</xdr:colOff>
      <xdr:row>0</xdr:row>
      <xdr:rowOff>282575</xdr:rowOff>
    </xdr:from>
    <xdr:to>
      <xdr:col>0</xdr:col>
      <xdr:colOff>936597</xdr:colOff>
      <xdr:row>2</xdr:row>
      <xdr:rowOff>248970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A05261-E0F4-467A-80DC-5AE810E553B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186017" y="282575"/>
          <a:ext cx="758200" cy="7851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D8D74-CB3D-498E-A1F6-68707AE1E7F9}">
  <sheetPr>
    <pageSetUpPr fitToPage="1"/>
  </sheetPr>
  <dimension ref="A1:K241"/>
  <sheetViews>
    <sheetView tabSelected="1" view="pageBreakPreview" topLeftCell="D74" zoomScale="115" zoomScaleNormal="115" zoomScaleSheetLayoutView="115" workbookViewId="0">
      <selection activeCell="O133" sqref="O133"/>
    </sheetView>
  </sheetViews>
  <sheetFormatPr baseColWidth="10" defaultColWidth="9.33203125" defaultRowHeight="19.5" customHeight="1" x14ac:dyDescent="0.2"/>
  <cols>
    <col min="1" max="1" width="18.83203125" style="1" customWidth="1"/>
    <col min="2" max="2" width="20.5" style="1" customWidth="1"/>
    <col min="3" max="3" width="58.83203125" style="1" customWidth="1"/>
    <col min="4" max="4" width="18.5" style="1" customWidth="1"/>
    <col min="5" max="5" width="19.1640625" style="1" customWidth="1"/>
    <col min="6" max="6" width="24.5" style="19" customWidth="1"/>
    <col min="7" max="7" width="23.83203125" style="19" customWidth="1"/>
    <col min="8" max="8" width="19.83203125" style="19" customWidth="1"/>
    <col min="9" max="9" width="22.83203125" style="25" customWidth="1"/>
    <col min="10" max="10" width="26.33203125" style="25" bestFit="1" customWidth="1"/>
    <col min="11" max="11" width="18.83203125" style="1" customWidth="1"/>
    <col min="12" max="16384" width="9.33203125" style="1"/>
  </cols>
  <sheetData>
    <row r="1" spans="1:11" s="2" customFormat="1" ht="39.950000000000003" customHeight="1" x14ac:dyDescent="0.2">
      <c r="A1" s="56"/>
      <c r="B1" s="35" t="s">
        <v>8</v>
      </c>
      <c r="C1" s="35"/>
      <c r="D1" s="35"/>
      <c r="E1" s="35"/>
      <c r="F1" s="35"/>
      <c r="G1" s="35"/>
      <c r="H1" s="35"/>
      <c r="I1" s="35"/>
      <c r="J1" s="35"/>
      <c r="K1" s="35"/>
    </row>
    <row r="2" spans="1:11" s="2" customFormat="1" ht="25.5" customHeight="1" x14ac:dyDescent="0.2">
      <c r="A2" s="56"/>
      <c r="B2" s="36" t="s">
        <v>9</v>
      </c>
      <c r="C2" s="36"/>
      <c r="D2" s="36"/>
      <c r="E2" s="36"/>
      <c r="F2" s="36"/>
      <c r="G2" s="36"/>
      <c r="H2" s="36"/>
      <c r="I2" s="36"/>
      <c r="J2" s="36"/>
      <c r="K2" s="36"/>
    </row>
    <row r="3" spans="1:11" s="2" customFormat="1" ht="41.45" customHeight="1" x14ac:dyDescent="0.2">
      <c r="A3" s="56"/>
      <c r="B3" s="35" t="s">
        <v>200</v>
      </c>
      <c r="C3" s="35"/>
      <c r="D3" s="35"/>
      <c r="E3" s="35"/>
      <c r="F3" s="35"/>
      <c r="G3" s="35"/>
      <c r="H3" s="35"/>
      <c r="I3" s="35"/>
      <c r="J3" s="35"/>
      <c r="K3" s="35"/>
    </row>
    <row r="4" spans="1:11" s="2" customFormat="1" ht="24.95" customHeight="1" x14ac:dyDescent="0.2">
      <c r="A4" s="37"/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s="3" customFormat="1" ht="28.5" customHeight="1" x14ac:dyDescent="0.2">
      <c r="A5" s="57" t="s">
        <v>0</v>
      </c>
      <c r="B5" s="57" t="s">
        <v>2</v>
      </c>
      <c r="C5" s="57"/>
      <c r="D5" s="57" t="s">
        <v>10</v>
      </c>
      <c r="E5" s="59" t="s">
        <v>1</v>
      </c>
      <c r="F5" s="61" t="s">
        <v>201</v>
      </c>
      <c r="G5" s="61"/>
      <c r="H5" s="61" t="s">
        <v>202</v>
      </c>
      <c r="I5" s="61"/>
      <c r="J5" s="61" t="s">
        <v>11</v>
      </c>
      <c r="K5" s="40" t="s">
        <v>205</v>
      </c>
    </row>
    <row r="6" spans="1:11" s="3" customFormat="1" ht="15.6" customHeight="1" thickBot="1" x14ac:dyDescent="0.25">
      <c r="A6" s="58"/>
      <c r="B6" s="58"/>
      <c r="C6" s="58"/>
      <c r="D6" s="58"/>
      <c r="E6" s="60"/>
      <c r="F6" s="20" t="s">
        <v>3</v>
      </c>
      <c r="G6" s="20" t="s">
        <v>4</v>
      </c>
      <c r="H6" s="20" t="s">
        <v>3</v>
      </c>
      <c r="I6" s="20" t="s">
        <v>4</v>
      </c>
      <c r="J6" s="62"/>
      <c r="K6" s="41"/>
    </row>
    <row r="7" spans="1:11" s="4" customFormat="1" ht="18" customHeight="1" x14ac:dyDescent="0.2">
      <c r="A7" s="51" t="s">
        <v>102</v>
      </c>
      <c r="B7" s="51"/>
      <c r="C7" s="51"/>
      <c r="D7" s="51"/>
      <c r="E7" s="51"/>
      <c r="F7" s="51"/>
      <c r="G7" s="51"/>
      <c r="H7" s="51"/>
      <c r="I7" s="51"/>
      <c r="J7" s="51"/>
      <c r="K7" s="27"/>
    </row>
    <row r="8" spans="1:11" s="3" customFormat="1" ht="38.25" x14ac:dyDescent="0.2">
      <c r="A8" s="14">
        <v>1</v>
      </c>
      <c r="B8" s="52" t="s">
        <v>24</v>
      </c>
      <c r="C8" s="52"/>
      <c r="D8" s="14" t="s">
        <v>10</v>
      </c>
      <c r="E8" s="5" t="s">
        <v>1</v>
      </c>
      <c r="F8" s="16" t="s">
        <v>3</v>
      </c>
      <c r="G8" s="16" t="s">
        <v>4</v>
      </c>
      <c r="H8" s="16" t="s">
        <v>3</v>
      </c>
      <c r="I8" s="16" t="s">
        <v>4</v>
      </c>
      <c r="J8" s="16" t="s">
        <v>11</v>
      </c>
      <c r="K8" s="26" t="s">
        <v>205</v>
      </c>
    </row>
    <row r="9" spans="1:11" s="8" customFormat="1" ht="15" customHeight="1" x14ac:dyDescent="0.2">
      <c r="A9" s="12">
        <v>1.1000000000000001</v>
      </c>
      <c r="B9" s="64" t="s">
        <v>195</v>
      </c>
      <c r="C9" s="64"/>
      <c r="D9" s="12" t="s">
        <v>12</v>
      </c>
      <c r="E9" s="12">
        <v>2</v>
      </c>
      <c r="F9" s="17">
        <v>1300000</v>
      </c>
      <c r="G9" s="17">
        <f>+F9*E9</f>
        <v>2600000</v>
      </c>
      <c r="H9" s="17">
        <v>1306500</v>
      </c>
      <c r="I9" s="17">
        <f>+H9*E9</f>
        <v>2613000</v>
      </c>
      <c r="J9" s="15">
        <f>AVERAGE(G9,I9)</f>
        <v>2606500</v>
      </c>
      <c r="K9" s="28">
        <f>_xlfn.STDEV.P(G9,I9)</f>
        <v>6500</v>
      </c>
    </row>
    <row r="10" spans="1:11" s="8" customFormat="1" ht="15" customHeight="1" x14ac:dyDescent="0.2">
      <c r="A10" s="12">
        <v>1.2</v>
      </c>
      <c r="B10" s="64" t="s">
        <v>194</v>
      </c>
      <c r="C10" s="64"/>
      <c r="D10" s="12" t="s">
        <v>12</v>
      </c>
      <c r="E10" s="12">
        <v>6</v>
      </c>
      <c r="F10" s="17">
        <v>57000</v>
      </c>
      <c r="G10" s="17">
        <f t="shared" ref="G10:G12" si="0">+E10*F10</f>
        <v>342000</v>
      </c>
      <c r="H10" s="17">
        <v>57285</v>
      </c>
      <c r="I10" s="17">
        <f t="shared" ref="I10:I12" si="1">+H10*E10</f>
        <v>343710</v>
      </c>
      <c r="J10" s="15">
        <f>AVERAGE(G10,I10)</f>
        <v>342855</v>
      </c>
      <c r="K10" s="28">
        <f t="shared" ref="K10:K73" si="2">_xlfn.STDEV.P(G10,I10)</f>
        <v>855</v>
      </c>
    </row>
    <row r="11" spans="1:11" s="8" customFormat="1" ht="30" customHeight="1" x14ac:dyDescent="0.2">
      <c r="A11" s="11">
        <v>1.3</v>
      </c>
      <c r="B11" s="63" t="s">
        <v>187</v>
      </c>
      <c r="C11" s="63"/>
      <c r="D11" s="11" t="s">
        <v>12</v>
      </c>
      <c r="E11" s="11">
        <v>1</v>
      </c>
      <c r="F11" s="17">
        <v>250000</v>
      </c>
      <c r="G11" s="17">
        <f t="shared" si="0"/>
        <v>250000</v>
      </c>
      <c r="H11" s="17">
        <v>251250</v>
      </c>
      <c r="I11" s="17">
        <f t="shared" si="1"/>
        <v>251250</v>
      </c>
      <c r="J11" s="15">
        <f>AVERAGE(G11,I11)</f>
        <v>250625</v>
      </c>
      <c r="K11" s="28">
        <f t="shared" si="2"/>
        <v>625</v>
      </c>
    </row>
    <row r="12" spans="1:11" s="8" customFormat="1" ht="15" customHeight="1" x14ac:dyDescent="0.2">
      <c r="A12" s="11">
        <v>1.4</v>
      </c>
      <c r="B12" s="63" t="s">
        <v>167</v>
      </c>
      <c r="C12" s="63"/>
      <c r="D12" s="11" t="s">
        <v>12</v>
      </c>
      <c r="E12" s="11">
        <v>1</v>
      </c>
      <c r="F12" s="17">
        <v>480000</v>
      </c>
      <c r="G12" s="17">
        <f t="shared" si="0"/>
        <v>480000</v>
      </c>
      <c r="H12" s="17">
        <v>482400</v>
      </c>
      <c r="I12" s="17">
        <f t="shared" si="1"/>
        <v>482400</v>
      </c>
      <c r="J12" s="15">
        <f>AVERAGE(G12,I12)</f>
        <v>481200</v>
      </c>
      <c r="K12" s="28">
        <f t="shared" si="2"/>
        <v>1200</v>
      </c>
    </row>
    <row r="13" spans="1:11" s="3" customFormat="1" ht="25.5" x14ac:dyDescent="0.2">
      <c r="A13" s="14">
        <v>2</v>
      </c>
      <c r="B13" s="52" t="s">
        <v>14</v>
      </c>
      <c r="C13" s="52"/>
      <c r="D13" s="14" t="s">
        <v>10</v>
      </c>
      <c r="E13" s="5" t="s">
        <v>1</v>
      </c>
      <c r="F13" s="16" t="s">
        <v>3</v>
      </c>
      <c r="G13" s="16" t="s">
        <v>4</v>
      </c>
      <c r="H13" s="16" t="s">
        <v>3</v>
      </c>
      <c r="I13" s="16" t="s">
        <v>4</v>
      </c>
      <c r="J13" s="16" t="s">
        <v>4</v>
      </c>
      <c r="K13" s="29"/>
    </row>
    <row r="14" spans="1:11" s="8" customFormat="1" ht="25.5" customHeight="1" x14ac:dyDescent="0.2">
      <c r="A14" s="6" t="s">
        <v>15</v>
      </c>
      <c r="B14" s="54" t="s">
        <v>77</v>
      </c>
      <c r="C14" s="54"/>
      <c r="D14" s="6" t="s">
        <v>12</v>
      </c>
      <c r="E14" s="7">
        <v>1</v>
      </c>
      <c r="F14" s="17">
        <v>900000</v>
      </c>
      <c r="G14" s="17">
        <f t="shared" ref="G14:G24" si="3">+E14*F14</f>
        <v>900000</v>
      </c>
      <c r="H14" s="17">
        <v>904500</v>
      </c>
      <c r="I14" s="17">
        <f>+E14*H14</f>
        <v>904500</v>
      </c>
      <c r="J14" s="15">
        <f>AVERAGE(G14,I14)</f>
        <v>902250</v>
      </c>
      <c r="K14" s="28">
        <f t="shared" si="2"/>
        <v>2250</v>
      </c>
    </row>
    <row r="15" spans="1:11" s="8" customFormat="1" ht="15" customHeight="1" x14ac:dyDescent="0.2">
      <c r="A15" s="6" t="s">
        <v>16</v>
      </c>
      <c r="B15" s="54" t="s">
        <v>78</v>
      </c>
      <c r="C15" s="54"/>
      <c r="D15" s="6" t="s">
        <v>12</v>
      </c>
      <c r="E15" s="7">
        <v>1</v>
      </c>
      <c r="F15" s="17">
        <v>800000</v>
      </c>
      <c r="G15" s="17">
        <f t="shared" si="3"/>
        <v>800000</v>
      </c>
      <c r="H15" s="17">
        <v>804000</v>
      </c>
      <c r="I15" s="17">
        <f t="shared" ref="I15:I24" si="4">+E15*H15</f>
        <v>804000</v>
      </c>
      <c r="J15" s="15">
        <f>AVERAGE(G15,I15)</f>
        <v>802000</v>
      </c>
      <c r="K15" s="28">
        <f t="shared" si="2"/>
        <v>2000</v>
      </c>
    </row>
    <row r="16" spans="1:11" s="8" customFormat="1" ht="25.5" customHeight="1" x14ac:dyDescent="0.2">
      <c r="A16" s="6" t="s">
        <v>17</v>
      </c>
      <c r="B16" s="54" t="s">
        <v>188</v>
      </c>
      <c r="C16" s="54"/>
      <c r="D16" s="6" t="s">
        <v>12</v>
      </c>
      <c r="E16" s="7">
        <v>1</v>
      </c>
      <c r="F16" s="17">
        <v>400000</v>
      </c>
      <c r="G16" s="17">
        <f t="shared" si="3"/>
        <v>400000</v>
      </c>
      <c r="H16" s="17">
        <v>402000</v>
      </c>
      <c r="I16" s="17">
        <f t="shared" si="4"/>
        <v>402000</v>
      </c>
      <c r="J16" s="15">
        <f>AVERAGE(G16,I16)</f>
        <v>401000</v>
      </c>
      <c r="K16" s="28">
        <f t="shared" si="2"/>
        <v>1000</v>
      </c>
    </row>
    <row r="17" spans="1:11" s="8" customFormat="1" ht="15" customHeight="1" x14ac:dyDescent="0.2">
      <c r="A17" s="6" t="s">
        <v>18</v>
      </c>
      <c r="B17" s="54" t="s">
        <v>79</v>
      </c>
      <c r="C17" s="54"/>
      <c r="D17" s="6" t="s">
        <v>12</v>
      </c>
      <c r="E17" s="7">
        <v>1</v>
      </c>
      <c r="F17" s="17">
        <v>250000</v>
      </c>
      <c r="G17" s="17">
        <f t="shared" si="3"/>
        <v>250000</v>
      </c>
      <c r="H17" s="17">
        <v>251250</v>
      </c>
      <c r="I17" s="17">
        <f t="shared" si="4"/>
        <v>251250</v>
      </c>
      <c r="J17" s="15">
        <f t="shared" ref="J17:J23" si="5">AVERAGE(G17,I17)</f>
        <v>250625</v>
      </c>
      <c r="K17" s="28">
        <f t="shared" si="2"/>
        <v>625</v>
      </c>
    </row>
    <row r="18" spans="1:11" s="8" customFormat="1" ht="15" customHeight="1" x14ac:dyDescent="0.2">
      <c r="A18" s="6" t="s">
        <v>19</v>
      </c>
      <c r="B18" s="54" t="s">
        <v>80</v>
      </c>
      <c r="C18" s="54"/>
      <c r="D18" s="6" t="s">
        <v>12</v>
      </c>
      <c r="E18" s="7">
        <v>1</v>
      </c>
      <c r="F18" s="17">
        <v>350000</v>
      </c>
      <c r="G18" s="17">
        <f t="shared" si="3"/>
        <v>350000</v>
      </c>
      <c r="H18" s="17">
        <v>351750</v>
      </c>
      <c r="I18" s="17">
        <f t="shared" si="4"/>
        <v>351750</v>
      </c>
      <c r="J18" s="15">
        <f t="shared" si="5"/>
        <v>350875</v>
      </c>
      <c r="K18" s="28">
        <f t="shared" si="2"/>
        <v>875</v>
      </c>
    </row>
    <row r="19" spans="1:11" s="8" customFormat="1" ht="15" customHeight="1" x14ac:dyDescent="0.2">
      <c r="A19" s="6" t="s">
        <v>20</v>
      </c>
      <c r="B19" s="54" t="s">
        <v>81</v>
      </c>
      <c r="C19" s="54"/>
      <c r="D19" s="6" t="s">
        <v>12</v>
      </c>
      <c r="E19" s="7">
        <v>1</v>
      </c>
      <c r="F19" s="17">
        <v>400000</v>
      </c>
      <c r="G19" s="17">
        <f t="shared" si="3"/>
        <v>400000</v>
      </c>
      <c r="H19" s="17">
        <v>402000</v>
      </c>
      <c r="I19" s="17">
        <f t="shared" si="4"/>
        <v>402000</v>
      </c>
      <c r="J19" s="15">
        <f t="shared" si="5"/>
        <v>401000</v>
      </c>
      <c r="K19" s="28">
        <f t="shared" si="2"/>
        <v>1000</v>
      </c>
    </row>
    <row r="20" spans="1:11" s="8" customFormat="1" ht="15" customHeight="1" x14ac:dyDescent="0.2">
      <c r="A20" s="6" t="s">
        <v>21</v>
      </c>
      <c r="B20" s="54" t="s">
        <v>82</v>
      </c>
      <c r="C20" s="54"/>
      <c r="D20" s="6" t="s">
        <v>12</v>
      </c>
      <c r="E20" s="7">
        <v>1</v>
      </c>
      <c r="F20" s="17">
        <v>350000</v>
      </c>
      <c r="G20" s="17">
        <f t="shared" si="3"/>
        <v>350000</v>
      </c>
      <c r="H20" s="17">
        <v>351750</v>
      </c>
      <c r="I20" s="17">
        <f t="shared" si="4"/>
        <v>351750</v>
      </c>
      <c r="J20" s="15">
        <f t="shared" si="5"/>
        <v>350875</v>
      </c>
      <c r="K20" s="28">
        <f t="shared" si="2"/>
        <v>875</v>
      </c>
    </row>
    <row r="21" spans="1:11" s="8" customFormat="1" ht="15" customHeight="1" x14ac:dyDescent="0.2">
      <c r="A21" s="6" t="s">
        <v>22</v>
      </c>
      <c r="B21" s="54" t="s">
        <v>83</v>
      </c>
      <c r="C21" s="54"/>
      <c r="D21" s="6" t="s">
        <v>12</v>
      </c>
      <c r="E21" s="7">
        <v>1</v>
      </c>
      <c r="F21" s="17">
        <v>400000</v>
      </c>
      <c r="G21" s="17">
        <f t="shared" si="3"/>
        <v>400000</v>
      </c>
      <c r="H21" s="17">
        <v>402000</v>
      </c>
      <c r="I21" s="17">
        <f t="shared" si="4"/>
        <v>402000</v>
      </c>
      <c r="J21" s="15">
        <f t="shared" si="5"/>
        <v>401000</v>
      </c>
      <c r="K21" s="28">
        <f t="shared" si="2"/>
        <v>1000</v>
      </c>
    </row>
    <row r="22" spans="1:11" s="8" customFormat="1" ht="15" customHeight="1" x14ac:dyDescent="0.2">
      <c r="A22" s="6" t="s">
        <v>111</v>
      </c>
      <c r="B22" s="54" t="s">
        <v>26</v>
      </c>
      <c r="C22" s="54"/>
      <c r="D22" s="6" t="s">
        <v>12</v>
      </c>
      <c r="E22" s="7">
        <v>1</v>
      </c>
      <c r="F22" s="17">
        <v>450000</v>
      </c>
      <c r="G22" s="17">
        <f t="shared" si="3"/>
        <v>450000</v>
      </c>
      <c r="H22" s="17">
        <v>452250</v>
      </c>
      <c r="I22" s="17">
        <f t="shared" si="4"/>
        <v>452250</v>
      </c>
      <c r="J22" s="15">
        <f t="shared" si="5"/>
        <v>451125</v>
      </c>
      <c r="K22" s="28">
        <f t="shared" si="2"/>
        <v>1125</v>
      </c>
    </row>
    <row r="23" spans="1:11" s="8" customFormat="1" ht="15" customHeight="1" x14ac:dyDescent="0.2">
      <c r="A23" s="6" t="s">
        <v>23</v>
      </c>
      <c r="B23" s="54" t="s">
        <v>84</v>
      </c>
      <c r="C23" s="54"/>
      <c r="D23" s="6" t="s">
        <v>12</v>
      </c>
      <c r="E23" s="7">
        <v>1</v>
      </c>
      <c r="F23" s="17">
        <v>350000</v>
      </c>
      <c r="G23" s="17">
        <f t="shared" si="3"/>
        <v>350000</v>
      </c>
      <c r="H23" s="17">
        <v>351750</v>
      </c>
      <c r="I23" s="17">
        <f t="shared" si="4"/>
        <v>351750</v>
      </c>
      <c r="J23" s="15">
        <f t="shared" si="5"/>
        <v>350875</v>
      </c>
      <c r="K23" s="28">
        <f t="shared" si="2"/>
        <v>875</v>
      </c>
    </row>
    <row r="24" spans="1:11" s="8" customFormat="1" ht="30" customHeight="1" x14ac:dyDescent="0.2">
      <c r="A24" s="6" t="s">
        <v>25</v>
      </c>
      <c r="B24" s="55" t="s">
        <v>85</v>
      </c>
      <c r="C24" s="55"/>
      <c r="D24" s="6" t="s">
        <v>12</v>
      </c>
      <c r="E24" s="7">
        <v>1</v>
      </c>
      <c r="F24" s="17">
        <v>402000</v>
      </c>
      <c r="G24" s="17">
        <f t="shared" si="3"/>
        <v>402000</v>
      </c>
      <c r="H24" s="17">
        <v>404010</v>
      </c>
      <c r="I24" s="17">
        <f t="shared" si="4"/>
        <v>404010</v>
      </c>
      <c r="J24" s="15">
        <f>AVERAGE(G24,I24)</f>
        <v>403005</v>
      </c>
      <c r="K24" s="28">
        <f t="shared" si="2"/>
        <v>1005</v>
      </c>
    </row>
    <row r="25" spans="1:11" s="4" customFormat="1" ht="18.75" x14ac:dyDescent="0.2">
      <c r="A25" s="51" t="s">
        <v>27</v>
      </c>
      <c r="B25" s="51"/>
      <c r="C25" s="51"/>
      <c r="D25" s="51"/>
      <c r="E25" s="51"/>
      <c r="F25" s="51"/>
      <c r="G25" s="51"/>
      <c r="H25" s="51"/>
      <c r="I25" s="51"/>
      <c r="J25" s="51"/>
      <c r="K25" s="33"/>
    </row>
    <row r="26" spans="1:11" s="3" customFormat="1" ht="25.5" x14ac:dyDescent="0.2">
      <c r="A26" s="14">
        <v>3</v>
      </c>
      <c r="B26" s="52" t="s">
        <v>14</v>
      </c>
      <c r="C26" s="52"/>
      <c r="D26" s="14" t="s">
        <v>10</v>
      </c>
      <c r="E26" s="5" t="s">
        <v>1</v>
      </c>
      <c r="F26" s="16" t="s">
        <v>3</v>
      </c>
      <c r="G26" s="16" t="s">
        <v>4</v>
      </c>
      <c r="H26" s="16" t="s">
        <v>3</v>
      </c>
      <c r="I26" s="16" t="s">
        <v>4</v>
      </c>
      <c r="J26" s="16" t="s">
        <v>11</v>
      </c>
      <c r="K26" s="34"/>
    </row>
    <row r="27" spans="1:11" s="8" customFormat="1" ht="15" customHeight="1" x14ac:dyDescent="0.2">
      <c r="A27" s="9">
        <v>3.1</v>
      </c>
      <c r="B27" s="53" t="s">
        <v>28</v>
      </c>
      <c r="C27" s="53"/>
      <c r="D27" s="9" t="s">
        <v>12</v>
      </c>
      <c r="E27" s="9">
        <v>1</v>
      </c>
      <c r="F27" s="17">
        <v>1200000</v>
      </c>
      <c r="G27" s="17">
        <f t="shared" ref="G27:G32" si="6">+E27*F27</f>
        <v>1200000</v>
      </c>
      <c r="H27" s="17">
        <v>1206000</v>
      </c>
      <c r="I27" s="17">
        <f t="shared" ref="I27:I32" si="7">+E27*H27</f>
        <v>1206000</v>
      </c>
      <c r="J27" s="15">
        <f t="shared" ref="J27:J32" si="8">AVERAGE(G27,I27)</f>
        <v>1203000</v>
      </c>
      <c r="K27" s="28">
        <f t="shared" si="2"/>
        <v>3000</v>
      </c>
    </row>
    <row r="28" spans="1:11" s="8" customFormat="1" ht="27" customHeight="1" x14ac:dyDescent="0.2">
      <c r="A28" s="9">
        <v>3.2</v>
      </c>
      <c r="B28" s="53" t="s">
        <v>86</v>
      </c>
      <c r="C28" s="53"/>
      <c r="D28" s="9" t="s">
        <v>12</v>
      </c>
      <c r="E28" s="9">
        <v>1</v>
      </c>
      <c r="F28" s="17">
        <v>1800000</v>
      </c>
      <c r="G28" s="17">
        <f t="shared" si="6"/>
        <v>1800000</v>
      </c>
      <c r="H28" s="17">
        <v>1809000</v>
      </c>
      <c r="I28" s="17">
        <f t="shared" si="7"/>
        <v>1809000</v>
      </c>
      <c r="J28" s="15">
        <f t="shared" si="8"/>
        <v>1804500</v>
      </c>
      <c r="K28" s="28">
        <f t="shared" si="2"/>
        <v>4500</v>
      </c>
    </row>
    <row r="29" spans="1:11" s="8" customFormat="1" ht="15" customHeight="1" x14ac:dyDescent="0.2">
      <c r="A29" s="9">
        <v>3.3</v>
      </c>
      <c r="B29" s="53" t="s">
        <v>87</v>
      </c>
      <c r="C29" s="53"/>
      <c r="D29" s="9" t="s">
        <v>12</v>
      </c>
      <c r="E29" s="9">
        <v>1</v>
      </c>
      <c r="F29" s="17">
        <v>1600000</v>
      </c>
      <c r="G29" s="17">
        <f t="shared" si="6"/>
        <v>1600000</v>
      </c>
      <c r="H29" s="17">
        <v>1608000</v>
      </c>
      <c r="I29" s="17">
        <f t="shared" si="7"/>
        <v>1608000</v>
      </c>
      <c r="J29" s="15">
        <f t="shared" si="8"/>
        <v>1604000</v>
      </c>
      <c r="K29" s="28">
        <f t="shared" si="2"/>
        <v>4000</v>
      </c>
    </row>
    <row r="30" spans="1:11" s="8" customFormat="1" ht="25.5" customHeight="1" x14ac:dyDescent="0.2">
      <c r="A30" s="9">
        <v>3.4</v>
      </c>
      <c r="B30" s="53" t="s">
        <v>88</v>
      </c>
      <c r="C30" s="53"/>
      <c r="D30" s="9" t="s">
        <v>12</v>
      </c>
      <c r="E30" s="9">
        <v>1</v>
      </c>
      <c r="F30" s="17">
        <v>2300000</v>
      </c>
      <c r="G30" s="17">
        <f t="shared" si="6"/>
        <v>2300000</v>
      </c>
      <c r="H30" s="17">
        <v>2311500</v>
      </c>
      <c r="I30" s="17">
        <f t="shared" si="7"/>
        <v>2311500</v>
      </c>
      <c r="J30" s="15">
        <f t="shared" si="8"/>
        <v>2305750</v>
      </c>
      <c r="K30" s="28">
        <f t="shared" si="2"/>
        <v>5750</v>
      </c>
    </row>
    <row r="31" spans="1:11" s="8" customFormat="1" ht="15" customHeight="1" x14ac:dyDescent="0.2">
      <c r="A31" s="9">
        <v>3.5</v>
      </c>
      <c r="B31" s="53" t="s">
        <v>91</v>
      </c>
      <c r="C31" s="53"/>
      <c r="D31" s="9" t="s">
        <v>12</v>
      </c>
      <c r="E31" s="9">
        <v>1</v>
      </c>
      <c r="F31" s="17">
        <v>800000</v>
      </c>
      <c r="G31" s="17">
        <f t="shared" si="6"/>
        <v>800000</v>
      </c>
      <c r="H31" s="17">
        <v>804000</v>
      </c>
      <c r="I31" s="17">
        <f t="shared" si="7"/>
        <v>804000</v>
      </c>
      <c r="J31" s="15">
        <f t="shared" si="8"/>
        <v>802000</v>
      </c>
      <c r="K31" s="28">
        <f t="shared" si="2"/>
        <v>2000</v>
      </c>
    </row>
    <row r="32" spans="1:11" s="8" customFormat="1" ht="15" customHeight="1" x14ac:dyDescent="0.2">
      <c r="A32" s="9">
        <v>3.6</v>
      </c>
      <c r="B32" s="53" t="s">
        <v>136</v>
      </c>
      <c r="C32" s="53"/>
      <c r="D32" s="9" t="s">
        <v>12</v>
      </c>
      <c r="E32" s="9">
        <v>1</v>
      </c>
      <c r="F32" s="17">
        <v>1400000</v>
      </c>
      <c r="G32" s="17">
        <f t="shared" si="6"/>
        <v>1400000</v>
      </c>
      <c r="H32" s="17">
        <v>1407000</v>
      </c>
      <c r="I32" s="17">
        <f t="shared" si="7"/>
        <v>1407000</v>
      </c>
      <c r="J32" s="15">
        <f t="shared" si="8"/>
        <v>1403500</v>
      </c>
      <c r="K32" s="28">
        <f t="shared" si="2"/>
        <v>3500</v>
      </c>
    </row>
    <row r="33" spans="1:11" s="4" customFormat="1" ht="18.75" x14ac:dyDescent="0.2">
      <c r="A33" s="51" t="s">
        <v>103</v>
      </c>
      <c r="B33" s="51"/>
      <c r="C33" s="51"/>
      <c r="D33" s="51"/>
      <c r="E33" s="51"/>
      <c r="F33" s="51"/>
      <c r="G33" s="51"/>
      <c r="H33" s="51"/>
      <c r="I33" s="51"/>
      <c r="J33" s="51"/>
      <c r="K33" s="33"/>
    </row>
    <row r="34" spans="1:11" s="3" customFormat="1" ht="25.5" x14ac:dyDescent="0.2">
      <c r="A34" s="14">
        <v>4</v>
      </c>
      <c r="B34" s="52" t="s">
        <v>14</v>
      </c>
      <c r="C34" s="52"/>
      <c r="D34" s="14" t="s">
        <v>10</v>
      </c>
      <c r="E34" s="5" t="s">
        <v>1</v>
      </c>
      <c r="F34" s="16"/>
      <c r="G34" s="16"/>
      <c r="H34" s="16"/>
      <c r="I34" s="16"/>
      <c r="J34" s="16"/>
      <c r="K34" s="34"/>
    </row>
    <row r="35" spans="1:11" s="8" customFormat="1" ht="15" customHeight="1" x14ac:dyDescent="0.2">
      <c r="A35" s="9">
        <v>4.0999999999999996</v>
      </c>
      <c r="B35" s="53" t="s">
        <v>90</v>
      </c>
      <c r="C35" s="53"/>
      <c r="D35" s="9" t="s">
        <v>12</v>
      </c>
      <c r="E35" s="9">
        <v>1</v>
      </c>
      <c r="F35" s="17">
        <v>447000</v>
      </c>
      <c r="G35" s="17">
        <f t="shared" ref="G35:G37" si="9">+E35*F35</f>
        <v>447000</v>
      </c>
      <c r="H35" s="17">
        <v>449235</v>
      </c>
      <c r="I35" s="17">
        <f t="shared" ref="I35:I37" si="10">+E35*H35</f>
        <v>449235</v>
      </c>
      <c r="J35" s="15">
        <f t="shared" ref="J35:J37" si="11">AVERAGE(G35,I35)</f>
        <v>448117.5</v>
      </c>
      <c r="K35" s="28">
        <f t="shared" si="2"/>
        <v>1117.5</v>
      </c>
    </row>
    <row r="36" spans="1:11" s="8" customFormat="1" ht="24.75" customHeight="1" x14ac:dyDescent="0.2">
      <c r="A36" s="9">
        <v>4.2</v>
      </c>
      <c r="B36" s="53" t="s">
        <v>137</v>
      </c>
      <c r="C36" s="53"/>
      <c r="D36" s="9" t="s">
        <v>12</v>
      </c>
      <c r="E36" s="9">
        <v>1</v>
      </c>
      <c r="F36" s="17">
        <v>1800000</v>
      </c>
      <c r="G36" s="17">
        <f t="shared" si="9"/>
        <v>1800000</v>
      </c>
      <c r="H36" s="17">
        <v>1809000</v>
      </c>
      <c r="I36" s="17">
        <f t="shared" si="10"/>
        <v>1809000</v>
      </c>
      <c r="J36" s="15">
        <f t="shared" si="11"/>
        <v>1804500</v>
      </c>
      <c r="K36" s="28">
        <f t="shared" si="2"/>
        <v>4500</v>
      </c>
    </row>
    <row r="37" spans="1:11" s="8" customFormat="1" ht="15" customHeight="1" x14ac:dyDescent="0.2">
      <c r="A37" s="9">
        <v>4.3</v>
      </c>
      <c r="B37" s="53" t="s">
        <v>89</v>
      </c>
      <c r="C37" s="53"/>
      <c r="D37" s="9" t="s">
        <v>12</v>
      </c>
      <c r="E37" s="9">
        <v>1</v>
      </c>
      <c r="F37" s="17">
        <v>700000</v>
      </c>
      <c r="G37" s="17">
        <f t="shared" si="9"/>
        <v>700000</v>
      </c>
      <c r="H37" s="17">
        <v>703500</v>
      </c>
      <c r="I37" s="17">
        <f t="shared" si="10"/>
        <v>703500</v>
      </c>
      <c r="J37" s="15">
        <f t="shared" si="11"/>
        <v>701750</v>
      </c>
      <c r="K37" s="28">
        <f t="shared" si="2"/>
        <v>1750</v>
      </c>
    </row>
    <row r="38" spans="1:11" s="4" customFormat="1" ht="18.75" x14ac:dyDescent="0.2">
      <c r="A38" s="51" t="s">
        <v>113</v>
      </c>
      <c r="B38" s="51"/>
      <c r="C38" s="51"/>
      <c r="D38" s="51"/>
      <c r="E38" s="51"/>
      <c r="F38" s="51"/>
      <c r="G38" s="51"/>
      <c r="H38" s="51"/>
      <c r="I38" s="51"/>
      <c r="J38" s="51"/>
      <c r="K38" s="33"/>
    </row>
    <row r="39" spans="1:11" s="3" customFormat="1" ht="25.5" x14ac:dyDescent="0.2">
      <c r="A39" s="14">
        <v>5</v>
      </c>
      <c r="B39" s="52" t="s">
        <v>13</v>
      </c>
      <c r="C39" s="52"/>
      <c r="D39" s="14" t="s">
        <v>10</v>
      </c>
      <c r="E39" s="5" t="s">
        <v>1</v>
      </c>
      <c r="F39" s="16" t="s">
        <v>3</v>
      </c>
      <c r="G39" s="16" t="s">
        <v>4</v>
      </c>
      <c r="H39" s="16" t="s">
        <v>3</v>
      </c>
      <c r="I39" s="16" t="s">
        <v>4</v>
      </c>
      <c r="J39" s="16" t="s">
        <v>11</v>
      </c>
      <c r="K39" s="34"/>
    </row>
    <row r="40" spans="1:11" s="8" customFormat="1" ht="15" customHeight="1" x14ac:dyDescent="0.2">
      <c r="A40" s="6">
        <v>5.0999999999999996</v>
      </c>
      <c r="B40" s="54" t="s">
        <v>196</v>
      </c>
      <c r="C40" s="54"/>
      <c r="D40" s="6" t="s">
        <v>12</v>
      </c>
      <c r="E40" s="6">
        <v>4</v>
      </c>
      <c r="F40" s="17">
        <v>57000</v>
      </c>
      <c r="G40" s="17">
        <f t="shared" ref="G40:G41" si="12">+E40*F40</f>
        <v>228000</v>
      </c>
      <c r="H40" s="17">
        <v>57285</v>
      </c>
      <c r="I40" s="17">
        <f t="shared" ref="I40:I41" si="13">+E40*H40</f>
        <v>229140</v>
      </c>
      <c r="J40" s="15">
        <f t="shared" ref="J40:J41" si="14">AVERAGE(G40,I40)</f>
        <v>228570</v>
      </c>
      <c r="K40" s="28">
        <f t="shared" si="2"/>
        <v>570</v>
      </c>
    </row>
    <row r="41" spans="1:11" s="8" customFormat="1" ht="15" customHeight="1" x14ac:dyDescent="0.2">
      <c r="A41" s="6">
        <v>5.2</v>
      </c>
      <c r="B41" s="54" t="s">
        <v>189</v>
      </c>
      <c r="C41" s="54"/>
      <c r="D41" s="6" t="s">
        <v>12</v>
      </c>
      <c r="E41" s="6">
        <v>1</v>
      </c>
      <c r="F41" s="17">
        <v>380000</v>
      </c>
      <c r="G41" s="17">
        <f t="shared" si="12"/>
        <v>380000</v>
      </c>
      <c r="H41" s="17">
        <v>381900</v>
      </c>
      <c r="I41" s="17">
        <f t="shared" si="13"/>
        <v>381900</v>
      </c>
      <c r="J41" s="15">
        <f t="shared" si="14"/>
        <v>380950</v>
      </c>
      <c r="K41" s="28">
        <f t="shared" si="2"/>
        <v>950</v>
      </c>
    </row>
    <row r="42" spans="1:11" s="3" customFormat="1" ht="25.5" x14ac:dyDescent="0.2">
      <c r="A42" s="14">
        <v>6</v>
      </c>
      <c r="B42" s="52" t="s">
        <v>14</v>
      </c>
      <c r="C42" s="52"/>
      <c r="D42" s="14" t="s">
        <v>10</v>
      </c>
      <c r="E42" s="5" t="s">
        <v>1</v>
      </c>
      <c r="F42" s="16" t="s">
        <v>3</v>
      </c>
      <c r="G42" s="16" t="s">
        <v>4</v>
      </c>
      <c r="H42" s="16" t="s">
        <v>3</v>
      </c>
      <c r="I42" s="16" t="s">
        <v>4</v>
      </c>
      <c r="J42" s="16" t="s">
        <v>11</v>
      </c>
      <c r="K42" s="29"/>
    </row>
    <row r="43" spans="1:11" s="8" customFormat="1" ht="27" customHeight="1" x14ac:dyDescent="0.2">
      <c r="A43" s="9">
        <v>6.1</v>
      </c>
      <c r="B43" s="53" t="s">
        <v>92</v>
      </c>
      <c r="C43" s="53"/>
      <c r="D43" s="9" t="s">
        <v>12</v>
      </c>
      <c r="E43" s="9">
        <v>1</v>
      </c>
      <c r="F43" s="17">
        <v>1200000</v>
      </c>
      <c r="G43" s="17">
        <f t="shared" ref="G43:G52" si="15">+E43*F43</f>
        <v>1200000</v>
      </c>
      <c r="H43" s="17">
        <v>1206000</v>
      </c>
      <c r="I43" s="17">
        <f t="shared" ref="I43:I52" si="16">+E43*H43</f>
        <v>1206000</v>
      </c>
      <c r="J43" s="15">
        <f t="shared" ref="J43:J52" si="17">AVERAGE(G43,I43)</f>
        <v>1203000</v>
      </c>
      <c r="K43" s="28">
        <f t="shared" si="2"/>
        <v>3000</v>
      </c>
    </row>
    <row r="44" spans="1:11" s="8" customFormat="1" ht="15" customHeight="1" x14ac:dyDescent="0.2">
      <c r="A44" s="9">
        <v>6.2</v>
      </c>
      <c r="B44" s="53" t="s">
        <v>93</v>
      </c>
      <c r="C44" s="53"/>
      <c r="D44" s="9" t="s">
        <v>12</v>
      </c>
      <c r="E44" s="9">
        <v>1</v>
      </c>
      <c r="F44" s="17">
        <v>750000</v>
      </c>
      <c r="G44" s="17">
        <f t="shared" si="15"/>
        <v>750000</v>
      </c>
      <c r="H44" s="17">
        <v>753750</v>
      </c>
      <c r="I44" s="17">
        <f t="shared" si="16"/>
        <v>753750</v>
      </c>
      <c r="J44" s="15">
        <f t="shared" si="17"/>
        <v>751875</v>
      </c>
      <c r="K44" s="28">
        <f t="shared" si="2"/>
        <v>1875</v>
      </c>
    </row>
    <row r="45" spans="1:11" s="8" customFormat="1" ht="15" customHeight="1" x14ac:dyDescent="0.2">
      <c r="A45" s="9">
        <v>6.3</v>
      </c>
      <c r="B45" s="53" t="s">
        <v>94</v>
      </c>
      <c r="C45" s="53"/>
      <c r="D45" s="9" t="s">
        <v>12</v>
      </c>
      <c r="E45" s="9">
        <v>1</v>
      </c>
      <c r="F45" s="17">
        <v>650000</v>
      </c>
      <c r="G45" s="17">
        <f t="shared" si="15"/>
        <v>650000</v>
      </c>
      <c r="H45" s="17">
        <v>653250</v>
      </c>
      <c r="I45" s="17">
        <f>+E45*H45</f>
        <v>653250</v>
      </c>
      <c r="J45" s="15">
        <f t="shared" si="17"/>
        <v>651625</v>
      </c>
      <c r="K45" s="28">
        <f t="shared" si="2"/>
        <v>1625</v>
      </c>
    </row>
    <row r="46" spans="1:11" s="8" customFormat="1" ht="15" customHeight="1" x14ac:dyDescent="0.2">
      <c r="A46" s="9">
        <v>6.4</v>
      </c>
      <c r="B46" s="53" t="s">
        <v>95</v>
      </c>
      <c r="C46" s="53"/>
      <c r="D46" s="9" t="s">
        <v>12</v>
      </c>
      <c r="E46" s="9">
        <v>1</v>
      </c>
      <c r="F46" s="17">
        <v>400000</v>
      </c>
      <c r="G46" s="17">
        <f t="shared" si="15"/>
        <v>400000</v>
      </c>
      <c r="H46" s="17">
        <v>402000</v>
      </c>
      <c r="I46" s="17">
        <f t="shared" si="16"/>
        <v>402000</v>
      </c>
      <c r="J46" s="15">
        <f t="shared" si="17"/>
        <v>401000</v>
      </c>
      <c r="K46" s="28">
        <f t="shared" si="2"/>
        <v>1000</v>
      </c>
    </row>
    <row r="47" spans="1:11" s="8" customFormat="1" ht="15" customHeight="1" x14ac:dyDescent="0.2">
      <c r="A47" s="9">
        <v>6.5</v>
      </c>
      <c r="B47" s="53" t="s">
        <v>96</v>
      </c>
      <c r="C47" s="53"/>
      <c r="D47" s="9" t="s">
        <v>12</v>
      </c>
      <c r="E47" s="9">
        <v>1</v>
      </c>
      <c r="F47" s="17">
        <v>700000</v>
      </c>
      <c r="G47" s="17">
        <f t="shared" si="15"/>
        <v>700000</v>
      </c>
      <c r="H47" s="17">
        <v>703500</v>
      </c>
      <c r="I47" s="17">
        <f t="shared" si="16"/>
        <v>703500</v>
      </c>
      <c r="J47" s="15">
        <f t="shared" si="17"/>
        <v>701750</v>
      </c>
      <c r="K47" s="28">
        <f t="shared" si="2"/>
        <v>1750</v>
      </c>
    </row>
    <row r="48" spans="1:11" s="8" customFormat="1" ht="15" customHeight="1" x14ac:dyDescent="0.2">
      <c r="A48" s="9">
        <v>6.6</v>
      </c>
      <c r="B48" s="53" t="s">
        <v>97</v>
      </c>
      <c r="C48" s="53"/>
      <c r="D48" s="9" t="s">
        <v>12</v>
      </c>
      <c r="E48" s="9">
        <v>1</v>
      </c>
      <c r="F48" s="17">
        <v>850000</v>
      </c>
      <c r="G48" s="17">
        <f t="shared" si="15"/>
        <v>850000</v>
      </c>
      <c r="H48" s="17">
        <v>854250</v>
      </c>
      <c r="I48" s="17">
        <f t="shared" si="16"/>
        <v>854250</v>
      </c>
      <c r="J48" s="15">
        <f t="shared" si="17"/>
        <v>852125</v>
      </c>
      <c r="K48" s="28">
        <f t="shared" si="2"/>
        <v>2125</v>
      </c>
    </row>
    <row r="49" spans="1:11" s="8" customFormat="1" ht="15" customHeight="1" x14ac:dyDescent="0.2">
      <c r="A49" s="9">
        <v>6.7</v>
      </c>
      <c r="B49" s="53" t="s">
        <v>98</v>
      </c>
      <c r="C49" s="53"/>
      <c r="D49" s="9" t="s">
        <v>12</v>
      </c>
      <c r="E49" s="9">
        <v>1</v>
      </c>
      <c r="F49" s="17">
        <v>600000</v>
      </c>
      <c r="G49" s="17">
        <f t="shared" si="15"/>
        <v>600000</v>
      </c>
      <c r="H49" s="17">
        <v>603000</v>
      </c>
      <c r="I49" s="17">
        <f t="shared" si="16"/>
        <v>603000</v>
      </c>
      <c r="J49" s="15">
        <f t="shared" si="17"/>
        <v>601500</v>
      </c>
      <c r="K49" s="28">
        <f t="shared" si="2"/>
        <v>1500</v>
      </c>
    </row>
    <row r="50" spans="1:11" s="8" customFormat="1" ht="15" customHeight="1" x14ac:dyDescent="0.2">
      <c r="A50" s="9">
        <v>6.8</v>
      </c>
      <c r="B50" s="53" t="s">
        <v>99</v>
      </c>
      <c r="C50" s="53"/>
      <c r="D50" s="9" t="s">
        <v>12</v>
      </c>
      <c r="E50" s="9">
        <v>1</v>
      </c>
      <c r="F50" s="17">
        <v>1850000</v>
      </c>
      <c r="G50" s="17">
        <f t="shared" si="15"/>
        <v>1850000</v>
      </c>
      <c r="H50" s="17">
        <v>1859250</v>
      </c>
      <c r="I50" s="17">
        <f t="shared" si="16"/>
        <v>1859250</v>
      </c>
      <c r="J50" s="15">
        <f t="shared" si="17"/>
        <v>1854625</v>
      </c>
      <c r="K50" s="28">
        <f t="shared" si="2"/>
        <v>4625</v>
      </c>
    </row>
    <row r="51" spans="1:11" s="8" customFormat="1" ht="15" customHeight="1" x14ac:dyDescent="0.2">
      <c r="A51" s="9">
        <v>6.9</v>
      </c>
      <c r="B51" s="53" t="s">
        <v>112</v>
      </c>
      <c r="C51" s="53"/>
      <c r="D51" s="9" t="s">
        <v>12</v>
      </c>
      <c r="E51" s="9">
        <v>1</v>
      </c>
      <c r="F51" s="17">
        <v>450000</v>
      </c>
      <c r="G51" s="17">
        <f t="shared" si="15"/>
        <v>450000</v>
      </c>
      <c r="H51" s="17">
        <v>452250</v>
      </c>
      <c r="I51" s="17">
        <f t="shared" si="16"/>
        <v>452250</v>
      </c>
      <c r="J51" s="15">
        <f t="shared" si="17"/>
        <v>451125</v>
      </c>
      <c r="K51" s="28">
        <f t="shared" si="2"/>
        <v>1125</v>
      </c>
    </row>
    <row r="52" spans="1:11" s="8" customFormat="1" ht="30" customHeight="1" x14ac:dyDescent="0.2">
      <c r="A52" s="21">
        <v>6.1</v>
      </c>
      <c r="B52" s="53" t="s">
        <v>85</v>
      </c>
      <c r="C52" s="53"/>
      <c r="D52" s="9" t="s">
        <v>12</v>
      </c>
      <c r="E52" s="9">
        <v>1</v>
      </c>
      <c r="F52" s="17">
        <v>450000</v>
      </c>
      <c r="G52" s="17">
        <f t="shared" si="15"/>
        <v>450000</v>
      </c>
      <c r="H52" s="17">
        <v>452250</v>
      </c>
      <c r="I52" s="17">
        <f t="shared" si="16"/>
        <v>452250</v>
      </c>
      <c r="J52" s="15">
        <f t="shared" si="17"/>
        <v>451125</v>
      </c>
      <c r="K52" s="28">
        <f t="shared" si="2"/>
        <v>1125</v>
      </c>
    </row>
    <row r="53" spans="1:11" s="4" customFormat="1" ht="18.75" x14ac:dyDescent="0.2">
      <c r="A53" s="51" t="s">
        <v>29</v>
      </c>
      <c r="B53" s="51"/>
      <c r="C53" s="51"/>
      <c r="D53" s="51"/>
      <c r="E53" s="51"/>
      <c r="F53" s="51"/>
      <c r="G53" s="51"/>
      <c r="H53" s="51"/>
      <c r="I53" s="51"/>
      <c r="J53" s="51"/>
      <c r="K53" s="33"/>
    </row>
    <row r="54" spans="1:11" s="3" customFormat="1" ht="25.5" x14ac:dyDescent="0.2">
      <c r="A54" s="14">
        <v>7</v>
      </c>
      <c r="B54" s="52" t="s">
        <v>14</v>
      </c>
      <c r="C54" s="52"/>
      <c r="D54" s="14" t="s">
        <v>10</v>
      </c>
      <c r="E54" s="5" t="s">
        <v>1</v>
      </c>
      <c r="F54" s="16" t="s">
        <v>3</v>
      </c>
      <c r="G54" s="16" t="s">
        <v>4</v>
      </c>
      <c r="H54" s="16" t="s">
        <v>3</v>
      </c>
      <c r="I54" s="16" t="s">
        <v>4</v>
      </c>
      <c r="J54" s="16" t="s">
        <v>11</v>
      </c>
      <c r="K54" s="34"/>
    </row>
    <row r="55" spans="1:11" s="8" customFormat="1" ht="15" customHeight="1" x14ac:dyDescent="0.2">
      <c r="A55" s="9">
        <v>7.1</v>
      </c>
      <c r="B55" s="53" t="s">
        <v>100</v>
      </c>
      <c r="C55" s="53"/>
      <c r="D55" s="9" t="s">
        <v>12</v>
      </c>
      <c r="E55" s="9">
        <v>1</v>
      </c>
      <c r="F55" s="17">
        <v>3200000</v>
      </c>
      <c r="G55" s="17">
        <f t="shared" ref="G55:G57" si="18">+E55*F55</f>
        <v>3200000</v>
      </c>
      <c r="H55" s="17">
        <v>3216000</v>
      </c>
      <c r="I55" s="17">
        <f t="shared" ref="I55:I57" si="19">+E55*H55</f>
        <v>3216000</v>
      </c>
      <c r="J55" s="15">
        <f t="shared" ref="J55:J57" si="20">AVERAGE(G55,I55)</f>
        <v>3208000</v>
      </c>
      <c r="K55" s="28">
        <f t="shared" si="2"/>
        <v>8000</v>
      </c>
    </row>
    <row r="56" spans="1:11" s="8" customFormat="1" ht="30" customHeight="1" x14ac:dyDescent="0.2">
      <c r="A56" s="9">
        <v>7.2</v>
      </c>
      <c r="B56" s="53" t="s">
        <v>101</v>
      </c>
      <c r="C56" s="53"/>
      <c r="D56" s="9" t="s">
        <v>12</v>
      </c>
      <c r="E56" s="9">
        <v>1</v>
      </c>
      <c r="F56" s="17">
        <v>733000</v>
      </c>
      <c r="G56" s="17">
        <f t="shared" si="18"/>
        <v>733000</v>
      </c>
      <c r="H56" s="17">
        <v>736665</v>
      </c>
      <c r="I56" s="17">
        <f t="shared" si="19"/>
        <v>736665</v>
      </c>
      <c r="J56" s="15">
        <f t="shared" si="20"/>
        <v>734832.5</v>
      </c>
      <c r="K56" s="28">
        <f t="shared" si="2"/>
        <v>1832.5</v>
      </c>
    </row>
    <row r="57" spans="1:11" s="8" customFormat="1" ht="15" customHeight="1" x14ac:dyDescent="0.2">
      <c r="A57" s="9">
        <v>7.3</v>
      </c>
      <c r="B57" s="53" t="s">
        <v>89</v>
      </c>
      <c r="C57" s="53"/>
      <c r="D57" s="9" t="s">
        <v>12</v>
      </c>
      <c r="E57" s="9">
        <v>1</v>
      </c>
      <c r="F57" s="17">
        <v>1000000</v>
      </c>
      <c r="G57" s="17">
        <f t="shared" si="18"/>
        <v>1000000</v>
      </c>
      <c r="H57" s="17">
        <v>1005000</v>
      </c>
      <c r="I57" s="17">
        <f t="shared" si="19"/>
        <v>1005000</v>
      </c>
      <c r="J57" s="15">
        <f t="shared" si="20"/>
        <v>1002500</v>
      </c>
      <c r="K57" s="28">
        <f t="shared" si="2"/>
        <v>2500</v>
      </c>
    </row>
    <row r="58" spans="1:11" s="4" customFormat="1" ht="18.75" x14ac:dyDescent="0.2">
      <c r="A58" s="51" t="s">
        <v>31</v>
      </c>
      <c r="B58" s="51"/>
      <c r="C58" s="51"/>
      <c r="D58" s="51"/>
      <c r="E58" s="51"/>
      <c r="F58" s="51"/>
      <c r="G58" s="51"/>
      <c r="H58" s="51"/>
      <c r="I58" s="51"/>
      <c r="J58" s="51"/>
      <c r="K58" s="33"/>
    </row>
    <row r="59" spans="1:11" s="3" customFormat="1" ht="25.5" x14ac:dyDescent="0.2">
      <c r="A59" s="14">
        <v>8</v>
      </c>
      <c r="B59" s="52" t="s">
        <v>13</v>
      </c>
      <c r="C59" s="52"/>
      <c r="D59" s="14" t="s">
        <v>10</v>
      </c>
      <c r="E59" s="5" t="s">
        <v>1</v>
      </c>
      <c r="F59" s="16" t="s">
        <v>3</v>
      </c>
      <c r="G59" s="16" t="s">
        <v>4</v>
      </c>
      <c r="H59" s="16" t="s">
        <v>3</v>
      </c>
      <c r="I59" s="16" t="s">
        <v>4</v>
      </c>
      <c r="J59" s="16" t="s">
        <v>11</v>
      </c>
      <c r="K59" s="34"/>
    </row>
    <row r="60" spans="1:11" s="8" customFormat="1" ht="65.25" customHeight="1" x14ac:dyDescent="0.2">
      <c r="A60" s="6">
        <v>8.1</v>
      </c>
      <c r="B60" s="54" t="s">
        <v>190</v>
      </c>
      <c r="C60" s="54"/>
      <c r="D60" s="6" t="s">
        <v>12</v>
      </c>
      <c r="E60" s="6">
        <v>3</v>
      </c>
      <c r="F60" s="17">
        <v>3800000</v>
      </c>
      <c r="G60" s="17">
        <f>+E60*F60</f>
        <v>11400000</v>
      </c>
      <c r="H60" s="17">
        <v>3819000</v>
      </c>
      <c r="I60" s="17">
        <f>+E60*H60</f>
        <v>11457000</v>
      </c>
      <c r="J60" s="15">
        <f>AVERAGE(G60,I60)</f>
        <v>11428500</v>
      </c>
      <c r="K60" s="28">
        <f t="shared" si="2"/>
        <v>28500</v>
      </c>
    </row>
    <row r="61" spans="1:11" s="3" customFormat="1" ht="25.5" x14ac:dyDescent="0.2">
      <c r="A61" s="14">
        <v>9</v>
      </c>
      <c r="B61" s="52" t="s">
        <v>14</v>
      </c>
      <c r="C61" s="52"/>
      <c r="D61" s="14" t="s">
        <v>10</v>
      </c>
      <c r="E61" s="5" t="s">
        <v>1</v>
      </c>
      <c r="F61" s="16" t="s">
        <v>3</v>
      </c>
      <c r="G61" s="16" t="s">
        <v>4</v>
      </c>
      <c r="H61" s="16">
        <v>1206000</v>
      </c>
      <c r="I61" s="16" t="s">
        <v>4</v>
      </c>
      <c r="J61" s="16" t="s">
        <v>11</v>
      </c>
      <c r="K61" s="29"/>
    </row>
    <row r="62" spans="1:11" s="8" customFormat="1" ht="12.75" x14ac:dyDescent="0.2">
      <c r="A62" s="9">
        <v>9.1</v>
      </c>
      <c r="B62" s="65" t="s">
        <v>32</v>
      </c>
      <c r="C62" s="65"/>
      <c r="D62" s="9" t="s">
        <v>12</v>
      </c>
      <c r="E62" s="9">
        <v>1</v>
      </c>
      <c r="F62" s="17">
        <v>1200000</v>
      </c>
      <c r="G62" s="17">
        <f t="shared" ref="G62:G66" si="21">+E62*F62</f>
        <v>1200000</v>
      </c>
      <c r="H62" s="17">
        <v>1206000</v>
      </c>
      <c r="I62" s="17">
        <f t="shared" ref="I62:I66" si="22">+E62*H62</f>
        <v>1206000</v>
      </c>
      <c r="J62" s="15">
        <f t="shared" ref="J62:J66" si="23">AVERAGE(G62,I62)</f>
        <v>1203000</v>
      </c>
      <c r="K62" s="28">
        <f t="shared" si="2"/>
        <v>3000</v>
      </c>
    </row>
    <row r="63" spans="1:11" s="8" customFormat="1" ht="27.75" customHeight="1" x14ac:dyDescent="0.2">
      <c r="A63" s="9">
        <v>9.1999999999999993</v>
      </c>
      <c r="B63" s="65" t="s">
        <v>33</v>
      </c>
      <c r="C63" s="65"/>
      <c r="D63" s="9" t="s">
        <v>12</v>
      </c>
      <c r="E63" s="9">
        <v>1</v>
      </c>
      <c r="F63" s="17">
        <v>900000</v>
      </c>
      <c r="G63" s="17">
        <f t="shared" si="21"/>
        <v>900000</v>
      </c>
      <c r="H63" s="17">
        <v>904500</v>
      </c>
      <c r="I63" s="17">
        <f t="shared" si="22"/>
        <v>904500</v>
      </c>
      <c r="J63" s="15">
        <f t="shared" si="23"/>
        <v>902250</v>
      </c>
      <c r="K63" s="28">
        <f t="shared" si="2"/>
        <v>2250</v>
      </c>
    </row>
    <row r="64" spans="1:11" s="8" customFormat="1" ht="12.75" x14ac:dyDescent="0.2">
      <c r="A64" s="9">
        <v>9.3000000000000007</v>
      </c>
      <c r="B64" s="65" t="s">
        <v>34</v>
      </c>
      <c r="C64" s="65"/>
      <c r="D64" s="9" t="s">
        <v>12</v>
      </c>
      <c r="E64" s="9">
        <v>1</v>
      </c>
      <c r="F64" s="17">
        <v>1300000</v>
      </c>
      <c r="G64" s="17">
        <f t="shared" si="21"/>
        <v>1300000</v>
      </c>
      <c r="H64" s="17">
        <v>1306500</v>
      </c>
      <c r="I64" s="17">
        <f t="shared" si="22"/>
        <v>1306500</v>
      </c>
      <c r="J64" s="15">
        <f t="shared" si="23"/>
        <v>1303250</v>
      </c>
      <c r="K64" s="28">
        <f t="shared" si="2"/>
        <v>3250</v>
      </c>
    </row>
    <row r="65" spans="1:11" s="8" customFormat="1" ht="27.75" customHeight="1" x14ac:dyDescent="0.2">
      <c r="A65" s="9">
        <v>9.4</v>
      </c>
      <c r="B65" s="65" t="s">
        <v>35</v>
      </c>
      <c r="C65" s="65"/>
      <c r="D65" s="9" t="s">
        <v>12</v>
      </c>
      <c r="E65" s="9">
        <v>1</v>
      </c>
      <c r="F65" s="17">
        <v>900000</v>
      </c>
      <c r="G65" s="17">
        <f t="shared" si="21"/>
        <v>900000</v>
      </c>
      <c r="H65" s="17">
        <v>904500</v>
      </c>
      <c r="I65" s="17">
        <f t="shared" si="22"/>
        <v>904500</v>
      </c>
      <c r="J65" s="15">
        <f t="shared" si="23"/>
        <v>902250</v>
      </c>
      <c r="K65" s="28">
        <f t="shared" si="2"/>
        <v>2250</v>
      </c>
    </row>
    <row r="66" spans="1:11" s="8" customFormat="1" ht="12.75" x14ac:dyDescent="0.2">
      <c r="A66" s="9">
        <v>9.5</v>
      </c>
      <c r="B66" s="65" t="s">
        <v>89</v>
      </c>
      <c r="C66" s="65"/>
      <c r="D66" s="9" t="s">
        <v>12</v>
      </c>
      <c r="E66" s="9">
        <v>1</v>
      </c>
      <c r="F66" s="17">
        <v>500000</v>
      </c>
      <c r="G66" s="17">
        <f t="shared" si="21"/>
        <v>500000</v>
      </c>
      <c r="H66" s="17">
        <v>502500</v>
      </c>
      <c r="I66" s="17">
        <f t="shared" si="22"/>
        <v>502500</v>
      </c>
      <c r="J66" s="15">
        <f t="shared" si="23"/>
        <v>501250</v>
      </c>
      <c r="K66" s="28">
        <f t="shared" si="2"/>
        <v>1250</v>
      </c>
    </row>
    <row r="67" spans="1:11" s="4" customFormat="1" ht="18.75" x14ac:dyDescent="0.2">
      <c r="A67" s="51" t="s">
        <v>114</v>
      </c>
      <c r="B67" s="51"/>
      <c r="C67" s="51"/>
      <c r="D67" s="51"/>
      <c r="E67" s="51"/>
      <c r="F67" s="51"/>
      <c r="G67" s="51"/>
      <c r="H67" s="51"/>
      <c r="I67" s="51"/>
      <c r="J67" s="51"/>
      <c r="K67" s="33"/>
    </row>
    <row r="68" spans="1:11" s="3" customFormat="1" ht="25.5" x14ac:dyDescent="0.2">
      <c r="A68" s="14">
        <v>10</v>
      </c>
      <c r="B68" s="52" t="s">
        <v>14</v>
      </c>
      <c r="C68" s="52"/>
      <c r="D68" s="14" t="s">
        <v>10</v>
      </c>
      <c r="E68" s="5" t="s">
        <v>1</v>
      </c>
      <c r="F68" s="16" t="s">
        <v>3</v>
      </c>
      <c r="G68" s="16" t="s">
        <v>4</v>
      </c>
      <c r="H68" s="16" t="s">
        <v>3</v>
      </c>
      <c r="I68" s="16" t="s">
        <v>4</v>
      </c>
      <c r="J68" s="16" t="s">
        <v>11</v>
      </c>
      <c r="K68" s="34"/>
    </row>
    <row r="69" spans="1:11" s="8" customFormat="1" ht="15" customHeight="1" x14ac:dyDescent="0.2">
      <c r="A69" s="9">
        <v>10.1</v>
      </c>
      <c r="B69" s="53" t="s">
        <v>36</v>
      </c>
      <c r="C69" s="53"/>
      <c r="D69" s="9" t="s">
        <v>12</v>
      </c>
      <c r="E69" s="9">
        <v>1</v>
      </c>
      <c r="F69" s="17">
        <v>600000</v>
      </c>
      <c r="G69" s="17">
        <f t="shared" ref="G69:G79" si="24">+E69*F69</f>
        <v>600000</v>
      </c>
      <c r="H69" s="17">
        <v>603000</v>
      </c>
      <c r="I69" s="17">
        <f t="shared" ref="I69:I79" si="25">+E69*H69</f>
        <v>603000</v>
      </c>
      <c r="J69" s="15">
        <f>AVERAGE(G69,I69)</f>
        <v>601500</v>
      </c>
      <c r="K69" s="28">
        <f t="shared" si="2"/>
        <v>1500</v>
      </c>
    </row>
    <row r="70" spans="1:11" s="8" customFormat="1" ht="15" customHeight="1" x14ac:dyDescent="0.2">
      <c r="A70" s="9">
        <v>10.199999999999999</v>
      </c>
      <c r="B70" s="53" t="s">
        <v>37</v>
      </c>
      <c r="C70" s="53"/>
      <c r="D70" s="9" t="s">
        <v>12</v>
      </c>
      <c r="E70" s="9">
        <v>1</v>
      </c>
      <c r="F70" s="17">
        <v>500000</v>
      </c>
      <c r="G70" s="17">
        <f t="shared" si="24"/>
        <v>500000</v>
      </c>
      <c r="H70" s="17">
        <v>502500</v>
      </c>
      <c r="I70" s="17">
        <f t="shared" si="25"/>
        <v>502500</v>
      </c>
      <c r="J70" s="15">
        <f t="shared" ref="J70:J79" si="26">AVERAGE(G70,I70)</f>
        <v>501250</v>
      </c>
      <c r="K70" s="28">
        <f t="shared" si="2"/>
        <v>1250</v>
      </c>
    </row>
    <row r="71" spans="1:11" s="8" customFormat="1" ht="15" customHeight="1" x14ac:dyDescent="0.2">
      <c r="A71" s="9">
        <v>10.3</v>
      </c>
      <c r="B71" s="53" t="s">
        <v>38</v>
      </c>
      <c r="C71" s="53"/>
      <c r="D71" s="9" t="s">
        <v>12</v>
      </c>
      <c r="E71" s="9">
        <v>1</v>
      </c>
      <c r="F71" s="17">
        <v>250000</v>
      </c>
      <c r="G71" s="17">
        <f t="shared" si="24"/>
        <v>250000</v>
      </c>
      <c r="H71" s="17">
        <v>251250</v>
      </c>
      <c r="I71" s="17">
        <f t="shared" si="25"/>
        <v>251250</v>
      </c>
      <c r="J71" s="15">
        <f t="shared" si="26"/>
        <v>250625</v>
      </c>
      <c r="K71" s="28">
        <f t="shared" si="2"/>
        <v>625</v>
      </c>
    </row>
    <row r="72" spans="1:11" s="8" customFormat="1" ht="15" customHeight="1" x14ac:dyDescent="0.2">
      <c r="A72" s="9">
        <v>10.4</v>
      </c>
      <c r="B72" s="53" t="s">
        <v>39</v>
      </c>
      <c r="C72" s="53"/>
      <c r="D72" s="9" t="s">
        <v>12</v>
      </c>
      <c r="E72" s="9">
        <v>1</v>
      </c>
      <c r="F72" s="17">
        <v>200000</v>
      </c>
      <c r="G72" s="17">
        <f t="shared" si="24"/>
        <v>200000</v>
      </c>
      <c r="H72" s="17">
        <v>201000</v>
      </c>
      <c r="I72" s="17">
        <f t="shared" si="25"/>
        <v>201000</v>
      </c>
      <c r="J72" s="15">
        <f t="shared" si="26"/>
        <v>200500</v>
      </c>
      <c r="K72" s="28">
        <f t="shared" si="2"/>
        <v>500</v>
      </c>
    </row>
    <row r="73" spans="1:11" s="8" customFormat="1" ht="15" customHeight="1" x14ac:dyDescent="0.2">
      <c r="A73" s="9">
        <v>10.5</v>
      </c>
      <c r="B73" s="53" t="s">
        <v>40</v>
      </c>
      <c r="C73" s="53"/>
      <c r="D73" s="9" t="s">
        <v>12</v>
      </c>
      <c r="E73" s="9">
        <v>1</v>
      </c>
      <c r="F73" s="17">
        <v>600000</v>
      </c>
      <c r="G73" s="17">
        <f t="shared" si="24"/>
        <v>600000</v>
      </c>
      <c r="H73" s="17">
        <v>603000</v>
      </c>
      <c r="I73" s="17">
        <f t="shared" si="25"/>
        <v>603000</v>
      </c>
      <c r="J73" s="15">
        <f t="shared" si="26"/>
        <v>601500</v>
      </c>
      <c r="K73" s="28">
        <f t="shared" si="2"/>
        <v>1500</v>
      </c>
    </row>
    <row r="74" spans="1:11" s="8" customFormat="1" ht="15" customHeight="1" x14ac:dyDescent="0.2">
      <c r="A74" s="9">
        <v>10.6</v>
      </c>
      <c r="B74" s="53" t="s">
        <v>41</v>
      </c>
      <c r="C74" s="53"/>
      <c r="D74" s="9" t="s">
        <v>12</v>
      </c>
      <c r="E74" s="9">
        <v>1</v>
      </c>
      <c r="F74" s="17">
        <v>300000</v>
      </c>
      <c r="G74" s="17">
        <f t="shared" si="24"/>
        <v>300000</v>
      </c>
      <c r="H74" s="17">
        <v>301500</v>
      </c>
      <c r="I74" s="17">
        <f t="shared" si="25"/>
        <v>301500</v>
      </c>
      <c r="J74" s="15">
        <f t="shared" si="26"/>
        <v>300750</v>
      </c>
      <c r="K74" s="28">
        <f t="shared" ref="K74:K135" si="27">_xlfn.STDEV.P(G74,I74)</f>
        <v>750</v>
      </c>
    </row>
    <row r="75" spans="1:11" s="8" customFormat="1" ht="15" customHeight="1" x14ac:dyDescent="0.2">
      <c r="A75" s="9">
        <v>10.7</v>
      </c>
      <c r="B75" s="53" t="s">
        <v>42</v>
      </c>
      <c r="C75" s="53"/>
      <c r="D75" s="9" t="s">
        <v>12</v>
      </c>
      <c r="E75" s="9">
        <v>1</v>
      </c>
      <c r="F75" s="17">
        <v>900000</v>
      </c>
      <c r="G75" s="17">
        <f t="shared" si="24"/>
        <v>900000</v>
      </c>
      <c r="H75" s="17">
        <v>904500</v>
      </c>
      <c r="I75" s="17">
        <f t="shared" si="25"/>
        <v>904500</v>
      </c>
      <c r="J75" s="15">
        <f t="shared" si="26"/>
        <v>902250</v>
      </c>
      <c r="K75" s="28">
        <f t="shared" si="27"/>
        <v>2250</v>
      </c>
    </row>
    <row r="76" spans="1:11" s="8" customFormat="1" ht="15" customHeight="1" x14ac:dyDescent="0.2">
      <c r="A76" s="9">
        <v>10.8</v>
      </c>
      <c r="B76" s="53" t="s">
        <v>43</v>
      </c>
      <c r="C76" s="53"/>
      <c r="D76" s="9" t="s">
        <v>12</v>
      </c>
      <c r="E76" s="9">
        <v>1</v>
      </c>
      <c r="F76" s="17">
        <v>250000</v>
      </c>
      <c r="G76" s="17">
        <f t="shared" si="24"/>
        <v>250000</v>
      </c>
      <c r="H76" s="17">
        <v>251250</v>
      </c>
      <c r="I76" s="17">
        <f t="shared" si="25"/>
        <v>251250</v>
      </c>
      <c r="J76" s="15">
        <f t="shared" si="26"/>
        <v>250625</v>
      </c>
      <c r="K76" s="28">
        <f t="shared" si="27"/>
        <v>625</v>
      </c>
    </row>
    <row r="77" spans="1:11" s="8" customFormat="1" ht="15" customHeight="1" x14ac:dyDescent="0.2">
      <c r="A77" s="9">
        <v>10.9</v>
      </c>
      <c r="B77" s="53" t="s">
        <v>44</v>
      </c>
      <c r="C77" s="53"/>
      <c r="D77" s="9" t="s">
        <v>12</v>
      </c>
      <c r="E77" s="9">
        <v>1</v>
      </c>
      <c r="F77" s="17">
        <v>650000</v>
      </c>
      <c r="G77" s="17">
        <f t="shared" si="24"/>
        <v>650000</v>
      </c>
      <c r="H77" s="17">
        <v>653250</v>
      </c>
      <c r="I77" s="17">
        <f t="shared" si="25"/>
        <v>653250</v>
      </c>
      <c r="J77" s="15">
        <f t="shared" si="26"/>
        <v>651625</v>
      </c>
      <c r="K77" s="28">
        <f t="shared" si="27"/>
        <v>1625</v>
      </c>
    </row>
    <row r="78" spans="1:11" s="8" customFormat="1" ht="15" customHeight="1" x14ac:dyDescent="0.2">
      <c r="A78" s="21">
        <v>10.1</v>
      </c>
      <c r="B78" s="53" t="s">
        <v>112</v>
      </c>
      <c r="C78" s="53"/>
      <c r="D78" s="9" t="s">
        <v>12</v>
      </c>
      <c r="E78" s="9">
        <v>1</v>
      </c>
      <c r="F78" s="17">
        <v>300000</v>
      </c>
      <c r="G78" s="17">
        <f t="shared" si="24"/>
        <v>300000</v>
      </c>
      <c r="H78" s="17">
        <v>301500</v>
      </c>
      <c r="I78" s="17">
        <f t="shared" si="25"/>
        <v>301500</v>
      </c>
      <c r="J78" s="15">
        <f t="shared" si="26"/>
        <v>300750</v>
      </c>
      <c r="K78" s="28">
        <f t="shared" si="27"/>
        <v>750</v>
      </c>
    </row>
    <row r="79" spans="1:11" s="8" customFormat="1" ht="27.75" customHeight="1" x14ac:dyDescent="0.2">
      <c r="A79" s="9">
        <v>10.11</v>
      </c>
      <c r="B79" s="53" t="s">
        <v>85</v>
      </c>
      <c r="C79" s="53"/>
      <c r="D79" s="9" t="s">
        <v>12</v>
      </c>
      <c r="E79" s="9">
        <v>1</v>
      </c>
      <c r="F79" s="17">
        <v>250000</v>
      </c>
      <c r="G79" s="17">
        <f t="shared" si="24"/>
        <v>250000</v>
      </c>
      <c r="H79" s="17">
        <v>251250</v>
      </c>
      <c r="I79" s="17">
        <f t="shared" si="25"/>
        <v>251250</v>
      </c>
      <c r="J79" s="15">
        <f t="shared" si="26"/>
        <v>250625</v>
      </c>
      <c r="K79" s="28">
        <f t="shared" si="27"/>
        <v>625</v>
      </c>
    </row>
    <row r="80" spans="1:11" s="4" customFormat="1" ht="18.75" x14ac:dyDescent="0.2">
      <c r="A80" s="51" t="s">
        <v>104</v>
      </c>
      <c r="B80" s="51"/>
      <c r="C80" s="51"/>
      <c r="D80" s="51"/>
      <c r="E80" s="51"/>
      <c r="F80" s="51"/>
      <c r="G80" s="51"/>
      <c r="H80" s="51"/>
      <c r="I80" s="51"/>
      <c r="J80" s="51"/>
      <c r="K80" s="33"/>
    </row>
    <row r="81" spans="1:11" s="3" customFormat="1" ht="25.5" x14ac:dyDescent="0.2">
      <c r="A81" s="14">
        <v>11</v>
      </c>
      <c r="B81" s="52" t="s">
        <v>14</v>
      </c>
      <c r="C81" s="52"/>
      <c r="D81" s="14" t="s">
        <v>10</v>
      </c>
      <c r="E81" s="5" t="s">
        <v>1</v>
      </c>
      <c r="F81" s="16" t="s">
        <v>3</v>
      </c>
      <c r="G81" s="16" t="s">
        <v>4</v>
      </c>
      <c r="H81" s="16" t="s">
        <v>3</v>
      </c>
      <c r="I81" s="16" t="s">
        <v>4</v>
      </c>
      <c r="J81" s="16" t="s">
        <v>11</v>
      </c>
      <c r="K81" s="34"/>
    </row>
    <row r="82" spans="1:11" s="8" customFormat="1" ht="12.75" x14ac:dyDescent="0.2">
      <c r="A82" s="9">
        <v>11.1</v>
      </c>
      <c r="B82" s="53" t="s">
        <v>105</v>
      </c>
      <c r="C82" s="53"/>
      <c r="D82" s="9" t="s">
        <v>12</v>
      </c>
      <c r="E82" s="9">
        <v>1</v>
      </c>
      <c r="F82" s="17">
        <v>1700000</v>
      </c>
      <c r="G82" s="17">
        <f t="shared" ref="G82:G84" si="28">+E82*F82</f>
        <v>1700000</v>
      </c>
      <c r="H82" s="17">
        <v>1708500</v>
      </c>
      <c r="I82" s="17">
        <f t="shared" ref="I82:I84" si="29">+E82*H82</f>
        <v>1708500</v>
      </c>
      <c r="J82" s="15">
        <f t="shared" ref="J82:J84" si="30">AVERAGE(G82,I82)</f>
        <v>1704250</v>
      </c>
      <c r="K82" s="28">
        <f t="shared" si="27"/>
        <v>4250</v>
      </c>
    </row>
    <row r="83" spans="1:11" s="8" customFormat="1" ht="12.75" x14ac:dyDescent="0.2">
      <c r="A83" s="9">
        <v>11.2</v>
      </c>
      <c r="B83" s="53" t="s">
        <v>106</v>
      </c>
      <c r="C83" s="53"/>
      <c r="D83" s="9" t="s">
        <v>12</v>
      </c>
      <c r="E83" s="9">
        <v>1</v>
      </c>
      <c r="F83" s="17">
        <v>750000</v>
      </c>
      <c r="G83" s="17">
        <f t="shared" si="28"/>
        <v>750000</v>
      </c>
      <c r="H83" s="17">
        <v>753750</v>
      </c>
      <c r="I83" s="17">
        <f t="shared" si="29"/>
        <v>753750</v>
      </c>
      <c r="J83" s="15">
        <f t="shared" si="30"/>
        <v>751875</v>
      </c>
      <c r="K83" s="28">
        <f t="shared" si="27"/>
        <v>1875</v>
      </c>
    </row>
    <row r="84" spans="1:11" s="8" customFormat="1" ht="12.75" x14ac:dyDescent="0.2">
      <c r="A84" s="9">
        <v>11.3</v>
      </c>
      <c r="B84" s="53" t="s">
        <v>89</v>
      </c>
      <c r="C84" s="53"/>
      <c r="D84" s="9" t="s">
        <v>12</v>
      </c>
      <c r="E84" s="9">
        <v>1</v>
      </c>
      <c r="F84" s="17">
        <v>515000</v>
      </c>
      <c r="G84" s="17">
        <f t="shared" si="28"/>
        <v>515000</v>
      </c>
      <c r="H84" s="17">
        <v>517575</v>
      </c>
      <c r="I84" s="17">
        <f t="shared" si="29"/>
        <v>517575</v>
      </c>
      <c r="J84" s="15">
        <f t="shared" si="30"/>
        <v>516287.5</v>
      </c>
      <c r="K84" s="28">
        <f t="shared" si="27"/>
        <v>1287.5</v>
      </c>
    </row>
    <row r="85" spans="1:11" s="4" customFormat="1" ht="18.75" x14ac:dyDescent="0.2">
      <c r="A85" s="51" t="s">
        <v>45</v>
      </c>
      <c r="B85" s="51"/>
      <c r="C85" s="51"/>
      <c r="D85" s="51"/>
      <c r="E85" s="51"/>
      <c r="F85" s="51"/>
      <c r="G85" s="51"/>
      <c r="H85" s="51"/>
      <c r="I85" s="51"/>
      <c r="J85" s="51"/>
      <c r="K85" s="33"/>
    </row>
    <row r="86" spans="1:11" s="3" customFormat="1" ht="25.5" x14ac:dyDescent="0.2">
      <c r="A86" s="14">
        <v>12</v>
      </c>
      <c r="B86" s="52" t="s">
        <v>14</v>
      </c>
      <c r="C86" s="52"/>
      <c r="D86" s="14" t="s">
        <v>10</v>
      </c>
      <c r="E86" s="5" t="s">
        <v>1</v>
      </c>
      <c r="F86" s="16" t="s">
        <v>3</v>
      </c>
      <c r="G86" s="16" t="s">
        <v>4</v>
      </c>
      <c r="H86" s="16" t="s">
        <v>3</v>
      </c>
      <c r="I86" s="16" t="s">
        <v>4</v>
      </c>
      <c r="J86" s="16" t="s">
        <v>11</v>
      </c>
      <c r="K86" s="34"/>
    </row>
    <row r="87" spans="1:11" s="3" customFormat="1" ht="15" customHeight="1" x14ac:dyDescent="0.2">
      <c r="A87" s="9">
        <v>12.1</v>
      </c>
      <c r="B87" s="53" t="s">
        <v>46</v>
      </c>
      <c r="C87" s="53"/>
      <c r="D87" s="9" t="s">
        <v>12</v>
      </c>
      <c r="E87" s="9">
        <v>1</v>
      </c>
      <c r="F87" s="18">
        <v>450000</v>
      </c>
      <c r="G87" s="17">
        <f t="shared" ref="G87:G93" si="31">+E87*F87</f>
        <v>450000</v>
      </c>
      <c r="H87" s="17">
        <v>452250</v>
      </c>
      <c r="I87" s="17">
        <f>+H87*E87</f>
        <v>452250</v>
      </c>
      <c r="J87" s="15">
        <f>AVERAGE(G87,I87)</f>
        <v>451125</v>
      </c>
      <c r="K87" s="28">
        <f t="shared" si="27"/>
        <v>1125</v>
      </c>
    </row>
    <row r="88" spans="1:11" s="3" customFormat="1" ht="15" customHeight="1" x14ac:dyDescent="0.2">
      <c r="A88" s="9">
        <v>12.2</v>
      </c>
      <c r="B88" s="53" t="s">
        <v>47</v>
      </c>
      <c r="C88" s="53"/>
      <c r="D88" s="9" t="s">
        <v>12</v>
      </c>
      <c r="E88" s="9">
        <v>1</v>
      </c>
      <c r="F88" s="18">
        <v>300000</v>
      </c>
      <c r="G88" s="17">
        <f t="shared" si="31"/>
        <v>300000</v>
      </c>
      <c r="H88" s="17">
        <v>301500</v>
      </c>
      <c r="I88" s="17">
        <f t="shared" ref="I88:I93" si="32">+H88*E88</f>
        <v>301500</v>
      </c>
      <c r="J88" s="15">
        <f t="shared" ref="J88:J93" si="33">AVERAGE(G88,I88)</f>
        <v>300750</v>
      </c>
      <c r="K88" s="28">
        <f t="shared" si="27"/>
        <v>750</v>
      </c>
    </row>
    <row r="89" spans="1:11" s="3" customFormat="1" ht="15" customHeight="1" x14ac:dyDescent="0.2">
      <c r="A89" s="9">
        <v>12.3</v>
      </c>
      <c r="B89" s="53" t="s">
        <v>48</v>
      </c>
      <c r="C89" s="53"/>
      <c r="D89" s="9" t="s">
        <v>12</v>
      </c>
      <c r="E89" s="9">
        <v>1</v>
      </c>
      <c r="F89" s="18">
        <v>250000</v>
      </c>
      <c r="G89" s="17">
        <f t="shared" si="31"/>
        <v>250000</v>
      </c>
      <c r="H89" s="17">
        <v>251250</v>
      </c>
      <c r="I89" s="17">
        <f t="shared" si="32"/>
        <v>251250</v>
      </c>
      <c r="J89" s="15">
        <f t="shared" si="33"/>
        <v>250625</v>
      </c>
      <c r="K89" s="28">
        <f t="shared" si="27"/>
        <v>625</v>
      </c>
    </row>
    <row r="90" spans="1:11" s="3" customFormat="1" ht="15" customHeight="1" x14ac:dyDescent="0.2">
      <c r="A90" s="9">
        <v>12.4</v>
      </c>
      <c r="B90" s="53" t="s">
        <v>49</v>
      </c>
      <c r="C90" s="53"/>
      <c r="D90" s="9" t="s">
        <v>12</v>
      </c>
      <c r="E90" s="9">
        <v>1</v>
      </c>
      <c r="F90" s="18">
        <v>500000</v>
      </c>
      <c r="G90" s="17">
        <f t="shared" si="31"/>
        <v>500000</v>
      </c>
      <c r="H90" s="17">
        <v>502500</v>
      </c>
      <c r="I90" s="17">
        <f t="shared" si="32"/>
        <v>502500</v>
      </c>
      <c r="J90" s="15">
        <f t="shared" si="33"/>
        <v>501250</v>
      </c>
      <c r="K90" s="28">
        <f t="shared" si="27"/>
        <v>1250</v>
      </c>
    </row>
    <row r="91" spans="1:11" s="3" customFormat="1" ht="15" customHeight="1" x14ac:dyDescent="0.2">
      <c r="A91" s="9">
        <v>12.5</v>
      </c>
      <c r="B91" s="53" t="s">
        <v>50</v>
      </c>
      <c r="C91" s="53"/>
      <c r="D91" s="9" t="s">
        <v>12</v>
      </c>
      <c r="E91" s="9">
        <v>1</v>
      </c>
      <c r="F91" s="18">
        <v>300000</v>
      </c>
      <c r="G91" s="17">
        <f t="shared" si="31"/>
        <v>300000</v>
      </c>
      <c r="H91" s="17">
        <v>301500</v>
      </c>
      <c r="I91" s="17">
        <f t="shared" si="32"/>
        <v>301500</v>
      </c>
      <c r="J91" s="15">
        <f t="shared" si="33"/>
        <v>300750</v>
      </c>
      <c r="K91" s="28">
        <f t="shared" si="27"/>
        <v>750</v>
      </c>
    </row>
    <row r="92" spans="1:11" s="3" customFormat="1" ht="15" customHeight="1" x14ac:dyDescent="0.2">
      <c r="A92" s="9">
        <v>12.6</v>
      </c>
      <c r="B92" s="53" t="s">
        <v>51</v>
      </c>
      <c r="C92" s="53"/>
      <c r="D92" s="9" t="s">
        <v>12</v>
      </c>
      <c r="E92" s="9">
        <v>1</v>
      </c>
      <c r="F92" s="18">
        <v>128000</v>
      </c>
      <c r="G92" s="17">
        <f t="shared" si="31"/>
        <v>128000</v>
      </c>
      <c r="H92" s="17">
        <v>128640</v>
      </c>
      <c r="I92" s="17">
        <f t="shared" si="32"/>
        <v>128640</v>
      </c>
      <c r="J92" s="15">
        <f t="shared" si="33"/>
        <v>128320</v>
      </c>
      <c r="K92" s="28">
        <f t="shared" si="27"/>
        <v>320</v>
      </c>
    </row>
    <row r="93" spans="1:11" s="3" customFormat="1" ht="15" customHeight="1" x14ac:dyDescent="0.2">
      <c r="A93" s="9">
        <v>12.7</v>
      </c>
      <c r="B93" s="53" t="s">
        <v>112</v>
      </c>
      <c r="C93" s="53"/>
      <c r="D93" s="9" t="s">
        <v>12</v>
      </c>
      <c r="E93" s="9">
        <v>1</v>
      </c>
      <c r="F93" s="18">
        <v>100000</v>
      </c>
      <c r="G93" s="17">
        <f t="shared" si="31"/>
        <v>100000</v>
      </c>
      <c r="H93" s="17">
        <v>100500</v>
      </c>
      <c r="I93" s="17">
        <f t="shared" si="32"/>
        <v>100500</v>
      </c>
      <c r="J93" s="15">
        <f t="shared" si="33"/>
        <v>100250</v>
      </c>
      <c r="K93" s="28">
        <f t="shared" si="27"/>
        <v>250</v>
      </c>
    </row>
    <row r="94" spans="1:11" s="4" customFormat="1" ht="18.75" x14ac:dyDescent="0.2">
      <c r="A94" s="51" t="s">
        <v>52</v>
      </c>
      <c r="B94" s="51"/>
      <c r="C94" s="51"/>
      <c r="D94" s="51"/>
      <c r="E94" s="51"/>
      <c r="F94" s="51"/>
      <c r="G94" s="51"/>
      <c r="H94" s="51"/>
      <c r="I94" s="51"/>
      <c r="J94" s="51"/>
      <c r="K94" s="33"/>
    </row>
    <row r="95" spans="1:11" s="3" customFormat="1" ht="25.5" x14ac:dyDescent="0.2">
      <c r="A95" s="14">
        <v>13</v>
      </c>
      <c r="B95" s="52" t="s">
        <v>13</v>
      </c>
      <c r="C95" s="52"/>
      <c r="D95" s="14" t="s">
        <v>10</v>
      </c>
      <c r="E95" s="5" t="s">
        <v>1</v>
      </c>
      <c r="F95" s="16" t="s">
        <v>3</v>
      </c>
      <c r="G95" s="16" t="s">
        <v>4</v>
      </c>
      <c r="H95" s="16" t="s">
        <v>3</v>
      </c>
      <c r="I95" s="16" t="s">
        <v>4</v>
      </c>
      <c r="J95" s="16" t="s">
        <v>11</v>
      </c>
      <c r="K95" s="34"/>
    </row>
    <row r="96" spans="1:11" s="8" customFormat="1" ht="15" customHeight="1" x14ac:dyDescent="0.2">
      <c r="A96" s="6">
        <v>13.1</v>
      </c>
      <c r="B96" s="54" t="s">
        <v>197</v>
      </c>
      <c r="C96" s="54"/>
      <c r="D96" s="6" t="s">
        <v>12</v>
      </c>
      <c r="E96" s="6">
        <v>2</v>
      </c>
      <c r="F96" s="17">
        <v>300000</v>
      </c>
      <c r="G96" s="17">
        <f>+E96*F96</f>
        <v>600000</v>
      </c>
      <c r="H96" s="17">
        <v>301500</v>
      </c>
      <c r="I96" s="17">
        <f>+E96*H96</f>
        <v>603000</v>
      </c>
      <c r="J96" s="15">
        <f>AVERAGE(G96,I96)</f>
        <v>601500</v>
      </c>
      <c r="K96" s="28">
        <f t="shared" si="27"/>
        <v>1500</v>
      </c>
    </row>
    <row r="97" spans="1:11" s="3" customFormat="1" ht="25.5" x14ac:dyDescent="0.2">
      <c r="A97" s="14">
        <v>14</v>
      </c>
      <c r="B97" s="52" t="s">
        <v>14</v>
      </c>
      <c r="C97" s="52"/>
      <c r="D97" s="14" t="s">
        <v>10</v>
      </c>
      <c r="E97" s="5" t="s">
        <v>1</v>
      </c>
      <c r="F97" s="16" t="s">
        <v>3</v>
      </c>
      <c r="G97" s="16" t="s">
        <v>4</v>
      </c>
      <c r="H97" s="16" t="s">
        <v>3</v>
      </c>
      <c r="I97" s="16" t="s">
        <v>4</v>
      </c>
      <c r="J97" s="16" t="s">
        <v>11</v>
      </c>
      <c r="K97" s="29"/>
    </row>
    <row r="98" spans="1:11" s="3" customFormat="1" ht="15" customHeight="1" x14ac:dyDescent="0.2">
      <c r="A98" s="9">
        <v>14.1</v>
      </c>
      <c r="B98" s="53" t="s">
        <v>47</v>
      </c>
      <c r="C98" s="53"/>
      <c r="D98" s="9" t="s">
        <v>12</v>
      </c>
      <c r="E98" s="9">
        <v>1</v>
      </c>
      <c r="F98" s="18">
        <v>250000</v>
      </c>
      <c r="G98" s="17">
        <f t="shared" ref="G98:G107" si="34">+E98*F98</f>
        <v>250000</v>
      </c>
      <c r="H98" s="17">
        <v>251250</v>
      </c>
      <c r="I98" s="17">
        <f>+H98*E98</f>
        <v>251250</v>
      </c>
      <c r="J98" s="15">
        <f>AVERAGE(G98,I98)</f>
        <v>250625</v>
      </c>
      <c r="K98" s="28">
        <f t="shared" si="27"/>
        <v>625</v>
      </c>
    </row>
    <row r="99" spans="1:11" s="3" customFormat="1" ht="15" customHeight="1" x14ac:dyDescent="0.2">
      <c r="A99" s="9">
        <v>14.2</v>
      </c>
      <c r="B99" s="53" t="s">
        <v>53</v>
      </c>
      <c r="C99" s="53"/>
      <c r="D99" s="9" t="s">
        <v>12</v>
      </c>
      <c r="E99" s="9">
        <v>1</v>
      </c>
      <c r="F99" s="18">
        <v>350000</v>
      </c>
      <c r="G99" s="17">
        <f t="shared" si="34"/>
        <v>350000</v>
      </c>
      <c r="H99" s="17">
        <v>351750</v>
      </c>
      <c r="I99" s="17">
        <f t="shared" ref="I99:I107" si="35">+H99*E99</f>
        <v>351750</v>
      </c>
      <c r="J99" s="15">
        <f t="shared" ref="J99:J106" si="36">AVERAGE(G99,I99)</f>
        <v>350875</v>
      </c>
      <c r="K99" s="28">
        <f t="shared" si="27"/>
        <v>875</v>
      </c>
    </row>
    <row r="100" spans="1:11" s="3" customFormat="1" ht="15" customHeight="1" x14ac:dyDescent="0.2">
      <c r="A100" s="9">
        <v>14.3</v>
      </c>
      <c r="B100" s="53" t="s">
        <v>54</v>
      </c>
      <c r="C100" s="53"/>
      <c r="D100" s="9" t="s">
        <v>12</v>
      </c>
      <c r="E100" s="9">
        <v>1</v>
      </c>
      <c r="F100" s="18">
        <v>200000</v>
      </c>
      <c r="G100" s="17">
        <f t="shared" si="34"/>
        <v>200000</v>
      </c>
      <c r="H100" s="17">
        <v>201000</v>
      </c>
      <c r="I100" s="17">
        <f t="shared" si="35"/>
        <v>201000</v>
      </c>
      <c r="J100" s="15">
        <f t="shared" si="36"/>
        <v>200500</v>
      </c>
      <c r="K100" s="28">
        <f t="shared" si="27"/>
        <v>500</v>
      </c>
    </row>
    <row r="101" spans="1:11" s="3" customFormat="1" ht="15" customHeight="1" x14ac:dyDescent="0.2">
      <c r="A101" s="9">
        <v>14.4</v>
      </c>
      <c r="B101" s="53" t="s">
        <v>55</v>
      </c>
      <c r="C101" s="53"/>
      <c r="D101" s="9" t="s">
        <v>12</v>
      </c>
      <c r="E101" s="9">
        <v>1</v>
      </c>
      <c r="F101" s="18">
        <v>250000</v>
      </c>
      <c r="G101" s="17">
        <f t="shared" si="34"/>
        <v>250000</v>
      </c>
      <c r="H101" s="17">
        <v>251250</v>
      </c>
      <c r="I101" s="17">
        <f t="shared" si="35"/>
        <v>251250</v>
      </c>
      <c r="J101" s="15">
        <f t="shared" si="36"/>
        <v>250625</v>
      </c>
      <c r="K101" s="28">
        <f t="shared" si="27"/>
        <v>625</v>
      </c>
    </row>
    <row r="102" spans="1:11" s="3" customFormat="1" ht="15" customHeight="1" x14ac:dyDescent="0.2">
      <c r="A102" s="9">
        <v>14.5</v>
      </c>
      <c r="B102" s="53" t="s">
        <v>56</v>
      </c>
      <c r="C102" s="53"/>
      <c r="D102" s="9" t="s">
        <v>12</v>
      </c>
      <c r="E102" s="9">
        <v>1</v>
      </c>
      <c r="F102" s="18">
        <v>150000</v>
      </c>
      <c r="G102" s="17">
        <f t="shared" si="34"/>
        <v>150000</v>
      </c>
      <c r="H102" s="17">
        <v>150750</v>
      </c>
      <c r="I102" s="17">
        <f t="shared" si="35"/>
        <v>150750</v>
      </c>
      <c r="J102" s="15">
        <f t="shared" si="36"/>
        <v>150375</v>
      </c>
      <c r="K102" s="28">
        <f t="shared" si="27"/>
        <v>375</v>
      </c>
    </row>
    <row r="103" spans="1:11" s="3" customFormat="1" ht="15" customHeight="1" x14ac:dyDescent="0.2">
      <c r="A103" s="9">
        <v>14.6</v>
      </c>
      <c r="B103" s="53" t="s">
        <v>57</v>
      </c>
      <c r="C103" s="53"/>
      <c r="D103" s="9" t="s">
        <v>12</v>
      </c>
      <c r="E103" s="9">
        <v>1</v>
      </c>
      <c r="F103" s="18">
        <v>200000</v>
      </c>
      <c r="G103" s="17">
        <f t="shared" si="34"/>
        <v>200000</v>
      </c>
      <c r="H103" s="17">
        <v>201000</v>
      </c>
      <c r="I103" s="17">
        <f t="shared" si="35"/>
        <v>201000</v>
      </c>
      <c r="J103" s="15">
        <f t="shared" si="36"/>
        <v>200500</v>
      </c>
      <c r="K103" s="28">
        <f t="shared" si="27"/>
        <v>500</v>
      </c>
    </row>
    <row r="104" spans="1:11" s="3" customFormat="1" ht="15" customHeight="1" x14ac:dyDescent="0.2">
      <c r="A104" s="9">
        <v>14.7</v>
      </c>
      <c r="B104" s="53" t="s">
        <v>58</v>
      </c>
      <c r="C104" s="53"/>
      <c r="D104" s="9" t="s">
        <v>12</v>
      </c>
      <c r="E104" s="9">
        <v>1</v>
      </c>
      <c r="F104" s="18">
        <v>250000</v>
      </c>
      <c r="G104" s="17">
        <f t="shared" si="34"/>
        <v>250000</v>
      </c>
      <c r="H104" s="17">
        <v>251250</v>
      </c>
      <c r="I104" s="17">
        <f t="shared" si="35"/>
        <v>251250</v>
      </c>
      <c r="J104" s="15">
        <f t="shared" si="36"/>
        <v>250625</v>
      </c>
      <c r="K104" s="28">
        <f t="shared" si="27"/>
        <v>625</v>
      </c>
    </row>
    <row r="105" spans="1:11" s="3" customFormat="1" ht="15" customHeight="1" x14ac:dyDescent="0.2">
      <c r="A105" s="9">
        <v>14.8</v>
      </c>
      <c r="B105" s="53" t="s">
        <v>59</v>
      </c>
      <c r="C105" s="53"/>
      <c r="D105" s="9" t="s">
        <v>12</v>
      </c>
      <c r="E105" s="9">
        <v>1</v>
      </c>
      <c r="F105" s="18">
        <v>400000</v>
      </c>
      <c r="G105" s="17">
        <f t="shared" si="34"/>
        <v>400000</v>
      </c>
      <c r="H105" s="17">
        <v>402000</v>
      </c>
      <c r="I105" s="17">
        <f t="shared" si="35"/>
        <v>402000</v>
      </c>
      <c r="J105" s="15">
        <f t="shared" si="36"/>
        <v>401000</v>
      </c>
      <c r="K105" s="28">
        <f t="shared" si="27"/>
        <v>1000</v>
      </c>
    </row>
    <row r="106" spans="1:11" s="3" customFormat="1" ht="15" customHeight="1" x14ac:dyDescent="0.2">
      <c r="A106" s="9">
        <v>14.9</v>
      </c>
      <c r="B106" s="53" t="s">
        <v>107</v>
      </c>
      <c r="C106" s="53"/>
      <c r="D106" s="9" t="s">
        <v>12</v>
      </c>
      <c r="E106" s="9">
        <v>1</v>
      </c>
      <c r="F106" s="18">
        <v>300000</v>
      </c>
      <c r="G106" s="17">
        <f t="shared" si="34"/>
        <v>300000</v>
      </c>
      <c r="H106" s="17">
        <v>301500</v>
      </c>
      <c r="I106" s="17">
        <f t="shared" si="35"/>
        <v>301500</v>
      </c>
      <c r="J106" s="15">
        <f t="shared" si="36"/>
        <v>300750</v>
      </c>
      <c r="K106" s="28">
        <f t="shared" si="27"/>
        <v>750</v>
      </c>
    </row>
    <row r="107" spans="1:11" s="3" customFormat="1" ht="15" customHeight="1" x14ac:dyDescent="0.2">
      <c r="A107" s="21">
        <v>14.1</v>
      </c>
      <c r="B107" s="53" t="s">
        <v>112</v>
      </c>
      <c r="C107" s="53"/>
      <c r="D107" s="9" t="s">
        <v>12</v>
      </c>
      <c r="E107" s="9">
        <v>1</v>
      </c>
      <c r="F107" s="18">
        <v>150000</v>
      </c>
      <c r="G107" s="17">
        <f t="shared" si="34"/>
        <v>150000</v>
      </c>
      <c r="H107" s="17">
        <v>150750</v>
      </c>
      <c r="I107" s="17">
        <f t="shared" si="35"/>
        <v>150750</v>
      </c>
      <c r="J107" s="15">
        <f>AVERAGE(G107,I107)</f>
        <v>150375</v>
      </c>
      <c r="K107" s="28">
        <f t="shared" si="27"/>
        <v>375</v>
      </c>
    </row>
    <row r="108" spans="1:11" s="4" customFormat="1" ht="18.75" x14ac:dyDescent="0.2">
      <c r="A108" s="51" t="s">
        <v>60</v>
      </c>
      <c r="B108" s="51"/>
      <c r="C108" s="51"/>
      <c r="D108" s="51"/>
      <c r="E108" s="51"/>
      <c r="F108" s="51"/>
      <c r="G108" s="51"/>
      <c r="H108" s="51"/>
      <c r="I108" s="51"/>
      <c r="J108" s="51"/>
      <c r="K108" s="33"/>
    </row>
    <row r="109" spans="1:11" s="3" customFormat="1" ht="25.5" x14ac:dyDescent="0.2">
      <c r="A109" s="14">
        <v>15</v>
      </c>
      <c r="B109" s="52" t="s">
        <v>14</v>
      </c>
      <c r="C109" s="52"/>
      <c r="D109" s="14" t="s">
        <v>10</v>
      </c>
      <c r="E109" s="5" t="s">
        <v>1</v>
      </c>
      <c r="F109" s="16" t="s">
        <v>3</v>
      </c>
      <c r="G109" s="16" t="s">
        <v>4</v>
      </c>
      <c r="H109" s="16" t="s">
        <v>3</v>
      </c>
      <c r="I109" s="16" t="s">
        <v>4</v>
      </c>
      <c r="J109" s="16" t="s">
        <v>11</v>
      </c>
      <c r="K109" s="34"/>
    </row>
    <row r="110" spans="1:11" s="8" customFormat="1" ht="15" customHeight="1" x14ac:dyDescent="0.2">
      <c r="A110" s="6">
        <v>15.1</v>
      </c>
      <c r="B110" s="53" t="s">
        <v>61</v>
      </c>
      <c r="C110" s="53"/>
      <c r="D110" s="9" t="s">
        <v>12</v>
      </c>
      <c r="E110" s="9">
        <v>1</v>
      </c>
      <c r="F110" s="17">
        <v>220000</v>
      </c>
      <c r="G110" s="17">
        <f t="shared" ref="G110:G117" si="37">+E110*F110</f>
        <v>220000</v>
      </c>
      <c r="H110" s="17">
        <v>221100</v>
      </c>
      <c r="I110" s="17">
        <f t="shared" ref="I110:I117" si="38">+E110*H110</f>
        <v>221100</v>
      </c>
      <c r="J110" s="15">
        <f t="shared" ref="J110:J117" si="39">AVERAGE(G110,I110)</f>
        <v>220550</v>
      </c>
      <c r="K110" s="28">
        <f t="shared" si="27"/>
        <v>550</v>
      </c>
    </row>
    <row r="111" spans="1:11" s="8" customFormat="1" ht="15" customHeight="1" x14ac:dyDescent="0.2">
      <c r="A111" s="6">
        <v>15.2</v>
      </c>
      <c r="B111" s="53" t="s">
        <v>62</v>
      </c>
      <c r="C111" s="53"/>
      <c r="D111" s="9" t="s">
        <v>12</v>
      </c>
      <c r="E111" s="9">
        <v>1</v>
      </c>
      <c r="F111" s="17">
        <v>180000</v>
      </c>
      <c r="G111" s="17">
        <f t="shared" si="37"/>
        <v>180000</v>
      </c>
      <c r="H111" s="17">
        <v>180900</v>
      </c>
      <c r="I111" s="17">
        <f t="shared" si="38"/>
        <v>180900</v>
      </c>
      <c r="J111" s="15">
        <f t="shared" si="39"/>
        <v>180450</v>
      </c>
      <c r="K111" s="28">
        <f t="shared" si="27"/>
        <v>450</v>
      </c>
    </row>
    <row r="112" spans="1:11" s="8" customFormat="1" ht="15" customHeight="1" x14ac:dyDescent="0.2">
      <c r="A112" s="6">
        <v>15.3</v>
      </c>
      <c r="B112" s="53" t="s">
        <v>37</v>
      </c>
      <c r="C112" s="53"/>
      <c r="D112" s="9" t="s">
        <v>12</v>
      </c>
      <c r="E112" s="9">
        <v>1</v>
      </c>
      <c r="F112" s="17">
        <v>130000</v>
      </c>
      <c r="G112" s="17">
        <f t="shared" si="37"/>
        <v>130000</v>
      </c>
      <c r="H112" s="17">
        <v>130650</v>
      </c>
      <c r="I112" s="17">
        <f t="shared" si="38"/>
        <v>130650</v>
      </c>
      <c r="J112" s="15">
        <f t="shared" si="39"/>
        <v>130325</v>
      </c>
      <c r="K112" s="28">
        <f t="shared" si="27"/>
        <v>325</v>
      </c>
    </row>
    <row r="113" spans="1:11" s="8" customFormat="1" ht="15" customHeight="1" x14ac:dyDescent="0.2">
      <c r="A113" s="6">
        <v>15.4</v>
      </c>
      <c r="B113" s="53" t="s">
        <v>38</v>
      </c>
      <c r="C113" s="53"/>
      <c r="D113" s="9" t="s">
        <v>12</v>
      </c>
      <c r="E113" s="9">
        <v>1</v>
      </c>
      <c r="F113" s="17">
        <v>80000</v>
      </c>
      <c r="G113" s="17">
        <f t="shared" si="37"/>
        <v>80000</v>
      </c>
      <c r="H113" s="17">
        <v>80400</v>
      </c>
      <c r="I113" s="17">
        <f t="shared" si="38"/>
        <v>80400</v>
      </c>
      <c r="J113" s="15">
        <f t="shared" si="39"/>
        <v>80200</v>
      </c>
      <c r="K113" s="28">
        <f t="shared" si="27"/>
        <v>200</v>
      </c>
    </row>
    <row r="114" spans="1:11" s="8" customFormat="1" ht="15" customHeight="1" x14ac:dyDescent="0.2">
      <c r="A114" s="6">
        <v>15.5</v>
      </c>
      <c r="B114" s="53" t="s">
        <v>63</v>
      </c>
      <c r="C114" s="53"/>
      <c r="D114" s="9" t="s">
        <v>12</v>
      </c>
      <c r="E114" s="9">
        <v>1</v>
      </c>
      <c r="F114" s="17">
        <v>90000</v>
      </c>
      <c r="G114" s="17">
        <f t="shared" si="37"/>
        <v>90000</v>
      </c>
      <c r="H114" s="17">
        <v>90450</v>
      </c>
      <c r="I114" s="17">
        <f t="shared" si="38"/>
        <v>90450</v>
      </c>
      <c r="J114" s="15">
        <f t="shared" si="39"/>
        <v>90225</v>
      </c>
      <c r="K114" s="28">
        <f t="shared" si="27"/>
        <v>225</v>
      </c>
    </row>
    <row r="115" spans="1:11" s="8" customFormat="1" ht="15" customHeight="1" x14ac:dyDescent="0.2">
      <c r="A115" s="6">
        <v>15.6</v>
      </c>
      <c r="B115" s="53" t="s">
        <v>64</v>
      </c>
      <c r="C115" s="53"/>
      <c r="D115" s="9" t="s">
        <v>12</v>
      </c>
      <c r="E115" s="9">
        <v>1</v>
      </c>
      <c r="F115" s="17">
        <v>90000</v>
      </c>
      <c r="G115" s="17">
        <f t="shared" si="37"/>
        <v>90000</v>
      </c>
      <c r="H115" s="17">
        <v>90450</v>
      </c>
      <c r="I115" s="17">
        <f t="shared" si="38"/>
        <v>90450</v>
      </c>
      <c r="J115" s="15">
        <f t="shared" si="39"/>
        <v>90225</v>
      </c>
      <c r="K115" s="28">
        <f t="shared" si="27"/>
        <v>225</v>
      </c>
    </row>
    <row r="116" spans="1:11" s="8" customFormat="1" ht="15" customHeight="1" x14ac:dyDescent="0.2">
      <c r="A116" s="6">
        <v>15.7</v>
      </c>
      <c r="B116" s="53" t="s">
        <v>30</v>
      </c>
      <c r="C116" s="53"/>
      <c r="D116" s="9" t="s">
        <v>12</v>
      </c>
      <c r="E116" s="9">
        <v>1</v>
      </c>
      <c r="F116" s="17">
        <v>160000</v>
      </c>
      <c r="G116" s="17">
        <f t="shared" si="37"/>
        <v>160000</v>
      </c>
      <c r="H116" s="17">
        <v>160800</v>
      </c>
      <c r="I116" s="17">
        <f t="shared" si="38"/>
        <v>160800</v>
      </c>
      <c r="J116" s="15">
        <f t="shared" si="39"/>
        <v>160400</v>
      </c>
      <c r="K116" s="28">
        <f t="shared" si="27"/>
        <v>400</v>
      </c>
    </row>
    <row r="117" spans="1:11" s="8" customFormat="1" ht="15" customHeight="1" x14ac:dyDescent="0.2">
      <c r="A117" s="6">
        <v>15.8</v>
      </c>
      <c r="B117" s="53" t="s">
        <v>112</v>
      </c>
      <c r="C117" s="53"/>
      <c r="D117" s="9" t="s">
        <v>12</v>
      </c>
      <c r="E117" s="9">
        <v>1</v>
      </c>
      <c r="F117" s="17">
        <v>66500</v>
      </c>
      <c r="G117" s="17">
        <f t="shared" si="37"/>
        <v>66500</v>
      </c>
      <c r="H117" s="17">
        <v>66833</v>
      </c>
      <c r="I117" s="17">
        <f t="shared" si="38"/>
        <v>66833</v>
      </c>
      <c r="J117" s="15">
        <f t="shared" si="39"/>
        <v>66666.5</v>
      </c>
      <c r="K117" s="28">
        <f t="shared" si="27"/>
        <v>166.5</v>
      </c>
    </row>
    <row r="118" spans="1:11" s="4" customFormat="1" ht="18.75" x14ac:dyDescent="0.2">
      <c r="A118" s="51" t="s">
        <v>65</v>
      </c>
      <c r="B118" s="51"/>
      <c r="C118" s="51"/>
      <c r="D118" s="51"/>
      <c r="E118" s="51"/>
      <c r="F118" s="51"/>
      <c r="G118" s="51"/>
      <c r="H118" s="51"/>
      <c r="I118" s="51"/>
      <c r="J118" s="51"/>
      <c r="K118" s="33"/>
    </row>
    <row r="119" spans="1:11" s="3" customFormat="1" ht="25.5" x14ac:dyDescent="0.2">
      <c r="A119" s="14">
        <v>16</v>
      </c>
      <c r="B119" s="52" t="s">
        <v>13</v>
      </c>
      <c r="C119" s="52"/>
      <c r="D119" s="14" t="s">
        <v>10</v>
      </c>
      <c r="E119" s="5" t="s">
        <v>1</v>
      </c>
      <c r="F119" s="16" t="s">
        <v>3</v>
      </c>
      <c r="G119" s="16" t="s">
        <v>4</v>
      </c>
      <c r="H119" s="16" t="s">
        <v>3</v>
      </c>
      <c r="I119" s="16" t="s">
        <v>4</v>
      </c>
      <c r="J119" s="16" t="s">
        <v>11</v>
      </c>
      <c r="K119" s="34"/>
    </row>
    <row r="120" spans="1:11" s="8" customFormat="1" ht="15" customHeight="1" x14ac:dyDescent="0.2">
      <c r="A120" s="6">
        <v>16.100000000000001</v>
      </c>
      <c r="B120" s="54" t="s">
        <v>198</v>
      </c>
      <c r="C120" s="54"/>
      <c r="D120" s="13" t="s">
        <v>12</v>
      </c>
      <c r="E120" s="6">
        <v>1</v>
      </c>
      <c r="F120" s="17">
        <v>100000</v>
      </c>
      <c r="G120" s="17">
        <f>+E120*F120</f>
        <v>100000</v>
      </c>
      <c r="H120" s="17">
        <v>100500</v>
      </c>
      <c r="I120" s="17">
        <f>+H120*E120</f>
        <v>100500</v>
      </c>
      <c r="J120" s="15">
        <f>AVERAGE(G120,I120)</f>
        <v>100250</v>
      </c>
      <c r="K120" s="28">
        <f t="shared" si="27"/>
        <v>250</v>
      </c>
    </row>
    <row r="121" spans="1:11" s="8" customFormat="1" ht="15" customHeight="1" x14ac:dyDescent="0.2">
      <c r="A121" s="6">
        <v>16.2</v>
      </c>
      <c r="B121" s="55" t="s">
        <v>191</v>
      </c>
      <c r="C121" s="55"/>
      <c r="D121" s="6" t="s">
        <v>199</v>
      </c>
      <c r="E121" s="6">
        <v>1</v>
      </c>
      <c r="F121" s="17">
        <v>830000</v>
      </c>
      <c r="G121" s="17">
        <f>+E121*F121</f>
        <v>830000</v>
      </c>
      <c r="H121" s="17">
        <v>834150</v>
      </c>
      <c r="I121" s="17">
        <f>+H121*E121</f>
        <v>834150</v>
      </c>
      <c r="J121" s="15">
        <f>AVERAGE(G121,I121)</f>
        <v>832075</v>
      </c>
      <c r="K121" s="28">
        <f t="shared" si="27"/>
        <v>2075</v>
      </c>
    </row>
    <row r="122" spans="1:11" s="3" customFormat="1" ht="25.5" x14ac:dyDescent="0.2">
      <c r="A122" s="14">
        <v>17</v>
      </c>
      <c r="B122" s="52" t="s">
        <v>14</v>
      </c>
      <c r="C122" s="52"/>
      <c r="D122" s="14" t="s">
        <v>10</v>
      </c>
      <c r="E122" s="5" t="s">
        <v>1</v>
      </c>
      <c r="F122" s="16" t="s">
        <v>3</v>
      </c>
      <c r="G122" s="16" t="s">
        <v>4</v>
      </c>
      <c r="H122" s="16" t="s">
        <v>3</v>
      </c>
      <c r="I122" s="16" t="s">
        <v>4</v>
      </c>
      <c r="J122" s="16" t="s">
        <v>11</v>
      </c>
      <c r="K122" s="29"/>
    </row>
    <row r="123" spans="1:11" s="3" customFormat="1" ht="15" customHeight="1" x14ac:dyDescent="0.2">
      <c r="A123" s="9">
        <v>17.100000000000001</v>
      </c>
      <c r="B123" s="53" t="s">
        <v>61</v>
      </c>
      <c r="C123" s="53"/>
      <c r="D123" s="9" t="s">
        <v>12</v>
      </c>
      <c r="E123" s="9">
        <v>1</v>
      </c>
      <c r="F123" s="18">
        <v>900000</v>
      </c>
      <c r="G123" s="17">
        <f t="shared" ref="G123:G135" si="40">+E123*F123</f>
        <v>900000</v>
      </c>
      <c r="H123" s="17">
        <v>904500</v>
      </c>
      <c r="I123" s="17">
        <f>+H123*E123</f>
        <v>904500</v>
      </c>
      <c r="J123" s="15">
        <f>AVERAGE(G123,I123)</f>
        <v>902250</v>
      </c>
      <c r="K123" s="28">
        <f t="shared" si="27"/>
        <v>2250</v>
      </c>
    </row>
    <row r="124" spans="1:11" s="3" customFormat="1" ht="15" customHeight="1" x14ac:dyDescent="0.2">
      <c r="A124" s="9">
        <v>17.2</v>
      </c>
      <c r="B124" s="53" t="s">
        <v>66</v>
      </c>
      <c r="C124" s="53"/>
      <c r="D124" s="9" t="s">
        <v>12</v>
      </c>
      <c r="E124" s="9">
        <v>1</v>
      </c>
      <c r="F124" s="18">
        <v>350000</v>
      </c>
      <c r="G124" s="17">
        <f t="shared" si="40"/>
        <v>350000</v>
      </c>
      <c r="H124" s="17">
        <v>351750</v>
      </c>
      <c r="I124" s="17">
        <f t="shared" ref="I124:I135" si="41">+H124*E124</f>
        <v>351750</v>
      </c>
      <c r="J124" s="15">
        <f t="shared" ref="J124:J135" si="42">AVERAGE(G124,I124)</f>
        <v>350875</v>
      </c>
      <c r="K124" s="28">
        <f t="shared" si="27"/>
        <v>875</v>
      </c>
    </row>
    <row r="125" spans="1:11" s="3" customFormat="1" ht="15" customHeight="1" x14ac:dyDescent="0.2">
      <c r="A125" s="9">
        <v>17.3</v>
      </c>
      <c r="B125" s="53" t="s">
        <v>67</v>
      </c>
      <c r="C125" s="53"/>
      <c r="D125" s="9" t="s">
        <v>12</v>
      </c>
      <c r="E125" s="9">
        <v>1</v>
      </c>
      <c r="F125" s="18">
        <v>300000</v>
      </c>
      <c r="G125" s="17">
        <f t="shared" si="40"/>
        <v>300000</v>
      </c>
      <c r="H125" s="17">
        <v>301500</v>
      </c>
      <c r="I125" s="17">
        <f t="shared" si="41"/>
        <v>301500</v>
      </c>
      <c r="J125" s="15">
        <f t="shared" si="42"/>
        <v>300750</v>
      </c>
      <c r="K125" s="28">
        <f t="shared" si="27"/>
        <v>750</v>
      </c>
    </row>
    <row r="126" spans="1:11" s="3" customFormat="1" ht="15" customHeight="1" x14ac:dyDescent="0.2">
      <c r="A126" s="9">
        <v>17.399999999999999</v>
      </c>
      <c r="B126" s="53" t="s">
        <v>68</v>
      </c>
      <c r="C126" s="53"/>
      <c r="D126" s="9" t="s">
        <v>12</v>
      </c>
      <c r="E126" s="9">
        <v>1</v>
      </c>
      <c r="F126" s="18">
        <v>250000</v>
      </c>
      <c r="G126" s="17">
        <f t="shared" si="40"/>
        <v>250000</v>
      </c>
      <c r="H126" s="17">
        <v>251250</v>
      </c>
      <c r="I126" s="17">
        <f t="shared" si="41"/>
        <v>251250</v>
      </c>
      <c r="J126" s="15">
        <f t="shared" si="42"/>
        <v>250625</v>
      </c>
      <c r="K126" s="28">
        <f t="shared" si="27"/>
        <v>625</v>
      </c>
    </row>
    <row r="127" spans="1:11" s="3" customFormat="1" ht="15" customHeight="1" x14ac:dyDescent="0.2">
      <c r="A127" s="9">
        <v>17.5</v>
      </c>
      <c r="B127" s="53" t="s">
        <v>69</v>
      </c>
      <c r="C127" s="53"/>
      <c r="D127" s="9" t="s">
        <v>12</v>
      </c>
      <c r="E127" s="9">
        <v>1</v>
      </c>
      <c r="F127" s="18">
        <v>700000</v>
      </c>
      <c r="G127" s="17">
        <f t="shared" si="40"/>
        <v>700000</v>
      </c>
      <c r="H127" s="17">
        <v>703500</v>
      </c>
      <c r="I127" s="17">
        <f t="shared" si="41"/>
        <v>703500</v>
      </c>
      <c r="J127" s="15">
        <f t="shared" si="42"/>
        <v>701750</v>
      </c>
      <c r="K127" s="28">
        <f t="shared" si="27"/>
        <v>1750</v>
      </c>
    </row>
    <row r="128" spans="1:11" s="3" customFormat="1" ht="15" customHeight="1" x14ac:dyDescent="0.2">
      <c r="A128" s="9">
        <v>17.600000000000001</v>
      </c>
      <c r="B128" s="53" t="s">
        <v>70</v>
      </c>
      <c r="C128" s="53"/>
      <c r="D128" s="9" t="s">
        <v>12</v>
      </c>
      <c r="E128" s="9">
        <v>1</v>
      </c>
      <c r="F128" s="18">
        <v>400000</v>
      </c>
      <c r="G128" s="17">
        <f t="shared" si="40"/>
        <v>400000</v>
      </c>
      <c r="H128" s="17">
        <v>402000</v>
      </c>
      <c r="I128" s="17">
        <f t="shared" si="41"/>
        <v>402000</v>
      </c>
      <c r="J128" s="15">
        <f t="shared" si="42"/>
        <v>401000</v>
      </c>
      <c r="K128" s="28">
        <f t="shared" si="27"/>
        <v>1000</v>
      </c>
    </row>
    <row r="129" spans="1:11" s="3" customFormat="1" ht="15" customHeight="1" x14ac:dyDescent="0.2">
      <c r="A129" s="9">
        <v>17.7</v>
      </c>
      <c r="B129" s="53" t="s">
        <v>168</v>
      </c>
      <c r="C129" s="53"/>
      <c r="D129" s="9" t="s">
        <v>12</v>
      </c>
      <c r="E129" s="9">
        <v>1</v>
      </c>
      <c r="F129" s="18">
        <v>250000</v>
      </c>
      <c r="G129" s="17">
        <f t="shared" si="40"/>
        <v>250000</v>
      </c>
      <c r="H129" s="17">
        <v>251250</v>
      </c>
      <c r="I129" s="17">
        <f t="shared" si="41"/>
        <v>251250</v>
      </c>
      <c r="J129" s="15">
        <f t="shared" si="42"/>
        <v>250625</v>
      </c>
      <c r="K129" s="28">
        <f t="shared" si="27"/>
        <v>625</v>
      </c>
    </row>
    <row r="130" spans="1:11" s="3" customFormat="1" ht="15" customHeight="1" x14ac:dyDescent="0.2">
      <c r="A130" s="9">
        <v>17.8</v>
      </c>
      <c r="B130" s="53" t="s">
        <v>193</v>
      </c>
      <c r="C130" s="53"/>
      <c r="D130" s="9" t="s">
        <v>12</v>
      </c>
      <c r="E130" s="9">
        <v>1</v>
      </c>
      <c r="F130" s="18">
        <v>600000</v>
      </c>
      <c r="G130" s="17">
        <f t="shared" si="40"/>
        <v>600000</v>
      </c>
      <c r="H130" s="17">
        <v>603000</v>
      </c>
      <c r="I130" s="17">
        <f t="shared" si="41"/>
        <v>603000</v>
      </c>
      <c r="J130" s="15">
        <f t="shared" si="42"/>
        <v>601500</v>
      </c>
      <c r="K130" s="28">
        <f t="shared" si="27"/>
        <v>1500</v>
      </c>
    </row>
    <row r="131" spans="1:11" s="3" customFormat="1" ht="15" customHeight="1" x14ac:dyDescent="0.2">
      <c r="A131" s="9">
        <v>17.899999999999999</v>
      </c>
      <c r="B131" s="53" t="s">
        <v>71</v>
      </c>
      <c r="C131" s="53"/>
      <c r="D131" s="9" t="s">
        <v>12</v>
      </c>
      <c r="E131" s="9">
        <v>1</v>
      </c>
      <c r="F131" s="18">
        <v>200000</v>
      </c>
      <c r="G131" s="17">
        <f t="shared" si="40"/>
        <v>200000</v>
      </c>
      <c r="H131" s="17">
        <v>201000</v>
      </c>
      <c r="I131" s="17">
        <f t="shared" si="41"/>
        <v>201000</v>
      </c>
      <c r="J131" s="15">
        <f t="shared" si="42"/>
        <v>200500</v>
      </c>
      <c r="K131" s="28">
        <f t="shared" si="27"/>
        <v>500</v>
      </c>
    </row>
    <row r="132" spans="1:11" s="3" customFormat="1" ht="15" customHeight="1" x14ac:dyDescent="0.2">
      <c r="A132" s="21">
        <v>17.100000000000001</v>
      </c>
      <c r="B132" s="53" t="s">
        <v>72</v>
      </c>
      <c r="C132" s="53"/>
      <c r="D132" s="9" t="s">
        <v>12</v>
      </c>
      <c r="E132" s="9">
        <v>1</v>
      </c>
      <c r="F132" s="18">
        <v>350000</v>
      </c>
      <c r="G132" s="17">
        <f t="shared" si="40"/>
        <v>350000</v>
      </c>
      <c r="H132" s="17">
        <v>351750</v>
      </c>
      <c r="I132" s="17">
        <f t="shared" si="41"/>
        <v>351750</v>
      </c>
      <c r="J132" s="15">
        <f t="shared" si="42"/>
        <v>350875</v>
      </c>
      <c r="K132" s="28">
        <f t="shared" si="27"/>
        <v>875</v>
      </c>
    </row>
    <row r="133" spans="1:11" s="3" customFormat="1" ht="15" customHeight="1" x14ac:dyDescent="0.2">
      <c r="A133" s="9">
        <v>17.11</v>
      </c>
      <c r="B133" s="53" t="s">
        <v>73</v>
      </c>
      <c r="C133" s="53"/>
      <c r="D133" s="9" t="s">
        <v>12</v>
      </c>
      <c r="E133" s="9">
        <v>1</v>
      </c>
      <c r="F133" s="18">
        <v>250000</v>
      </c>
      <c r="G133" s="17">
        <f t="shared" si="40"/>
        <v>250000</v>
      </c>
      <c r="H133" s="17">
        <v>251250</v>
      </c>
      <c r="I133" s="17">
        <f t="shared" si="41"/>
        <v>251250</v>
      </c>
      <c r="J133" s="15">
        <f t="shared" si="42"/>
        <v>250625</v>
      </c>
      <c r="K133" s="28">
        <f t="shared" si="27"/>
        <v>625</v>
      </c>
    </row>
    <row r="134" spans="1:11" s="3" customFormat="1" ht="15" customHeight="1" x14ac:dyDescent="0.2">
      <c r="A134" s="9">
        <v>17.12</v>
      </c>
      <c r="B134" s="53" t="s">
        <v>74</v>
      </c>
      <c r="C134" s="53"/>
      <c r="D134" s="9" t="s">
        <v>12</v>
      </c>
      <c r="E134" s="9">
        <v>1</v>
      </c>
      <c r="F134" s="18">
        <v>600000</v>
      </c>
      <c r="G134" s="17">
        <f t="shared" si="40"/>
        <v>600000</v>
      </c>
      <c r="H134" s="17">
        <v>603000</v>
      </c>
      <c r="I134" s="17">
        <f t="shared" si="41"/>
        <v>603000</v>
      </c>
      <c r="J134" s="15">
        <f t="shared" si="42"/>
        <v>601500</v>
      </c>
      <c r="K134" s="28">
        <f t="shared" si="27"/>
        <v>1500</v>
      </c>
    </row>
    <row r="135" spans="1:11" s="3" customFormat="1" ht="15" customHeight="1" x14ac:dyDescent="0.2">
      <c r="A135" s="9">
        <v>17.13</v>
      </c>
      <c r="B135" s="53" t="s">
        <v>112</v>
      </c>
      <c r="C135" s="53"/>
      <c r="D135" s="9" t="s">
        <v>12</v>
      </c>
      <c r="E135" s="9">
        <v>1</v>
      </c>
      <c r="F135" s="18">
        <v>230000</v>
      </c>
      <c r="G135" s="17">
        <f t="shared" si="40"/>
        <v>230000</v>
      </c>
      <c r="H135" s="17">
        <v>231150</v>
      </c>
      <c r="I135" s="17">
        <f t="shared" si="41"/>
        <v>231150</v>
      </c>
      <c r="J135" s="15">
        <f t="shared" si="42"/>
        <v>230575</v>
      </c>
      <c r="K135" s="28">
        <f t="shared" si="27"/>
        <v>575</v>
      </c>
    </row>
    <row r="136" spans="1:11" s="4" customFormat="1" ht="18.75" x14ac:dyDescent="0.2">
      <c r="A136" s="51" t="s">
        <v>169</v>
      </c>
      <c r="B136" s="51"/>
      <c r="C136" s="51"/>
      <c r="D136" s="51"/>
      <c r="E136" s="51"/>
      <c r="F136" s="51"/>
      <c r="G136" s="51"/>
      <c r="H136" s="51"/>
      <c r="I136" s="51"/>
      <c r="J136" s="51"/>
      <c r="K136" s="33"/>
    </row>
    <row r="137" spans="1:11" s="3" customFormat="1" ht="25.5" x14ac:dyDescent="0.2">
      <c r="A137" s="14">
        <v>18</v>
      </c>
      <c r="B137" s="52" t="s">
        <v>14</v>
      </c>
      <c r="C137" s="52"/>
      <c r="D137" s="14" t="s">
        <v>10</v>
      </c>
      <c r="E137" s="5" t="s">
        <v>1</v>
      </c>
      <c r="F137" s="16" t="s">
        <v>3</v>
      </c>
      <c r="G137" s="16" t="s">
        <v>4</v>
      </c>
      <c r="H137" s="16" t="s">
        <v>3</v>
      </c>
      <c r="I137" s="16" t="s">
        <v>4</v>
      </c>
      <c r="J137" s="16" t="s">
        <v>11</v>
      </c>
      <c r="K137" s="34"/>
    </row>
    <row r="138" spans="1:11" s="3" customFormat="1" ht="15" customHeight="1" x14ac:dyDescent="0.2">
      <c r="A138" s="9">
        <v>18.100000000000001</v>
      </c>
      <c r="B138" s="53" t="s">
        <v>170</v>
      </c>
      <c r="C138" s="53"/>
      <c r="D138" s="9" t="s">
        <v>12</v>
      </c>
      <c r="E138" s="9">
        <v>1</v>
      </c>
      <c r="F138" s="18">
        <v>1500000</v>
      </c>
      <c r="G138" s="17">
        <f>+E138*F138</f>
        <v>1500000</v>
      </c>
      <c r="H138" s="17">
        <v>1507500</v>
      </c>
      <c r="I138" s="17">
        <f>+H138*E138</f>
        <v>1507500</v>
      </c>
      <c r="J138" s="15">
        <f>AVERAGE(G138,I138)</f>
        <v>1503750</v>
      </c>
      <c r="K138" s="28">
        <f t="shared" ref="K138:K201" si="43">_xlfn.STDEV.P(G138,I138)</f>
        <v>3750</v>
      </c>
    </row>
    <row r="139" spans="1:11" s="3" customFormat="1" ht="15" customHeight="1" x14ac:dyDescent="0.2">
      <c r="A139" s="9">
        <v>18.2</v>
      </c>
      <c r="B139" s="53" t="s">
        <v>171</v>
      </c>
      <c r="C139" s="53"/>
      <c r="D139" s="9" t="s">
        <v>12</v>
      </c>
      <c r="E139" s="9">
        <v>1</v>
      </c>
      <c r="F139" s="18">
        <v>1000000</v>
      </c>
      <c r="G139" s="17">
        <f>+E139*F139</f>
        <v>1000000</v>
      </c>
      <c r="H139" s="17">
        <v>1005000</v>
      </c>
      <c r="I139" s="17">
        <f>+H139*E139</f>
        <v>1005000</v>
      </c>
      <c r="J139" s="15">
        <f>AVERAGE(G139,I139)</f>
        <v>1002500</v>
      </c>
      <c r="K139" s="28">
        <f t="shared" si="43"/>
        <v>2500</v>
      </c>
    </row>
    <row r="140" spans="1:11" s="4" customFormat="1" ht="18.75" x14ac:dyDescent="0.2">
      <c r="A140" s="51" t="s">
        <v>186</v>
      </c>
      <c r="B140" s="51"/>
      <c r="C140" s="51"/>
      <c r="D140" s="51"/>
      <c r="E140" s="51"/>
      <c r="F140" s="51"/>
      <c r="G140" s="51"/>
      <c r="H140" s="51"/>
      <c r="I140" s="51"/>
      <c r="J140" s="51"/>
      <c r="K140" s="33"/>
    </row>
    <row r="141" spans="1:11" s="3" customFormat="1" ht="25.5" x14ac:dyDescent="0.2">
      <c r="A141" s="14">
        <v>19</v>
      </c>
      <c r="B141" s="52" t="s">
        <v>13</v>
      </c>
      <c r="C141" s="52"/>
      <c r="D141" s="14" t="s">
        <v>10</v>
      </c>
      <c r="E141" s="5" t="s">
        <v>1</v>
      </c>
      <c r="F141" s="16" t="s">
        <v>3</v>
      </c>
      <c r="G141" s="16" t="s">
        <v>4</v>
      </c>
      <c r="H141" s="16" t="s">
        <v>3</v>
      </c>
      <c r="I141" s="16" t="s">
        <v>4</v>
      </c>
      <c r="J141" s="16" t="s">
        <v>11</v>
      </c>
      <c r="K141" s="34"/>
    </row>
    <row r="142" spans="1:11" s="8" customFormat="1" ht="15" customHeight="1" x14ac:dyDescent="0.2">
      <c r="A142" s="9">
        <v>19.100000000000001</v>
      </c>
      <c r="B142" s="54" t="s">
        <v>75</v>
      </c>
      <c r="C142" s="54"/>
      <c r="D142" s="6" t="s">
        <v>12</v>
      </c>
      <c r="E142" s="7">
        <v>6</v>
      </c>
      <c r="F142" s="17">
        <v>10000</v>
      </c>
      <c r="G142" s="17">
        <f>+E142*F142</f>
        <v>60000</v>
      </c>
      <c r="H142" s="17">
        <v>10050</v>
      </c>
      <c r="I142" s="17">
        <f>+E142*H142</f>
        <v>60300</v>
      </c>
      <c r="J142" s="15">
        <f>AVERAGE(G142,I142)</f>
        <v>60150</v>
      </c>
      <c r="K142" s="28">
        <f t="shared" si="43"/>
        <v>150</v>
      </c>
    </row>
    <row r="143" spans="1:11" s="3" customFormat="1" ht="25.5" x14ac:dyDescent="0.2">
      <c r="A143" s="14">
        <v>20</v>
      </c>
      <c r="B143" s="52" t="s">
        <v>14</v>
      </c>
      <c r="C143" s="52"/>
      <c r="D143" s="14" t="s">
        <v>10</v>
      </c>
      <c r="E143" s="5" t="s">
        <v>1</v>
      </c>
      <c r="F143" s="16" t="s">
        <v>3</v>
      </c>
      <c r="G143" s="16" t="s">
        <v>4</v>
      </c>
      <c r="H143" s="16" t="s">
        <v>3</v>
      </c>
      <c r="I143" s="16" t="s">
        <v>4</v>
      </c>
      <c r="J143" s="16" t="s">
        <v>11</v>
      </c>
      <c r="K143" s="29"/>
    </row>
    <row r="144" spans="1:11" s="8" customFormat="1" ht="15" customHeight="1" x14ac:dyDescent="0.2">
      <c r="A144" s="6">
        <v>20.100000000000001</v>
      </c>
      <c r="B144" s="54" t="s">
        <v>76</v>
      </c>
      <c r="C144" s="54"/>
      <c r="D144" s="6" t="s">
        <v>12</v>
      </c>
      <c r="E144" s="7">
        <v>3</v>
      </c>
      <c r="F144" s="17">
        <v>255000</v>
      </c>
      <c r="G144" s="17">
        <f t="shared" ref="G144:G145" si="44">+E144*F144</f>
        <v>765000</v>
      </c>
      <c r="H144" s="17">
        <v>256275</v>
      </c>
      <c r="I144" s="17">
        <f t="shared" ref="I144:I145" si="45">+E144*H144</f>
        <v>768825</v>
      </c>
      <c r="J144" s="15">
        <f t="shared" ref="J144:J145" si="46">AVERAGE(G144,I144)</f>
        <v>766912.5</v>
      </c>
      <c r="K144" s="28">
        <f t="shared" si="43"/>
        <v>1912.5</v>
      </c>
    </row>
    <row r="145" spans="1:11" s="8" customFormat="1" ht="15" customHeight="1" x14ac:dyDescent="0.2">
      <c r="A145" s="6">
        <v>20.2</v>
      </c>
      <c r="B145" s="54" t="s">
        <v>89</v>
      </c>
      <c r="C145" s="54"/>
      <c r="D145" s="6" t="s">
        <v>12</v>
      </c>
      <c r="E145" s="7">
        <v>3</v>
      </c>
      <c r="F145" s="17">
        <v>60000</v>
      </c>
      <c r="G145" s="17">
        <f t="shared" si="44"/>
        <v>180000</v>
      </c>
      <c r="H145" s="17">
        <v>60300</v>
      </c>
      <c r="I145" s="17">
        <f t="shared" si="45"/>
        <v>180900</v>
      </c>
      <c r="J145" s="15">
        <f t="shared" si="46"/>
        <v>180450</v>
      </c>
      <c r="K145" s="28">
        <f t="shared" si="43"/>
        <v>450</v>
      </c>
    </row>
    <row r="146" spans="1:11" s="4" customFormat="1" ht="18.75" x14ac:dyDescent="0.2">
      <c r="A146" s="51" t="s">
        <v>128</v>
      </c>
      <c r="B146" s="51"/>
      <c r="C146" s="51"/>
      <c r="D146" s="51"/>
      <c r="E146" s="51"/>
      <c r="F146" s="51"/>
      <c r="G146" s="51"/>
      <c r="H146" s="51"/>
      <c r="I146" s="51"/>
      <c r="J146" s="51"/>
      <c r="K146" s="33"/>
    </row>
    <row r="147" spans="1:11" s="3" customFormat="1" ht="25.5" x14ac:dyDescent="0.2">
      <c r="A147" s="14">
        <v>21</v>
      </c>
      <c r="B147" s="52" t="s">
        <v>14</v>
      </c>
      <c r="C147" s="52"/>
      <c r="D147" s="14" t="s">
        <v>10</v>
      </c>
      <c r="E147" s="5" t="s">
        <v>1</v>
      </c>
      <c r="F147" s="16" t="s">
        <v>3</v>
      </c>
      <c r="G147" s="16" t="s">
        <v>4</v>
      </c>
      <c r="H147" s="16" t="s">
        <v>3</v>
      </c>
      <c r="I147" s="16" t="s">
        <v>4</v>
      </c>
      <c r="J147" s="16" t="s">
        <v>11</v>
      </c>
      <c r="K147" s="34"/>
    </row>
    <row r="148" spans="1:11" s="8" customFormat="1" ht="15" customHeight="1" x14ac:dyDescent="0.2">
      <c r="A148" s="6">
        <v>21.1</v>
      </c>
      <c r="B148" s="54" t="s">
        <v>76</v>
      </c>
      <c r="C148" s="54"/>
      <c r="D148" s="6" t="s">
        <v>12</v>
      </c>
      <c r="E148" s="7">
        <v>1</v>
      </c>
      <c r="F148" s="17">
        <v>1400000</v>
      </c>
      <c r="G148" s="17">
        <f t="shared" ref="G148:G149" si="47">+E148*F148</f>
        <v>1400000</v>
      </c>
      <c r="H148" s="17">
        <v>1407000</v>
      </c>
      <c r="I148" s="17">
        <f t="shared" ref="I148:I149" si="48">+E148*H148</f>
        <v>1407000</v>
      </c>
      <c r="J148" s="15">
        <f t="shared" ref="J148:J149" si="49">AVERAGE(G148,I148)</f>
        <v>1403500</v>
      </c>
      <c r="K148" s="28">
        <f t="shared" si="43"/>
        <v>3500</v>
      </c>
    </row>
    <row r="149" spans="1:11" s="8" customFormat="1" ht="15" customHeight="1" x14ac:dyDescent="0.2">
      <c r="A149" s="6">
        <v>21.2</v>
      </c>
      <c r="B149" s="54" t="s">
        <v>115</v>
      </c>
      <c r="C149" s="54"/>
      <c r="D149" s="6" t="s">
        <v>12</v>
      </c>
      <c r="E149" s="7">
        <v>1</v>
      </c>
      <c r="F149" s="17">
        <v>400000</v>
      </c>
      <c r="G149" s="17">
        <f t="shared" si="47"/>
        <v>400000</v>
      </c>
      <c r="H149" s="17">
        <v>402000</v>
      </c>
      <c r="I149" s="17">
        <f t="shared" si="48"/>
        <v>402000</v>
      </c>
      <c r="J149" s="15">
        <f t="shared" si="49"/>
        <v>401000</v>
      </c>
      <c r="K149" s="28">
        <f t="shared" si="43"/>
        <v>1000</v>
      </c>
    </row>
    <row r="150" spans="1:11" s="4" customFormat="1" ht="18.75" x14ac:dyDescent="0.2">
      <c r="A150" s="51" t="s">
        <v>172</v>
      </c>
      <c r="B150" s="51"/>
      <c r="C150" s="51"/>
      <c r="D150" s="51"/>
      <c r="E150" s="51"/>
      <c r="F150" s="51"/>
      <c r="G150" s="51"/>
      <c r="H150" s="51"/>
      <c r="I150" s="51"/>
      <c r="J150" s="51"/>
      <c r="K150" s="33"/>
    </row>
    <row r="151" spans="1:11" s="3" customFormat="1" ht="25.5" x14ac:dyDescent="0.2">
      <c r="A151" s="14">
        <v>22</v>
      </c>
      <c r="B151" s="52" t="s">
        <v>14</v>
      </c>
      <c r="C151" s="52"/>
      <c r="D151" s="14" t="s">
        <v>10</v>
      </c>
      <c r="E151" s="5" t="s">
        <v>1</v>
      </c>
      <c r="F151" s="16" t="s">
        <v>3</v>
      </c>
      <c r="G151" s="16" t="s">
        <v>4</v>
      </c>
      <c r="H151" s="16" t="s">
        <v>3</v>
      </c>
      <c r="I151" s="16" t="s">
        <v>4</v>
      </c>
      <c r="J151" s="16" t="s">
        <v>11</v>
      </c>
      <c r="K151" s="34"/>
    </row>
    <row r="152" spans="1:11" s="8" customFormat="1" ht="29.25" customHeight="1" x14ac:dyDescent="0.2">
      <c r="A152" s="6">
        <v>22.1</v>
      </c>
      <c r="B152" s="54" t="s">
        <v>108</v>
      </c>
      <c r="C152" s="54"/>
      <c r="D152" s="6" t="s">
        <v>12</v>
      </c>
      <c r="E152" s="7">
        <v>2</v>
      </c>
      <c r="F152" s="17">
        <v>400000</v>
      </c>
      <c r="G152" s="17">
        <f t="shared" ref="G152:G154" si="50">+E152*F152</f>
        <v>800000</v>
      </c>
      <c r="H152" s="17">
        <v>402000</v>
      </c>
      <c r="I152" s="17">
        <f t="shared" ref="I152:I154" si="51">+E152*H152</f>
        <v>804000</v>
      </c>
      <c r="J152" s="15">
        <f t="shared" ref="J152:J154" si="52">AVERAGE(G152,I152)</f>
        <v>802000</v>
      </c>
      <c r="K152" s="28">
        <f t="shared" si="43"/>
        <v>2000</v>
      </c>
    </row>
    <row r="153" spans="1:11" s="8" customFormat="1" ht="29.25" customHeight="1" x14ac:dyDescent="0.2">
      <c r="A153" s="6">
        <v>22.2</v>
      </c>
      <c r="B153" s="54" t="s">
        <v>109</v>
      </c>
      <c r="C153" s="54"/>
      <c r="D153" s="6" t="s">
        <v>12</v>
      </c>
      <c r="E153" s="7">
        <v>2</v>
      </c>
      <c r="F153" s="17">
        <v>400000</v>
      </c>
      <c r="G153" s="17">
        <f t="shared" si="50"/>
        <v>800000</v>
      </c>
      <c r="H153" s="17">
        <v>402000</v>
      </c>
      <c r="I153" s="17">
        <f t="shared" si="51"/>
        <v>804000</v>
      </c>
      <c r="J153" s="15">
        <f t="shared" si="52"/>
        <v>802000</v>
      </c>
      <c r="K153" s="28">
        <f t="shared" si="43"/>
        <v>2000</v>
      </c>
    </row>
    <row r="154" spans="1:11" s="8" customFormat="1" ht="15" customHeight="1" x14ac:dyDescent="0.2">
      <c r="A154" s="6">
        <v>22.3</v>
      </c>
      <c r="B154" s="54" t="s">
        <v>89</v>
      </c>
      <c r="C154" s="54"/>
      <c r="D154" s="6" t="s">
        <v>12</v>
      </c>
      <c r="E154" s="7">
        <v>2</v>
      </c>
      <c r="F154" s="17">
        <v>198000</v>
      </c>
      <c r="G154" s="17">
        <f t="shared" si="50"/>
        <v>396000</v>
      </c>
      <c r="H154" s="17">
        <v>199980</v>
      </c>
      <c r="I154" s="17">
        <f t="shared" si="51"/>
        <v>399960</v>
      </c>
      <c r="J154" s="15">
        <f t="shared" si="52"/>
        <v>397980</v>
      </c>
      <c r="K154" s="28">
        <f t="shared" si="43"/>
        <v>1980</v>
      </c>
    </row>
    <row r="155" spans="1:11" s="4" customFormat="1" ht="18.75" x14ac:dyDescent="0.2">
      <c r="A155" s="51" t="s">
        <v>110</v>
      </c>
      <c r="B155" s="51"/>
      <c r="C155" s="51"/>
      <c r="D155" s="51"/>
      <c r="E155" s="51"/>
      <c r="F155" s="51"/>
      <c r="G155" s="51"/>
      <c r="H155" s="51"/>
      <c r="I155" s="51"/>
      <c r="J155" s="51"/>
      <c r="K155" s="33"/>
    </row>
    <row r="156" spans="1:11" s="3" customFormat="1" ht="25.5" x14ac:dyDescent="0.2">
      <c r="A156" s="14">
        <v>23</v>
      </c>
      <c r="B156" s="52" t="s">
        <v>14</v>
      </c>
      <c r="C156" s="52"/>
      <c r="D156" s="14" t="s">
        <v>10</v>
      </c>
      <c r="E156" s="5" t="s">
        <v>1</v>
      </c>
      <c r="F156" s="16" t="s">
        <v>3</v>
      </c>
      <c r="G156" s="16" t="s">
        <v>4</v>
      </c>
      <c r="H156" s="16" t="s">
        <v>3</v>
      </c>
      <c r="I156" s="16" t="s">
        <v>4</v>
      </c>
      <c r="J156" s="16" t="s">
        <v>11</v>
      </c>
      <c r="K156" s="34"/>
    </row>
    <row r="157" spans="1:11" s="8" customFormat="1" ht="15" customHeight="1" x14ac:dyDescent="0.2">
      <c r="A157" s="9">
        <v>23.1</v>
      </c>
      <c r="B157" s="54" t="s">
        <v>76</v>
      </c>
      <c r="C157" s="54"/>
      <c r="D157" s="9" t="s">
        <v>12</v>
      </c>
      <c r="E157" s="9">
        <v>1</v>
      </c>
      <c r="F157" s="17">
        <v>1835000</v>
      </c>
      <c r="G157" s="17">
        <f t="shared" ref="G157:G158" si="53">+E157*F157</f>
        <v>1835000</v>
      </c>
      <c r="H157" s="17">
        <v>1853350</v>
      </c>
      <c r="I157" s="17">
        <f t="shared" ref="I157:I158" si="54">+E157*H157</f>
        <v>1853350</v>
      </c>
      <c r="J157" s="15">
        <f t="shared" ref="J157:J158" si="55">AVERAGE(G157,I157)</f>
        <v>1844175</v>
      </c>
      <c r="K157" s="28">
        <f t="shared" si="43"/>
        <v>9175</v>
      </c>
    </row>
    <row r="158" spans="1:11" s="8" customFormat="1" ht="15" customHeight="1" x14ac:dyDescent="0.2">
      <c r="A158" s="9">
        <v>23.2</v>
      </c>
      <c r="B158" s="54" t="s">
        <v>89</v>
      </c>
      <c r="C158" s="54"/>
      <c r="D158" s="9" t="s">
        <v>12</v>
      </c>
      <c r="E158" s="9">
        <v>1</v>
      </c>
      <c r="F158" s="17">
        <v>500000</v>
      </c>
      <c r="G158" s="17">
        <f t="shared" si="53"/>
        <v>500000</v>
      </c>
      <c r="H158" s="17">
        <v>505000</v>
      </c>
      <c r="I158" s="17">
        <f t="shared" si="54"/>
        <v>505000</v>
      </c>
      <c r="J158" s="15">
        <f t="shared" si="55"/>
        <v>502500</v>
      </c>
      <c r="K158" s="28">
        <f t="shared" si="43"/>
        <v>2500</v>
      </c>
    </row>
    <row r="159" spans="1:11" s="4" customFormat="1" ht="18.75" x14ac:dyDescent="0.2">
      <c r="A159" s="51" t="s">
        <v>129</v>
      </c>
      <c r="B159" s="51"/>
      <c r="C159" s="51"/>
      <c r="D159" s="51"/>
      <c r="E159" s="51"/>
      <c r="F159" s="51"/>
      <c r="G159" s="51"/>
      <c r="H159" s="51"/>
      <c r="I159" s="51"/>
      <c r="J159" s="51"/>
      <c r="K159" s="33"/>
    </row>
    <row r="160" spans="1:11" s="3" customFormat="1" ht="25.5" x14ac:dyDescent="0.2">
      <c r="A160" s="14">
        <v>24</v>
      </c>
      <c r="B160" s="52" t="s">
        <v>14</v>
      </c>
      <c r="C160" s="52"/>
      <c r="D160" s="14" t="s">
        <v>10</v>
      </c>
      <c r="E160" s="5" t="s">
        <v>1</v>
      </c>
      <c r="F160" s="16" t="s">
        <v>3</v>
      </c>
      <c r="G160" s="16" t="s">
        <v>4</v>
      </c>
      <c r="H160" s="16" t="s">
        <v>3</v>
      </c>
      <c r="I160" s="16" t="s">
        <v>4</v>
      </c>
      <c r="J160" s="16" t="s">
        <v>11</v>
      </c>
      <c r="K160" s="34"/>
    </row>
    <row r="161" spans="1:11" s="8" customFormat="1" ht="15" customHeight="1" x14ac:dyDescent="0.2">
      <c r="A161" s="9">
        <v>24.1</v>
      </c>
      <c r="B161" s="53" t="s">
        <v>61</v>
      </c>
      <c r="C161" s="53"/>
      <c r="D161" s="9" t="s">
        <v>12</v>
      </c>
      <c r="E161" s="9">
        <v>2</v>
      </c>
      <c r="F161" s="17">
        <v>880000</v>
      </c>
      <c r="G161" s="17">
        <f t="shared" ref="G161:G168" si="56">+E161*F161</f>
        <v>1760000</v>
      </c>
      <c r="H161" s="17">
        <v>888800</v>
      </c>
      <c r="I161" s="17">
        <f t="shared" ref="I161:I168" si="57">+E161*H161</f>
        <v>1777600</v>
      </c>
      <c r="J161" s="15">
        <f>AVERAGE(G161,I161)</f>
        <v>1768800</v>
      </c>
      <c r="K161" s="28">
        <f t="shared" si="43"/>
        <v>8800</v>
      </c>
    </row>
    <row r="162" spans="1:11" s="8" customFormat="1" ht="15" customHeight="1" x14ac:dyDescent="0.2">
      <c r="A162" s="9">
        <v>24.2</v>
      </c>
      <c r="B162" s="53" t="s">
        <v>116</v>
      </c>
      <c r="C162" s="53"/>
      <c r="D162" s="9" t="s">
        <v>12</v>
      </c>
      <c r="E162" s="9">
        <v>2</v>
      </c>
      <c r="F162" s="17">
        <v>160000</v>
      </c>
      <c r="G162" s="17">
        <f t="shared" si="56"/>
        <v>320000</v>
      </c>
      <c r="H162" s="17">
        <v>161600</v>
      </c>
      <c r="I162" s="17">
        <f t="shared" si="57"/>
        <v>323200</v>
      </c>
      <c r="J162" s="15">
        <f t="shared" ref="J162:J168" si="58">AVERAGE(G162,I162)</f>
        <v>321600</v>
      </c>
      <c r="K162" s="28">
        <f t="shared" si="43"/>
        <v>1600</v>
      </c>
    </row>
    <row r="163" spans="1:11" s="8" customFormat="1" ht="15" customHeight="1" x14ac:dyDescent="0.2">
      <c r="A163" s="9">
        <v>24.3</v>
      </c>
      <c r="B163" s="53" t="s">
        <v>117</v>
      </c>
      <c r="C163" s="53"/>
      <c r="D163" s="9" t="s">
        <v>12</v>
      </c>
      <c r="E163" s="9">
        <v>2</v>
      </c>
      <c r="F163" s="17">
        <v>180000</v>
      </c>
      <c r="G163" s="17">
        <f t="shared" si="56"/>
        <v>360000</v>
      </c>
      <c r="H163" s="17">
        <v>181800</v>
      </c>
      <c r="I163" s="17">
        <f t="shared" si="57"/>
        <v>363600</v>
      </c>
      <c r="J163" s="15">
        <f t="shared" si="58"/>
        <v>361800</v>
      </c>
      <c r="K163" s="28">
        <f t="shared" si="43"/>
        <v>1800</v>
      </c>
    </row>
    <row r="164" spans="1:11" s="8" customFormat="1" ht="15" customHeight="1" x14ac:dyDescent="0.2">
      <c r="A164" s="9">
        <v>24.4</v>
      </c>
      <c r="B164" s="53" t="s">
        <v>118</v>
      </c>
      <c r="C164" s="53"/>
      <c r="D164" s="9" t="s">
        <v>12</v>
      </c>
      <c r="E164" s="9">
        <v>2</v>
      </c>
      <c r="F164" s="17">
        <v>140000</v>
      </c>
      <c r="G164" s="17">
        <f t="shared" si="56"/>
        <v>280000</v>
      </c>
      <c r="H164" s="17">
        <v>141400</v>
      </c>
      <c r="I164" s="17">
        <f t="shared" si="57"/>
        <v>282800</v>
      </c>
      <c r="J164" s="15">
        <f t="shared" si="58"/>
        <v>281400</v>
      </c>
      <c r="K164" s="28">
        <f t="shared" si="43"/>
        <v>1400</v>
      </c>
    </row>
    <row r="165" spans="1:11" s="8" customFormat="1" ht="15" customHeight="1" x14ac:dyDescent="0.2">
      <c r="A165" s="9">
        <v>24.5</v>
      </c>
      <c r="B165" s="53" t="s">
        <v>119</v>
      </c>
      <c r="C165" s="53"/>
      <c r="D165" s="9" t="s">
        <v>12</v>
      </c>
      <c r="E165" s="9">
        <v>2</v>
      </c>
      <c r="F165" s="17">
        <v>160000</v>
      </c>
      <c r="G165" s="17">
        <f t="shared" si="56"/>
        <v>320000</v>
      </c>
      <c r="H165" s="17">
        <v>161600</v>
      </c>
      <c r="I165" s="17">
        <f t="shared" si="57"/>
        <v>323200</v>
      </c>
      <c r="J165" s="15">
        <f t="shared" si="58"/>
        <v>321600</v>
      </c>
      <c r="K165" s="28">
        <f t="shared" si="43"/>
        <v>1600</v>
      </c>
    </row>
    <row r="166" spans="1:11" s="8" customFormat="1" ht="15" customHeight="1" x14ac:dyDescent="0.2">
      <c r="A166" s="9">
        <v>24.6</v>
      </c>
      <c r="B166" s="53" t="s">
        <v>120</v>
      </c>
      <c r="C166" s="53"/>
      <c r="D166" s="9" t="s">
        <v>12</v>
      </c>
      <c r="E166" s="9">
        <v>2</v>
      </c>
      <c r="F166" s="17">
        <v>110000</v>
      </c>
      <c r="G166" s="17">
        <f t="shared" si="56"/>
        <v>220000</v>
      </c>
      <c r="H166" s="17">
        <v>111100</v>
      </c>
      <c r="I166" s="17">
        <f t="shared" si="57"/>
        <v>222200</v>
      </c>
      <c r="J166" s="15">
        <f t="shared" si="58"/>
        <v>221100</v>
      </c>
      <c r="K166" s="28">
        <f t="shared" si="43"/>
        <v>1100</v>
      </c>
    </row>
    <row r="167" spans="1:11" s="8" customFormat="1" ht="15" customHeight="1" x14ac:dyDescent="0.2">
      <c r="A167" s="9">
        <v>24.7</v>
      </c>
      <c r="B167" s="53" t="s">
        <v>121</v>
      </c>
      <c r="C167" s="53"/>
      <c r="D167" s="9" t="s">
        <v>12</v>
      </c>
      <c r="E167" s="9">
        <v>2</v>
      </c>
      <c r="F167" s="17">
        <v>80000</v>
      </c>
      <c r="G167" s="17">
        <f t="shared" si="56"/>
        <v>160000</v>
      </c>
      <c r="H167" s="17">
        <v>80800</v>
      </c>
      <c r="I167" s="17">
        <f t="shared" si="57"/>
        <v>161600</v>
      </c>
      <c r="J167" s="15">
        <f t="shared" si="58"/>
        <v>160800</v>
      </c>
      <c r="K167" s="28">
        <f t="shared" si="43"/>
        <v>800</v>
      </c>
    </row>
    <row r="168" spans="1:11" s="8" customFormat="1" ht="15" customHeight="1" x14ac:dyDescent="0.2">
      <c r="A168" s="9">
        <v>24.8</v>
      </c>
      <c r="B168" s="53" t="s">
        <v>112</v>
      </c>
      <c r="C168" s="53"/>
      <c r="D168" s="9" t="s">
        <v>12</v>
      </c>
      <c r="E168" s="9">
        <v>2</v>
      </c>
      <c r="F168" s="17">
        <v>90000</v>
      </c>
      <c r="G168" s="17">
        <f t="shared" si="56"/>
        <v>180000</v>
      </c>
      <c r="H168" s="17">
        <v>90900</v>
      </c>
      <c r="I168" s="17">
        <f t="shared" si="57"/>
        <v>181800</v>
      </c>
      <c r="J168" s="15">
        <f t="shared" si="58"/>
        <v>180900</v>
      </c>
      <c r="K168" s="28">
        <f t="shared" si="43"/>
        <v>900</v>
      </c>
    </row>
    <row r="169" spans="1:11" s="4" customFormat="1" ht="18.75" x14ac:dyDescent="0.2">
      <c r="A169" s="51" t="s">
        <v>130</v>
      </c>
      <c r="B169" s="51"/>
      <c r="C169" s="51"/>
      <c r="D169" s="51"/>
      <c r="E169" s="51"/>
      <c r="F169" s="51"/>
      <c r="G169" s="51"/>
      <c r="H169" s="51"/>
      <c r="I169" s="51"/>
      <c r="J169" s="51"/>
      <c r="K169" s="31"/>
    </row>
    <row r="170" spans="1:11" s="3" customFormat="1" ht="25.5" x14ac:dyDescent="0.2">
      <c r="A170" s="14">
        <v>25</v>
      </c>
      <c r="B170" s="52" t="s">
        <v>14</v>
      </c>
      <c r="C170" s="52"/>
      <c r="D170" s="14" t="s">
        <v>10</v>
      </c>
      <c r="E170" s="5" t="s">
        <v>1</v>
      </c>
      <c r="F170" s="16" t="s">
        <v>3</v>
      </c>
      <c r="G170" s="16" t="s">
        <v>4</v>
      </c>
      <c r="H170" s="16" t="s">
        <v>3</v>
      </c>
      <c r="I170" s="16" t="s">
        <v>4</v>
      </c>
      <c r="J170" s="16" t="s">
        <v>11</v>
      </c>
      <c r="K170" s="32"/>
    </row>
    <row r="171" spans="1:11" s="8" customFormat="1" ht="15" customHeight="1" x14ac:dyDescent="0.2">
      <c r="A171" s="9">
        <v>25.1</v>
      </c>
      <c r="B171" s="53" t="s">
        <v>122</v>
      </c>
      <c r="C171" s="53"/>
      <c r="D171" s="9" t="s">
        <v>12</v>
      </c>
      <c r="E171" s="9">
        <v>1</v>
      </c>
      <c r="F171" s="17">
        <v>2200000</v>
      </c>
      <c r="G171" s="17">
        <f t="shared" ref="G171:G178" si="59">+E171*F171</f>
        <v>2200000</v>
      </c>
      <c r="H171" s="17">
        <v>2222000</v>
      </c>
      <c r="I171" s="17">
        <f t="shared" ref="I171:I178" si="60">+E171*H171</f>
        <v>2222000</v>
      </c>
      <c r="J171" s="15">
        <f t="shared" ref="J171:J178" si="61">AVERAGE(G171,I171)</f>
        <v>2211000</v>
      </c>
      <c r="K171" s="28">
        <f t="shared" si="43"/>
        <v>11000</v>
      </c>
    </row>
    <row r="172" spans="1:11" s="8" customFormat="1" ht="15" customHeight="1" x14ac:dyDescent="0.2">
      <c r="A172" s="9">
        <v>25.2</v>
      </c>
      <c r="B172" s="53" t="s">
        <v>173</v>
      </c>
      <c r="C172" s="53"/>
      <c r="D172" s="9" t="s">
        <v>12</v>
      </c>
      <c r="E172" s="9">
        <v>1</v>
      </c>
      <c r="F172" s="17">
        <v>4200000</v>
      </c>
      <c r="G172" s="17">
        <f t="shared" si="59"/>
        <v>4200000</v>
      </c>
      <c r="H172" s="17">
        <v>4242000</v>
      </c>
      <c r="I172" s="17">
        <f t="shared" si="60"/>
        <v>4242000</v>
      </c>
      <c r="J172" s="15">
        <f t="shared" si="61"/>
        <v>4221000</v>
      </c>
      <c r="K172" s="28">
        <f t="shared" si="43"/>
        <v>21000</v>
      </c>
    </row>
    <row r="173" spans="1:11" s="8" customFormat="1" ht="15" customHeight="1" x14ac:dyDescent="0.2">
      <c r="A173" s="9">
        <v>25.3</v>
      </c>
      <c r="B173" s="53" t="s">
        <v>123</v>
      </c>
      <c r="C173" s="53"/>
      <c r="D173" s="9" t="s">
        <v>12</v>
      </c>
      <c r="E173" s="9">
        <v>1</v>
      </c>
      <c r="F173" s="17">
        <v>900000</v>
      </c>
      <c r="G173" s="17">
        <f t="shared" si="59"/>
        <v>900000</v>
      </c>
      <c r="H173" s="17">
        <v>909000</v>
      </c>
      <c r="I173" s="17">
        <f t="shared" si="60"/>
        <v>909000</v>
      </c>
      <c r="J173" s="15">
        <f t="shared" si="61"/>
        <v>904500</v>
      </c>
      <c r="K173" s="28">
        <f t="shared" si="43"/>
        <v>4500</v>
      </c>
    </row>
    <row r="174" spans="1:11" s="8" customFormat="1" ht="15" customHeight="1" x14ac:dyDescent="0.2">
      <c r="A174" s="9">
        <v>25.4</v>
      </c>
      <c r="B174" s="53" t="s">
        <v>124</v>
      </c>
      <c r="C174" s="53"/>
      <c r="D174" s="9" t="s">
        <v>12</v>
      </c>
      <c r="E174" s="9">
        <v>1</v>
      </c>
      <c r="F174" s="17">
        <v>1000000</v>
      </c>
      <c r="G174" s="17">
        <f t="shared" si="59"/>
        <v>1000000</v>
      </c>
      <c r="H174" s="17">
        <v>1010000</v>
      </c>
      <c r="I174" s="17">
        <f t="shared" si="60"/>
        <v>1010000</v>
      </c>
      <c r="J174" s="15">
        <f t="shared" si="61"/>
        <v>1005000</v>
      </c>
      <c r="K174" s="28">
        <f t="shared" si="43"/>
        <v>5000</v>
      </c>
    </row>
    <row r="175" spans="1:11" s="8" customFormat="1" ht="15" customHeight="1" x14ac:dyDescent="0.2">
      <c r="A175" s="9">
        <v>25.5</v>
      </c>
      <c r="B175" s="53" t="s">
        <v>125</v>
      </c>
      <c r="C175" s="53"/>
      <c r="D175" s="9" t="s">
        <v>12</v>
      </c>
      <c r="E175" s="9">
        <v>1</v>
      </c>
      <c r="F175" s="17">
        <v>1500000</v>
      </c>
      <c r="G175" s="17">
        <f t="shared" si="59"/>
        <v>1500000</v>
      </c>
      <c r="H175" s="17">
        <v>1515000</v>
      </c>
      <c r="I175" s="17">
        <f t="shared" si="60"/>
        <v>1515000</v>
      </c>
      <c r="J175" s="15">
        <f t="shared" si="61"/>
        <v>1507500</v>
      </c>
      <c r="K175" s="28">
        <f t="shared" si="43"/>
        <v>7500</v>
      </c>
    </row>
    <row r="176" spans="1:11" s="8" customFormat="1" ht="15" customHeight="1" x14ac:dyDescent="0.2">
      <c r="A176" s="9">
        <v>25.6</v>
      </c>
      <c r="B176" s="53" t="s">
        <v>126</v>
      </c>
      <c r="C176" s="53"/>
      <c r="D176" s="9" t="s">
        <v>12</v>
      </c>
      <c r="E176" s="9">
        <v>1</v>
      </c>
      <c r="F176" s="17">
        <v>1000000</v>
      </c>
      <c r="G176" s="17">
        <f t="shared" si="59"/>
        <v>1000000</v>
      </c>
      <c r="H176" s="17">
        <v>1010000</v>
      </c>
      <c r="I176" s="17">
        <f t="shared" si="60"/>
        <v>1010000</v>
      </c>
      <c r="J176" s="15">
        <f t="shared" si="61"/>
        <v>1005000</v>
      </c>
      <c r="K176" s="28">
        <f t="shared" si="43"/>
        <v>5000</v>
      </c>
    </row>
    <row r="177" spans="1:11" s="8" customFormat="1" ht="15" customHeight="1" x14ac:dyDescent="0.2">
      <c r="A177" s="9">
        <v>25.7</v>
      </c>
      <c r="B177" s="53" t="s">
        <v>127</v>
      </c>
      <c r="C177" s="53"/>
      <c r="D177" s="9" t="s">
        <v>12</v>
      </c>
      <c r="E177" s="9">
        <v>1</v>
      </c>
      <c r="F177" s="17">
        <v>800000</v>
      </c>
      <c r="G177" s="17">
        <f t="shared" si="59"/>
        <v>800000</v>
      </c>
      <c r="H177" s="17">
        <v>808000</v>
      </c>
      <c r="I177" s="17">
        <f t="shared" si="60"/>
        <v>808000</v>
      </c>
      <c r="J177" s="15">
        <f t="shared" si="61"/>
        <v>804000</v>
      </c>
      <c r="K177" s="28">
        <f t="shared" si="43"/>
        <v>4000</v>
      </c>
    </row>
    <row r="178" spans="1:11" s="8" customFormat="1" ht="15" customHeight="1" x14ac:dyDescent="0.2">
      <c r="A178" s="9">
        <v>25.8</v>
      </c>
      <c r="B178" s="53" t="s">
        <v>112</v>
      </c>
      <c r="C178" s="53"/>
      <c r="D178" s="9" t="s">
        <v>12</v>
      </c>
      <c r="E178" s="9">
        <v>1</v>
      </c>
      <c r="F178" s="17">
        <v>295000</v>
      </c>
      <c r="G178" s="17">
        <f t="shared" si="59"/>
        <v>295000</v>
      </c>
      <c r="H178" s="17">
        <v>297950</v>
      </c>
      <c r="I178" s="17">
        <f t="shared" si="60"/>
        <v>297950</v>
      </c>
      <c r="J178" s="15">
        <f t="shared" si="61"/>
        <v>296475</v>
      </c>
      <c r="K178" s="28">
        <f t="shared" si="43"/>
        <v>1475</v>
      </c>
    </row>
    <row r="179" spans="1:11" s="4" customFormat="1" ht="18.75" x14ac:dyDescent="0.2">
      <c r="A179" s="51" t="s">
        <v>156</v>
      </c>
      <c r="B179" s="51"/>
      <c r="C179" s="51"/>
      <c r="D179" s="51"/>
      <c r="E179" s="51"/>
      <c r="F179" s="51"/>
      <c r="G179" s="51"/>
      <c r="H179" s="51"/>
      <c r="I179" s="51"/>
      <c r="J179" s="51"/>
      <c r="K179" s="33"/>
    </row>
    <row r="180" spans="1:11" s="3" customFormat="1" ht="25.5" x14ac:dyDescent="0.2">
      <c r="A180" s="14">
        <v>26</v>
      </c>
      <c r="B180" s="52" t="s">
        <v>13</v>
      </c>
      <c r="C180" s="52"/>
      <c r="D180" s="14" t="s">
        <v>10</v>
      </c>
      <c r="E180" s="5" t="s">
        <v>1</v>
      </c>
      <c r="F180" s="16" t="s">
        <v>3</v>
      </c>
      <c r="G180" s="16" t="s">
        <v>4</v>
      </c>
      <c r="H180" s="16" t="s">
        <v>3</v>
      </c>
      <c r="I180" s="16" t="s">
        <v>4</v>
      </c>
      <c r="J180" s="16" t="s">
        <v>11</v>
      </c>
      <c r="K180" s="34"/>
    </row>
    <row r="181" spans="1:11" s="8" customFormat="1" ht="15" customHeight="1" x14ac:dyDescent="0.2">
      <c r="A181" s="6">
        <v>26.1</v>
      </c>
      <c r="B181" s="54" t="s">
        <v>145</v>
      </c>
      <c r="C181" s="54"/>
      <c r="D181" s="6" t="s">
        <v>174</v>
      </c>
      <c r="E181" s="6">
        <v>2</v>
      </c>
      <c r="F181" s="15">
        <v>280000</v>
      </c>
      <c r="G181" s="17">
        <f>+E181*F181</f>
        <v>560000</v>
      </c>
      <c r="H181" s="17">
        <v>282800</v>
      </c>
      <c r="I181" s="17">
        <f>+E181*H181</f>
        <v>565600</v>
      </c>
      <c r="J181" s="15">
        <f>AVERAGE(G181,I181)</f>
        <v>562800</v>
      </c>
      <c r="K181" s="28">
        <f t="shared" si="43"/>
        <v>2800</v>
      </c>
    </row>
    <row r="182" spans="1:11" s="3" customFormat="1" ht="25.5" x14ac:dyDescent="0.2">
      <c r="A182" s="14">
        <v>27</v>
      </c>
      <c r="B182" s="52" t="s">
        <v>14</v>
      </c>
      <c r="C182" s="52"/>
      <c r="D182" s="14" t="s">
        <v>10</v>
      </c>
      <c r="E182" s="5" t="s">
        <v>1</v>
      </c>
      <c r="F182" s="16" t="s">
        <v>3</v>
      </c>
      <c r="G182" s="16" t="s">
        <v>4</v>
      </c>
      <c r="H182" s="16" t="s">
        <v>3</v>
      </c>
      <c r="I182" s="16" t="s">
        <v>4</v>
      </c>
      <c r="J182" s="16" t="s">
        <v>11</v>
      </c>
      <c r="K182" s="29"/>
    </row>
    <row r="183" spans="1:11" s="8" customFormat="1" ht="15" customHeight="1" x14ac:dyDescent="0.2">
      <c r="A183" s="9">
        <v>27.1</v>
      </c>
      <c r="B183" s="53" t="s">
        <v>146</v>
      </c>
      <c r="C183" s="53"/>
      <c r="D183" s="9" t="s">
        <v>12</v>
      </c>
      <c r="E183" s="9">
        <v>1</v>
      </c>
      <c r="F183" s="15">
        <v>90000</v>
      </c>
      <c r="G183" s="17">
        <f t="shared" ref="G183:G187" si="62">+E183*F183</f>
        <v>90000</v>
      </c>
      <c r="H183" s="17">
        <v>90900</v>
      </c>
      <c r="I183" s="17">
        <f t="shared" ref="I183:I187" si="63">+E183*H183</f>
        <v>90900</v>
      </c>
      <c r="J183" s="15">
        <f t="shared" ref="J183:J187" si="64">AVERAGE(G183,I183)</f>
        <v>90450</v>
      </c>
      <c r="K183" s="28">
        <f t="shared" si="43"/>
        <v>450</v>
      </c>
    </row>
    <row r="184" spans="1:11" s="8" customFormat="1" ht="15" customHeight="1" x14ac:dyDescent="0.2">
      <c r="A184" s="9">
        <v>27.2</v>
      </c>
      <c r="B184" s="53" t="s">
        <v>147</v>
      </c>
      <c r="C184" s="53"/>
      <c r="D184" s="9" t="s">
        <v>12</v>
      </c>
      <c r="E184" s="9">
        <v>1</v>
      </c>
      <c r="F184" s="15">
        <v>140000</v>
      </c>
      <c r="G184" s="17">
        <f t="shared" si="62"/>
        <v>140000</v>
      </c>
      <c r="H184" s="17">
        <v>141400</v>
      </c>
      <c r="I184" s="17">
        <f t="shared" si="63"/>
        <v>141400</v>
      </c>
      <c r="J184" s="15">
        <f t="shared" si="64"/>
        <v>140700</v>
      </c>
      <c r="K184" s="28">
        <f t="shared" si="43"/>
        <v>700</v>
      </c>
    </row>
    <row r="185" spans="1:11" s="8" customFormat="1" ht="15" customHeight="1" x14ac:dyDescent="0.2">
      <c r="A185" s="9">
        <v>27.3</v>
      </c>
      <c r="B185" s="53" t="s">
        <v>148</v>
      </c>
      <c r="C185" s="53"/>
      <c r="D185" s="9" t="s">
        <v>12</v>
      </c>
      <c r="E185" s="9">
        <v>1</v>
      </c>
      <c r="F185" s="15">
        <v>120000</v>
      </c>
      <c r="G185" s="17">
        <f t="shared" si="62"/>
        <v>120000</v>
      </c>
      <c r="H185" s="17">
        <v>121200</v>
      </c>
      <c r="I185" s="17">
        <f t="shared" si="63"/>
        <v>121200</v>
      </c>
      <c r="J185" s="15">
        <f t="shared" si="64"/>
        <v>120600</v>
      </c>
      <c r="K185" s="28">
        <f t="shared" si="43"/>
        <v>600</v>
      </c>
    </row>
    <row r="186" spans="1:11" s="8" customFormat="1" ht="15" customHeight="1" x14ac:dyDescent="0.2">
      <c r="A186" s="9">
        <v>27.4</v>
      </c>
      <c r="B186" s="53" t="s">
        <v>149</v>
      </c>
      <c r="C186" s="53"/>
      <c r="D186" s="9" t="s">
        <v>12</v>
      </c>
      <c r="E186" s="9">
        <v>1</v>
      </c>
      <c r="F186" s="15">
        <v>90000</v>
      </c>
      <c r="G186" s="17">
        <f t="shared" si="62"/>
        <v>90000</v>
      </c>
      <c r="H186" s="17">
        <v>90900</v>
      </c>
      <c r="I186" s="17">
        <f t="shared" si="63"/>
        <v>90900</v>
      </c>
      <c r="J186" s="15">
        <f t="shared" si="64"/>
        <v>90450</v>
      </c>
      <c r="K186" s="28">
        <f t="shared" si="43"/>
        <v>450</v>
      </c>
    </row>
    <row r="187" spans="1:11" s="8" customFormat="1" ht="15" customHeight="1" x14ac:dyDescent="0.2">
      <c r="A187" s="9">
        <v>27.5</v>
      </c>
      <c r="B187" s="53" t="s">
        <v>112</v>
      </c>
      <c r="C187" s="53"/>
      <c r="D187" s="9" t="s">
        <v>12</v>
      </c>
      <c r="E187" s="9">
        <v>1</v>
      </c>
      <c r="F187" s="15">
        <v>40000</v>
      </c>
      <c r="G187" s="17">
        <f t="shared" si="62"/>
        <v>40000</v>
      </c>
      <c r="H187" s="17">
        <v>40400</v>
      </c>
      <c r="I187" s="17">
        <f t="shared" si="63"/>
        <v>40400</v>
      </c>
      <c r="J187" s="15">
        <f t="shared" si="64"/>
        <v>40200</v>
      </c>
      <c r="K187" s="28">
        <f t="shared" si="43"/>
        <v>200</v>
      </c>
    </row>
    <row r="188" spans="1:11" s="4" customFormat="1" ht="18.75" x14ac:dyDescent="0.2">
      <c r="A188" s="51" t="s">
        <v>150</v>
      </c>
      <c r="B188" s="51"/>
      <c r="C188" s="51"/>
      <c r="D188" s="51"/>
      <c r="E188" s="51"/>
      <c r="F188" s="51"/>
      <c r="G188" s="51"/>
      <c r="H188" s="51"/>
      <c r="I188" s="51"/>
      <c r="J188" s="51"/>
      <c r="K188" s="33"/>
    </row>
    <row r="189" spans="1:11" s="3" customFormat="1" ht="25.5" x14ac:dyDescent="0.2">
      <c r="A189" s="14">
        <v>28</v>
      </c>
      <c r="B189" s="52" t="s">
        <v>13</v>
      </c>
      <c r="C189" s="52"/>
      <c r="D189" s="14" t="s">
        <v>10</v>
      </c>
      <c r="E189" s="5" t="s">
        <v>1</v>
      </c>
      <c r="F189" s="16" t="s">
        <v>3</v>
      </c>
      <c r="G189" s="16" t="s">
        <v>4</v>
      </c>
      <c r="H189" s="16" t="s">
        <v>3</v>
      </c>
      <c r="I189" s="16" t="s">
        <v>4</v>
      </c>
      <c r="J189" s="16" t="s">
        <v>11</v>
      </c>
      <c r="K189" s="34"/>
    </row>
    <row r="190" spans="1:11" s="8" customFormat="1" ht="15" customHeight="1" x14ac:dyDescent="0.2">
      <c r="A190" s="6">
        <v>28.1</v>
      </c>
      <c r="B190" s="53" t="s">
        <v>151</v>
      </c>
      <c r="C190" s="53"/>
      <c r="D190" s="6" t="s">
        <v>12</v>
      </c>
      <c r="E190" s="6">
        <v>4</v>
      </c>
      <c r="F190" s="15">
        <v>80000</v>
      </c>
      <c r="G190" s="17">
        <f t="shared" ref="G190:G191" si="65">+E190*F190</f>
        <v>320000</v>
      </c>
      <c r="H190" s="17">
        <v>80800</v>
      </c>
      <c r="I190" s="17">
        <f t="shared" ref="I190:I191" si="66">+E190*H190</f>
        <v>323200</v>
      </c>
      <c r="J190" s="15">
        <f t="shared" ref="J190:J191" si="67">AVERAGE(G190,I190)</f>
        <v>321600</v>
      </c>
      <c r="K190" s="28">
        <f t="shared" si="43"/>
        <v>1600</v>
      </c>
    </row>
    <row r="191" spans="1:11" s="8" customFormat="1" ht="15" customHeight="1" x14ac:dyDescent="0.2">
      <c r="A191" s="6">
        <v>28.2</v>
      </c>
      <c r="B191" s="54" t="s">
        <v>145</v>
      </c>
      <c r="C191" s="54"/>
      <c r="D191" s="6" t="s">
        <v>174</v>
      </c>
      <c r="E191" s="6">
        <v>2</v>
      </c>
      <c r="F191" s="15">
        <v>240000</v>
      </c>
      <c r="G191" s="17">
        <f t="shared" si="65"/>
        <v>480000</v>
      </c>
      <c r="H191" s="17">
        <v>242400</v>
      </c>
      <c r="I191" s="17">
        <f t="shared" si="66"/>
        <v>484800</v>
      </c>
      <c r="J191" s="15">
        <f t="shared" si="67"/>
        <v>482400</v>
      </c>
      <c r="K191" s="28">
        <f t="shared" si="43"/>
        <v>2400</v>
      </c>
    </row>
    <row r="192" spans="1:11" s="3" customFormat="1" ht="25.5" x14ac:dyDescent="0.2">
      <c r="A192" s="14">
        <v>29</v>
      </c>
      <c r="B192" s="52" t="s">
        <v>14</v>
      </c>
      <c r="C192" s="52"/>
      <c r="D192" s="14" t="s">
        <v>10</v>
      </c>
      <c r="E192" s="5" t="s">
        <v>1</v>
      </c>
      <c r="F192" s="16" t="s">
        <v>3</v>
      </c>
      <c r="G192" s="16" t="s">
        <v>4</v>
      </c>
      <c r="H192" s="16" t="s">
        <v>3</v>
      </c>
      <c r="I192" s="16" t="s">
        <v>4</v>
      </c>
      <c r="J192" s="16" t="s">
        <v>11</v>
      </c>
      <c r="K192" s="29"/>
    </row>
    <row r="193" spans="1:11" s="8" customFormat="1" ht="15" customHeight="1" x14ac:dyDescent="0.2">
      <c r="A193" s="9">
        <v>29.1</v>
      </c>
      <c r="B193" s="54" t="s">
        <v>152</v>
      </c>
      <c r="C193" s="54"/>
      <c r="D193" s="9" t="s">
        <v>12</v>
      </c>
      <c r="E193" s="9">
        <v>1</v>
      </c>
      <c r="F193" s="15">
        <v>90000</v>
      </c>
      <c r="G193" s="17">
        <f t="shared" ref="G193:G197" si="68">+E193*F193</f>
        <v>90000</v>
      </c>
      <c r="H193" s="17">
        <v>90900</v>
      </c>
      <c r="I193" s="17">
        <f t="shared" ref="I193:I197" si="69">+E193*H193</f>
        <v>90900</v>
      </c>
      <c r="J193" s="15">
        <f t="shared" ref="J193:J197" si="70">AVERAGE(G193,I193)</f>
        <v>90450</v>
      </c>
      <c r="K193" s="28">
        <f t="shared" si="43"/>
        <v>450</v>
      </c>
    </row>
    <row r="194" spans="1:11" s="8" customFormat="1" ht="15" customHeight="1" x14ac:dyDescent="0.2">
      <c r="A194" s="9">
        <v>29.2</v>
      </c>
      <c r="B194" s="54" t="s">
        <v>153</v>
      </c>
      <c r="C194" s="54"/>
      <c r="D194" s="9" t="s">
        <v>12</v>
      </c>
      <c r="E194" s="9">
        <v>1</v>
      </c>
      <c r="F194" s="15">
        <v>70000</v>
      </c>
      <c r="G194" s="17">
        <f t="shared" si="68"/>
        <v>70000</v>
      </c>
      <c r="H194" s="17">
        <v>70700</v>
      </c>
      <c r="I194" s="17">
        <f t="shared" si="69"/>
        <v>70700</v>
      </c>
      <c r="J194" s="15">
        <f t="shared" si="70"/>
        <v>70350</v>
      </c>
      <c r="K194" s="28">
        <f t="shared" si="43"/>
        <v>350</v>
      </c>
    </row>
    <row r="195" spans="1:11" s="8" customFormat="1" ht="15" customHeight="1" x14ac:dyDescent="0.2">
      <c r="A195" s="9">
        <v>29.3</v>
      </c>
      <c r="B195" s="54" t="s">
        <v>154</v>
      </c>
      <c r="C195" s="54"/>
      <c r="D195" s="9" t="s">
        <v>12</v>
      </c>
      <c r="E195" s="9">
        <v>1</v>
      </c>
      <c r="F195" s="15">
        <v>140000</v>
      </c>
      <c r="G195" s="17">
        <f t="shared" si="68"/>
        <v>140000</v>
      </c>
      <c r="H195" s="17">
        <v>141400</v>
      </c>
      <c r="I195" s="17">
        <f t="shared" si="69"/>
        <v>141400</v>
      </c>
      <c r="J195" s="15">
        <f t="shared" si="70"/>
        <v>140700</v>
      </c>
      <c r="K195" s="28">
        <f t="shared" si="43"/>
        <v>700</v>
      </c>
    </row>
    <row r="196" spans="1:11" s="8" customFormat="1" ht="15" customHeight="1" x14ac:dyDescent="0.2">
      <c r="A196" s="9">
        <v>29.4</v>
      </c>
      <c r="B196" s="54" t="s">
        <v>155</v>
      </c>
      <c r="C196" s="54"/>
      <c r="D196" s="9" t="s">
        <v>12</v>
      </c>
      <c r="E196" s="9">
        <v>1</v>
      </c>
      <c r="F196" s="15">
        <v>140000</v>
      </c>
      <c r="G196" s="17">
        <f t="shared" si="68"/>
        <v>140000</v>
      </c>
      <c r="H196" s="17">
        <v>141400</v>
      </c>
      <c r="I196" s="17">
        <f t="shared" si="69"/>
        <v>141400</v>
      </c>
      <c r="J196" s="15">
        <f t="shared" si="70"/>
        <v>140700</v>
      </c>
      <c r="K196" s="28">
        <f t="shared" si="43"/>
        <v>700</v>
      </c>
    </row>
    <row r="197" spans="1:11" s="8" customFormat="1" ht="15" customHeight="1" x14ac:dyDescent="0.2">
      <c r="A197" s="9">
        <v>29.5</v>
      </c>
      <c r="B197" s="54" t="s">
        <v>112</v>
      </c>
      <c r="C197" s="54"/>
      <c r="D197" s="9" t="s">
        <v>12</v>
      </c>
      <c r="E197" s="9">
        <v>1</v>
      </c>
      <c r="F197" s="15">
        <v>40000</v>
      </c>
      <c r="G197" s="17">
        <f t="shared" si="68"/>
        <v>40000</v>
      </c>
      <c r="H197" s="17">
        <v>40400</v>
      </c>
      <c r="I197" s="17">
        <f t="shared" si="69"/>
        <v>40400</v>
      </c>
      <c r="J197" s="15">
        <f t="shared" si="70"/>
        <v>40200</v>
      </c>
      <c r="K197" s="28">
        <f t="shared" si="43"/>
        <v>200</v>
      </c>
    </row>
    <row r="198" spans="1:11" s="4" customFormat="1" ht="18.75" x14ac:dyDescent="0.2">
      <c r="A198" s="51" t="s">
        <v>135</v>
      </c>
      <c r="B198" s="51"/>
      <c r="C198" s="51"/>
      <c r="D198" s="51"/>
      <c r="E198" s="51"/>
      <c r="F198" s="51"/>
      <c r="G198" s="51"/>
      <c r="H198" s="51"/>
      <c r="I198" s="51"/>
      <c r="J198" s="51"/>
      <c r="K198" s="33"/>
    </row>
    <row r="199" spans="1:11" s="3" customFormat="1" ht="25.5" x14ac:dyDescent="0.2">
      <c r="A199" s="14">
        <v>30</v>
      </c>
      <c r="B199" s="52" t="s">
        <v>14</v>
      </c>
      <c r="C199" s="52"/>
      <c r="D199" s="14" t="s">
        <v>10</v>
      </c>
      <c r="E199" s="5" t="s">
        <v>1</v>
      </c>
      <c r="F199" s="16" t="s">
        <v>3</v>
      </c>
      <c r="G199" s="16" t="s">
        <v>4</v>
      </c>
      <c r="H199" s="16" t="s">
        <v>3</v>
      </c>
      <c r="I199" s="16" t="s">
        <v>4</v>
      </c>
      <c r="J199" s="16" t="s">
        <v>11</v>
      </c>
      <c r="K199" s="34"/>
    </row>
    <row r="200" spans="1:11" s="8" customFormat="1" ht="15" customHeight="1" x14ac:dyDescent="0.2">
      <c r="A200" s="9">
        <v>30.1</v>
      </c>
      <c r="B200" s="53" t="s">
        <v>131</v>
      </c>
      <c r="C200" s="53"/>
      <c r="D200" s="9" t="s">
        <v>12</v>
      </c>
      <c r="E200" s="9">
        <v>1</v>
      </c>
      <c r="F200" s="15">
        <v>180000</v>
      </c>
      <c r="G200" s="17">
        <f t="shared" ref="G200:G205" si="71">+E200*F200</f>
        <v>180000</v>
      </c>
      <c r="H200" s="17">
        <v>181800</v>
      </c>
      <c r="I200" s="17">
        <f t="shared" ref="I200:I205" si="72">+E200*H200</f>
        <v>181800</v>
      </c>
      <c r="J200" s="15">
        <f t="shared" ref="J200:J205" si="73">AVERAGE(G200,I200)</f>
        <v>180900</v>
      </c>
      <c r="K200" s="28">
        <f t="shared" si="43"/>
        <v>900</v>
      </c>
    </row>
    <row r="201" spans="1:11" s="8" customFormat="1" ht="27.75" customHeight="1" x14ac:dyDescent="0.2">
      <c r="A201" s="9">
        <v>30.2</v>
      </c>
      <c r="B201" s="53" t="s">
        <v>175</v>
      </c>
      <c r="C201" s="53"/>
      <c r="D201" s="9" t="s">
        <v>12</v>
      </c>
      <c r="E201" s="9">
        <v>1</v>
      </c>
      <c r="F201" s="15">
        <v>60000</v>
      </c>
      <c r="G201" s="17">
        <f t="shared" si="71"/>
        <v>60000</v>
      </c>
      <c r="H201" s="17">
        <v>60600</v>
      </c>
      <c r="I201" s="17">
        <f t="shared" si="72"/>
        <v>60600</v>
      </c>
      <c r="J201" s="15">
        <f>AVERAGE(G201,I201)</f>
        <v>60300</v>
      </c>
      <c r="K201" s="28">
        <f t="shared" si="43"/>
        <v>300</v>
      </c>
    </row>
    <row r="202" spans="1:11" s="8" customFormat="1" ht="15" customHeight="1" x14ac:dyDescent="0.2">
      <c r="A202" s="9">
        <v>30.3</v>
      </c>
      <c r="B202" s="53" t="s">
        <v>132</v>
      </c>
      <c r="C202" s="53"/>
      <c r="D202" s="9" t="s">
        <v>12</v>
      </c>
      <c r="E202" s="9">
        <v>1</v>
      </c>
      <c r="F202" s="15">
        <v>80000</v>
      </c>
      <c r="G202" s="17">
        <f t="shared" si="71"/>
        <v>80000</v>
      </c>
      <c r="H202" s="17">
        <v>80800</v>
      </c>
      <c r="I202" s="17">
        <f t="shared" si="72"/>
        <v>80800</v>
      </c>
      <c r="J202" s="15">
        <f t="shared" si="73"/>
        <v>80400</v>
      </c>
      <c r="K202" s="28">
        <f t="shared" ref="K202:K237" si="74">_xlfn.STDEV.P(G202,I202)</f>
        <v>400</v>
      </c>
    </row>
    <row r="203" spans="1:11" s="8" customFormat="1" ht="15" customHeight="1" x14ac:dyDescent="0.2">
      <c r="A203" s="9">
        <v>30.4</v>
      </c>
      <c r="B203" s="53" t="s">
        <v>133</v>
      </c>
      <c r="C203" s="53"/>
      <c r="D203" s="9" t="s">
        <v>12</v>
      </c>
      <c r="E203" s="9">
        <v>1</v>
      </c>
      <c r="F203" s="15">
        <v>50000</v>
      </c>
      <c r="G203" s="17">
        <f t="shared" si="71"/>
        <v>50000</v>
      </c>
      <c r="H203" s="17">
        <v>50500</v>
      </c>
      <c r="I203" s="17">
        <f t="shared" si="72"/>
        <v>50500</v>
      </c>
      <c r="J203" s="15">
        <f t="shared" si="73"/>
        <v>50250</v>
      </c>
      <c r="K203" s="28">
        <f t="shared" si="74"/>
        <v>250</v>
      </c>
    </row>
    <row r="204" spans="1:11" s="8" customFormat="1" ht="15" customHeight="1" x14ac:dyDescent="0.2">
      <c r="A204" s="9">
        <v>30.5</v>
      </c>
      <c r="B204" s="53" t="s">
        <v>165</v>
      </c>
      <c r="C204" s="53"/>
      <c r="D204" s="9" t="s">
        <v>12</v>
      </c>
      <c r="E204" s="9">
        <v>1</v>
      </c>
      <c r="F204" s="15">
        <v>120000</v>
      </c>
      <c r="G204" s="17">
        <f t="shared" si="71"/>
        <v>120000</v>
      </c>
      <c r="H204" s="17">
        <v>121200</v>
      </c>
      <c r="I204" s="17">
        <f t="shared" si="72"/>
        <v>121200</v>
      </c>
      <c r="J204" s="15">
        <f t="shared" si="73"/>
        <v>120600</v>
      </c>
      <c r="K204" s="28">
        <f t="shared" si="74"/>
        <v>600</v>
      </c>
    </row>
    <row r="205" spans="1:11" s="8" customFormat="1" ht="15" customHeight="1" x14ac:dyDescent="0.2">
      <c r="A205" s="9">
        <v>30.6</v>
      </c>
      <c r="B205" s="53" t="s">
        <v>134</v>
      </c>
      <c r="C205" s="53"/>
      <c r="D205" s="9" t="s">
        <v>12</v>
      </c>
      <c r="E205" s="9">
        <v>1</v>
      </c>
      <c r="F205" s="15">
        <v>40000</v>
      </c>
      <c r="G205" s="17">
        <f t="shared" si="71"/>
        <v>40000</v>
      </c>
      <c r="H205" s="17">
        <v>40400</v>
      </c>
      <c r="I205" s="17">
        <f t="shared" si="72"/>
        <v>40400</v>
      </c>
      <c r="J205" s="15">
        <f t="shared" si="73"/>
        <v>40200</v>
      </c>
      <c r="K205" s="28">
        <f t="shared" si="74"/>
        <v>200</v>
      </c>
    </row>
    <row r="206" spans="1:11" s="8" customFormat="1" ht="18.75" x14ac:dyDescent="0.2">
      <c r="A206" s="51" t="s">
        <v>166</v>
      </c>
      <c r="B206" s="51"/>
      <c r="C206" s="51"/>
      <c r="D206" s="51"/>
      <c r="E206" s="51"/>
      <c r="F206" s="51"/>
      <c r="G206" s="51"/>
      <c r="H206" s="51"/>
      <c r="I206" s="51"/>
      <c r="J206" s="51"/>
      <c r="K206" s="33"/>
    </row>
    <row r="207" spans="1:11" s="8" customFormat="1" ht="25.5" x14ac:dyDescent="0.2">
      <c r="A207" s="14">
        <v>31</v>
      </c>
      <c r="B207" s="52" t="s">
        <v>13</v>
      </c>
      <c r="C207" s="52"/>
      <c r="D207" s="14" t="s">
        <v>10</v>
      </c>
      <c r="E207" s="5" t="s">
        <v>1</v>
      </c>
      <c r="F207" s="16" t="s">
        <v>3</v>
      </c>
      <c r="G207" s="16" t="s">
        <v>4</v>
      </c>
      <c r="H207" s="16" t="s">
        <v>3</v>
      </c>
      <c r="I207" s="16" t="s">
        <v>4</v>
      </c>
      <c r="J207" s="16" t="s">
        <v>11</v>
      </c>
      <c r="K207" s="34"/>
    </row>
    <row r="208" spans="1:11" s="8" customFormat="1" ht="15" customHeight="1" x14ac:dyDescent="0.2">
      <c r="A208" s="6">
        <v>31.1</v>
      </c>
      <c r="B208" s="54" t="s">
        <v>138</v>
      </c>
      <c r="C208" s="54" t="s">
        <v>138</v>
      </c>
      <c r="D208" s="6" t="s">
        <v>12</v>
      </c>
      <c r="E208" s="7">
        <v>1</v>
      </c>
      <c r="F208" s="15">
        <v>450000</v>
      </c>
      <c r="G208" s="17">
        <f t="shared" ref="G208:G210" si="75">+E208*F208</f>
        <v>450000</v>
      </c>
      <c r="H208" s="17">
        <v>454500</v>
      </c>
      <c r="I208" s="17">
        <f t="shared" ref="I208:I210" si="76">+E208*H208</f>
        <v>454500</v>
      </c>
      <c r="J208" s="15">
        <f t="shared" ref="J208:J210" si="77">AVERAGE(G208,I208)</f>
        <v>452250</v>
      </c>
      <c r="K208" s="28">
        <f t="shared" si="74"/>
        <v>2250</v>
      </c>
    </row>
    <row r="209" spans="1:11" s="8" customFormat="1" ht="15" customHeight="1" x14ac:dyDescent="0.2">
      <c r="A209" s="6">
        <v>31.2</v>
      </c>
      <c r="B209" s="54" t="s">
        <v>139</v>
      </c>
      <c r="C209" s="54" t="s">
        <v>139</v>
      </c>
      <c r="D209" s="6" t="s">
        <v>12</v>
      </c>
      <c r="E209" s="7">
        <v>1</v>
      </c>
      <c r="F209" s="15">
        <v>90000</v>
      </c>
      <c r="G209" s="17">
        <f t="shared" si="75"/>
        <v>90000</v>
      </c>
      <c r="H209" s="17">
        <v>90900</v>
      </c>
      <c r="I209" s="17">
        <f t="shared" si="76"/>
        <v>90900</v>
      </c>
      <c r="J209" s="15">
        <f t="shared" si="77"/>
        <v>90450</v>
      </c>
      <c r="K209" s="28">
        <f t="shared" si="74"/>
        <v>450</v>
      </c>
    </row>
    <row r="210" spans="1:11" s="8" customFormat="1" ht="15" customHeight="1" x14ac:dyDescent="0.2">
      <c r="A210" s="6">
        <v>31.3</v>
      </c>
      <c r="B210" s="54" t="s">
        <v>140</v>
      </c>
      <c r="C210" s="54" t="s">
        <v>140</v>
      </c>
      <c r="D210" s="6" t="s">
        <v>12</v>
      </c>
      <c r="E210" s="7">
        <v>2</v>
      </c>
      <c r="F210" s="15">
        <v>450000</v>
      </c>
      <c r="G210" s="17">
        <f t="shared" si="75"/>
        <v>900000</v>
      </c>
      <c r="H210" s="17">
        <v>454500</v>
      </c>
      <c r="I210" s="17">
        <f t="shared" si="76"/>
        <v>909000</v>
      </c>
      <c r="J210" s="15">
        <f t="shared" si="77"/>
        <v>904500</v>
      </c>
      <c r="K210" s="28">
        <f t="shared" si="74"/>
        <v>4500</v>
      </c>
    </row>
    <row r="211" spans="1:11" s="8" customFormat="1" ht="25.5" x14ac:dyDescent="0.2">
      <c r="A211" s="14">
        <v>32</v>
      </c>
      <c r="B211" s="52" t="s">
        <v>14</v>
      </c>
      <c r="C211" s="52"/>
      <c r="D211" s="14" t="s">
        <v>10</v>
      </c>
      <c r="E211" s="5" t="s">
        <v>1</v>
      </c>
      <c r="F211" s="16" t="s">
        <v>3</v>
      </c>
      <c r="G211" s="16" t="s">
        <v>4</v>
      </c>
      <c r="H211" s="16" t="s">
        <v>3</v>
      </c>
      <c r="I211" s="16" t="s">
        <v>4</v>
      </c>
      <c r="J211" s="16" t="s">
        <v>11</v>
      </c>
      <c r="K211" s="29"/>
    </row>
    <row r="212" spans="1:11" s="8" customFormat="1" ht="15" customHeight="1" x14ac:dyDescent="0.2">
      <c r="A212" s="6">
        <v>32.1</v>
      </c>
      <c r="B212" s="54" t="s">
        <v>61</v>
      </c>
      <c r="C212" s="54" t="s">
        <v>12</v>
      </c>
      <c r="D212" s="6" t="s">
        <v>12</v>
      </c>
      <c r="E212" s="7">
        <v>1</v>
      </c>
      <c r="F212" s="15">
        <v>1800000</v>
      </c>
      <c r="G212" s="17">
        <f t="shared" ref="G212:G217" si="78">+E212*F212</f>
        <v>1800000</v>
      </c>
      <c r="H212" s="17">
        <v>1818000</v>
      </c>
      <c r="I212" s="17">
        <f t="shared" ref="I212:I217" si="79">+E212*H212</f>
        <v>1818000</v>
      </c>
      <c r="J212" s="15">
        <f t="shared" ref="J212:J217" si="80">AVERAGE(G212,I212)</f>
        <v>1809000</v>
      </c>
      <c r="K212" s="28">
        <f t="shared" si="74"/>
        <v>9000</v>
      </c>
    </row>
    <row r="213" spans="1:11" s="8" customFormat="1" ht="15" customHeight="1" x14ac:dyDescent="0.2">
      <c r="A213" s="6">
        <v>32.200000000000003</v>
      </c>
      <c r="B213" s="54" t="s">
        <v>141</v>
      </c>
      <c r="C213" s="54" t="s">
        <v>12</v>
      </c>
      <c r="D213" s="6" t="s">
        <v>12</v>
      </c>
      <c r="E213" s="7">
        <v>1</v>
      </c>
      <c r="F213" s="15">
        <v>800000</v>
      </c>
      <c r="G213" s="17">
        <f t="shared" si="78"/>
        <v>800000</v>
      </c>
      <c r="H213" s="17">
        <v>808000</v>
      </c>
      <c r="I213" s="17">
        <f t="shared" si="79"/>
        <v>808000</v>
      </c>
      <c r="J213" s="15">
        <f t="shared" si="80"/>
        <v>804000</v>
      </c>
      <c r="K213" s="28">
        <f t="shared" si="74"/>
        <v>4000</v>
      </c>
    </row>
    <row r="214" spans="1:11" s="8" customFormat="1" ht="15" customHeight="1" x14ac:dyDescent="0.2">
      <c r="A214" s="6">
        <v>32.299999999999997</v>
      </c>
      <c r="B214" s="54" t="s">
        <v>142</v>
      </c>
      <c r="C214" s="54" t="s">
        <v>12</v>
      </c>
      <c r="D214" s="6" t="s">
        <v>12</v>
      </c>
      <c r="E214" s="7">
        <v>1</v>
      </c>
      <c r="F214" s="15">
        <v>1500000</v>
      </c>
      <c r="G214" s="17">
        <f t="shared" si="78"/>
        <v>1500000</v>
      </c>
      <c r="H214" s="17">
        <v>1515000</v>
      </c>
      <c r="I214" s="17">
        <f t="shared" si="79"/>
        <v>1515000</v>
      </c>
      <c r="J214" s="15">
        <f t="shared" si="80"/>
        <v>1507500</v>
      </c>
      <c r="K214" s="28">
        <f t="shared" si="74"/>
        <v>7500</v>
      </c>
    </row>
    <row r="215" spans="1:11" s="8" customFormat="1" ht="15" customHeight="1" x14ac:dyDescent="0.2">
      <c r="A215" s="6">
        <v>32.4</v>
      </c>
      <c r="B215" s="54" t="s">
        <v>143</v>
      </c>
      <c r="C215" s="54" t="s">
        <v>12</v>
      </c>
      <c r="D215" s="6" t="s">
        <v>12</v>
      </c>
      <c r="E215" s="7">
        <v>1</v>
      </c>
      <c r="F215" s="15">
        <v>1200000</v>
      </c>
      <c r="G215" s="17">
        <f>+E215*F215</f>
        <v>1200000</v>
      </c>
      <c r="H215" s="17">
        <v>1212000</v>
      </c>
      <c r="I215" s="17">
        <f>+E215*H215</f>
        <v>1212000</v>
      </c>
      <c r="J215" s="15">
        <f>AVERAGE(G215,I215)</f>
        <v>1206000</v>
      </c>
      <c r="K215" s="28">
        <f t="shared" si="74"/>
        <v>6000</v>
      </c>
    </row>
    <row r="216" spans="1:11" s="8" customFormat="1" ht="15" customHeight="1" x14ac:dyDescent="0.2">
      <c r="A216" s="6">
        <v>32.5</v>
      </c>
      <c r="B216" s="54" t="s">
        <v>144</v>
      </c>
      <c r="C216" s="54" t="s">
        <v>12</v>
      </c>
      <c r="D216" s="6" t="s">
        <v>12</v>
      </c>
      <c r="E216" s="7">
        <v>1</v>
      </c>
      <c r="F216" s="15">
        <v>900000</v>
      </c>
      <c r="G216" s="17">
        <f t="shared" si="78"/>
        <v>900000</v>
      </c>
      <c r="H216" s="17">
        <v>909000</v>
      </c>
      <c r="I216" s="17">
        <f t="shared" si="79"/>
        <v>909000</v>
      </c>
      <c r="J216" s="15">
        <f t="shared" si="80"/>
        <v>904500</v>
      </c>
      <c r="K216" s="28">
        <f t="shared" si="74"/>
        <v>4500</v>
      </c>
    </row>
    <row r="217" spans="1:11" s="8" customFormat="1" ht="15" customHeight="1" x14ac:dyDescent="0.2">
      <c r="A217" s="6">
        <v>32.6</v>
      </c>
      <c r="B217" s="54" t="s">
        <v>112</v>
      </c>
      <c r="C217" s="54" t="s">
        <v>12</v>
      </c>
      <c r="D217" s="6" t="s">
        <v>12</v>
      </c>
      <c r="E217" s="7">
        <v>1</v>
      </c>
      <c r="F217" s="15">
        <v>415000</v>
      </c>
      <c r="G217" s="17">
        <f t="shared" si="78"/>
        <v>415000</v>
      </c>
      <c r="H217" s="17">
        <v>419150</v>
      </c>
      <c r="I217" s="17">
        <f t="shared" si="79"/>
        <v>419150</v>
      </c>
      <c r="J217" s="15">
        <f t="shared" si="80"/>
        <v>417075</v>
      </c>
      <c r="K217" s="28">
        <f t="shared" si="74"/>
        <v>2075</v>
      </c>
    </row>
    <row r="218" spans="1:11" s="8" customFormat="1" ht="18.75" x14ac:dyDescent="0.2">
      <c r="A218" s="51" t="s">
        <v>160</v>
      </c>
      <c r="B218" s="51"/>
      <c r="C218" s="51"/>
      <c r="D218" s="51"/>
      <c r="E218" s="51"/>
      <c r="F218" s="51"/>
      <c r="G218" s="51"/>
      <c r="H218" s="51"/>
      <c r="I218" s="51"/>
      <c r="J218" s="51"/>
      <c r="K218" s="33"/>
    </row>
    <row r="219" spans="1:11" s="8" customFormat="1" ht="25.5" x14ac:dyDescent="0.2">
      <c r="A219" s="14">
        <v>33</v>
      </c>
      <c r="B219" s="52" t="s">
        <v>13</v>
      </c>
      <c r="C219" s="52"/>
      <c r="D219" s="14" t="s">
        <v>10</v>
      </c>
      <c r="E219" s="5" t="s">
        <v>1</v>
      </c>
      <c r="F219" s="16" t="s">
        <v>3</v>
      </c>
      <c r="G219" s="16" t="s">
        <v>4</v>
      </c>
      <c r="H219" s="16" t="s">
        <v>3</v>
      </c>
      <c r="I219" s="16" t="s">
        <v>4</v>
      </c>
      <c r="J219" s="16" t="s">
        <v>11</v>
      </c>
      <c r="K219" s="34"/>
    </row>
    <row r="220" spans="1:11" s="8" customFormat="1" ht="15" customHeight="1" x14ac:dyDescent="0.2">
      <c r="A220" s="6">
        <v>33.1</v>
      </c>
      <c r="B220" s="54" t="s">
        <v>157</v>
      </c>
      <c r="C220" s="54"/>
      <c r="D220" s="6" t="s">
        <v>12</v>
      </c>
      <c r="E220" s="7">
        <v>2</v>
      </c>
      <c r="F220" s="15">
        <v>950000</v>
      </c>
      <c r="G220" s="17">
        <f t="shared" ref="G220:G222" si="81">+E220*F220</f>
        <v>1900000</v>
      </c>
      <c r="H220" s="17">
        <v>952850</v>
      </c>
      <c r="I220" s="17">
        <f t="shared" ref="I220:I222" si="82">+E220*H220</f>
        <v>1905700</v>
      </c>
      <c r="J220" s="15">
        <f t="shared" ref="J220:J222" si="83">AVERAGE(G220,I220)</f>
        <v>1902850</v>
      </c>
      <c r="K220" s="28">
        <f t="shared" si="74"/>
        <v>2850</v>
      </c>
    </row>
    <row r="221" spans="1:11" s="8" customFormat="1" ht="15" customHeight="1" x14ac:dyDescent="0.2">
      <c r="A221" s="6">
        <v>33.200000000000003</v>
      </c>
      <c r="B221" s="54" t="s">
        <v>158</v>
      </c>
      <c r="C221" s="54"/>
      <c r="D221" s="6" t="s">
        <v>12</v>
      </c>
      <c r="E221" s="7">
        <v>2</v>
      </c>
      <c r="F221" s="15">
        <v>1700000</v>
      </c>
      <c r="G221" s="17">
        <f>+E221*F221</f>
        <v>3400000</v>
      </c>
      <c r="H221" s="17">
        <v>1701700</v>
      </c>
      <c r="I221" s="17">
        <f>+E221*H221</f>
        <v>3403400</v>
      </c>
      <c r="J221" s="15">
        <f>AVERAGE(G221,I221)</f>
        <v>3401700</v>
      </c>
      <c r="K221" s="28">
        <f t="shared" si="74"/>
        <v>1700</v>
      </c>
    </row>
    <row r="222" spans="1:11" s="8" customFormat="1" ht="15" customHeight="1" x14ac:dyDescent="0.2">
      <c r="A222" s="6">
        <v>33.299999999999997</v>
      </c>
      <c r="B222" s="54" t="s">
        <v>159</v>
      </c>
      <c r="C222" s="54"/>
      <c r="D222" s="6" t="s">
        <v>12</v>
      </c>
      <c r="E222" s="7">
        <v>2</v>
      </c>
      <c r="F222" s="15">
        <v>250000</v>
      </c>
      <c r="G222" s="17">
        <f t="shared" si="81"/>
        <v>500000</v>
      </c>
      <c r="H222" s="17">
        <v>250250</v>
      </c>
      <c r="I222" s="17">
        <f t="shared" si="82"/>
        <v>500500</v>
      </c>
      <c r="J222" s="15">
        <f t="shared" si="83"/>
        <v>500250</v>
      </c>
      <c r="K222" s="28">
        <f t="shared" si="74"/>
        <v>250</v>
      </c>
    </row>
    <row r="223" spans="1:11" s="8" customFormat="1" ht="15" customHeight="1" x14ac:dyDescent="0.2">
      <c r="A223" s="6">
        <v>33.4</v>
      </c>
      <c r="B223" s="54" t="s">
        <v>192</v>
      </c>
      <c r="C223" s="54"/>
      <c r="D223" s="6" t="s">
        <v>12</v>
      </c>
      <c r="E223" s="7">
        <v>1</v>
      </c>
      <c r="F223" s="15">
        <v>850000</v>
      </c>
      <c r="G223" s="17">
        <f t="shared" ref="G223" si="84">+E223*F223</f>
        <v>850000</v>
      </c>
      <c r="H223" s="17">
        <v>850850</v>
      </c>
      <c r="I223" s="17">
        <f t="shared" ref="I223" si="85">+E223*H223</f>
        <v>850850</v>
      </c>
      <c r="J223" s="15">
        <f t="shared" ref="J223" si="86">AVERAGE(G223,I223)</f>
        <v>850425</v>
      </c>
      <c r="K223" s="28">
        <f t="shared" si="74"/>
        <v>425</v>
      </c>
    </row>
    <row r="224" spans="1:11" s="8" customFormat="1" ht="25.5" x14ac:dyDescent="0.2">
      <c r="A224" s="14">
        <v>34</v>
      </c>
      <c r="B224" s="52" t="s">
        <v>14</v>
      </c>
      <c r="C224" s="52"/>
      <c r="D224" s="14" t="s">
        <v>10</v>
      </c>
      <c r="E224" s="5" t="s">
        <v>1</v>
      </c>
      <c r="F224" s="16" t="s">
        <v>3</v>
      </c>
      <c r="G224" s="16" t="s">
        <v>4</v>
      </c>
      <c r="H224" s="16" t="s">
        <v>3</v>
      </c>
      <c r="I224" s="16" t="s">
        <v>4</v>
      </c>
      <c r="J224" s="16" t="s">
        <v>11</v>
      </c>
      <c r="K224" s="30"/>
    </row>
    <row r="225" spans="1:11" s="8" customFormat="1" ht="15" customHeight="1" x14ac:dyDescent="0.2">
      <c r="A225" s="6">
        <v>34.1</v>
      </c>
      <c r="B225" s="54" t="s">
        <v>176</v>
      </c>
      <c r="C225" s="54" t="s">
        <v>176</v>
      </c>
      <c r="D225" s="9" t="s">
        <v>12</v>
      </c>
      <c r="E225" s="9">
        <v>1</v>
      </c>
      <c r="F225" s="15">
        <v>1316000</v>
      </c>
      <c r="G225" s="17">
        <f t="shared" ref="G225:G236" si="87">+E225*F225</f>
        <v>1316000</v>
      </c>
      <c r="H225" s="17">
        <v>1317316</v>
      </c>
      <c r="I225" s="17">
        <f t="shared" ref="I225:I236" si="88">+E225*H225</f>
        <v>1317316</v>
      </c>
      <c r="J225" s="15">
        <f>AVERAGE(G225,I225)</f>
        <v>1316658</v>
      </c>
      <c r="K225" s="28">
        <f t="shared" si="74"/>
        <v>658</v>
      </c>
    </row>
    <row r="226" spans="1:11" s="8" customFormat="1" ht="12.75" x14ac:dyDescent="0.2">
      <c r="A226" s="6">
        <v>34.200000000000003</v>
      </c>
      <c r="B226" s="54" t="s">
        <v>177</v>
      </c>
      <c r="C226" s="54" t="s">
        <v>177</v>
      </c>
      <c r="D226" s="9" t="s">
        <v>12</v>
      </c>
      <c r="E226" s="9">
        <v>1</v>
      </c>
      <c r="F226" s="15">
        <v>600000</v>
      </c>
      <c r="G226" s="17">
        <f t="shared" si="87"/>
        <v>600000</v>
      </c>
      <c r="H226" s="17">
        <v>600600</v>
      </c>
      <c r="I226" s="17">
        <f t="shared" si="88"/>
        <v>600600</v>
      </c>
      <c r="J226" s="15">
        <f t="shared" ref="J226:J236" si="89">AVERAGE(G226,I226)</f>
        <v>600300</v>
      </c>
      <c r="K226" s="28">
        <f t="shared" si="74"/>
        <v>300</v>
      </c>
    </row>
    <row r="227" spans="1:11" s="8" customFormat="1" ht="15" customHeight="1" x14ac:dyDescent="0.2">
      <c r="A227" s="6">
        <v>34.299999999999997</v>
      </c>
      <c r="B227" s="54" t="s">
        <v>178</v>
      </c>
      <c r="C227" s="54" t="s">
        <v>178</v>
      </c>
      <c r="D227" s="9" t="s">
        <v>12</v>
      </c>
      <c r="E227" s="9">
        <v>1</v>
      </c>
      <c r="F227" s="15">
        <v>240000</v>
      </c>
      <c r="G227" s="17">
        <f t="shared" si="87"/>
        <v>240000</v>
      </c>
      <c r="H227" s="17">
        <v>240240</v>
      </c>
      <c r="I227" s="17">
        <f t="shared" si="88"/>
        <v>240240</v>
      </c>
      <c r="J227" s="15">
        <f t="shared" si="89"/>
        <v>240120</v>
      </c>
      <c r="K227" s="28">
        <f t="shared" si="74"/>
        <v>120</v>
      </c>
    </row>
    <row r="228" spans="1:11" s="8" customFormat="1" ht="12.75" x14ac:dyDescent="0.2">
      <c r="A228" s="6">
        <v>34.4</v>
      </c>
      <c r="B228" s="54" t="s">
        <v>179</v>
      </c>
      <c r="C228" s="54" t="s">
        <v>179</v>
      </c>
      <c r="D228" s="9" t="s">
        <v>12</v>
      </c>
      <c r="E228" s="9">
        <v>1</v>
      </c>
      <c r="F228" s="15">
        <v>420000</v>
      </c>
      <c r="G228" s="17">
        <f t="shared" si="87"/>
        <v>420000</v>
      </c>
      <c r="H228" s="17">
        <v>420420</v>
      </c>
      <c r="I228" s="17">
        <f t="shared" si="88"/>
        <v>420420</v>
      </c>
      <c r="J228" s="15">
        <f t="shared" si="89"/>
        <v>420210</v>
      </c>
      <c r="K228" s="28">
        <f t="shared" si="74"/>
        <v>210</v>
      </c>
    </row>
    <row r="229" spans="1:11" s="8" customFormat="1" ht="15" customHeight="1" x14ac:dyDescent="0.2">
      <c r="A229" s="6">
        <v>34.5</v>
      </c>
      <c r="B229" s="54" t="s">
        <v>180</v>
      </c>
      <c r="C229" s="54" t="s">
        <v>180</v>
      </c>
      <c r="D229" s="9" t="s">
        <v>12</v>
      </c>
      <c r="E229" s="9">
        <v>1</v>
      </c>
      <c r="F229" s="15">
        <v>705000</v>
      </c>
      <c r="G229" s="17">
        <f t="shared" si="87"/>
        <v>705000</v>
      </c>
      <c r="H229" s="17">
        <v>705705</v>
      </c>
      <c r="I229" s="17">
        <f t="shared" si="88"/>
        <v>705705</v>
      </c>
      <c r="J229" s="15">
        <f t="shared" si="89"/>
        <v>705352.5</v>
      </c>
      <c r="K229" s="28">
        <f t="shared" si="74"/>
        <v>352.5</v>
      </c>
    </row>
    <row r="230" spans="1:11" s="8" customFormat="1" ht="15" customHeight="1" x14ac:dyDescent="0.2">
      <c r="A230" s="6">
        <v>34.6</v>
      </c>
      <c r="B230" s="54" t="s">
        <v>181</v>
      </c>
      <c r="C230" s="54" t="s">
        <v>181</v>
      </c>
      <c r="D230" s="9" t="s">
        <v>12</v>
      </c>
      <c r="E230" s="9">
        <v>1</v>
      </c>
      <c r="F230" s="15">
        <v>380000</v>
      </c>
      <c r="G230" s="17">
        <f t="shared" si="87"/>
        <v>380000</v>
      </c>
      <c r="H230" s="17">
        <v>380380</v>
      </c>
      <c r="I230" s="17">
        <f t="shared" si="88"/>
        <v>380380</v>
      </c>
      <c r="J230" s="15">
        <f t="shared" si="89"/>
        <v>380190</v>
      </c>
      <c r="K230" s="28">
        <f t="shared" si="74"/>
        <v>190</v>
      </c>
    </row>
    <row r="231" spans="1:11" s="8" customFormat="1" ht="15" customHeight="1" x14ac:dyDescent="0.2">
      <c r="A231" s="6">
        <v>34.700000000000003</v>
      </c>
      <c r="B231" s="54" t="s">
        <v>161</v>
      </c>
      <c r="C231" s="54" t="s">
        <v>161</v>
      </c>
      <c r="D231" s="9" t="s">
        <v>12</v>
      </c>
      <c r="E231" s="9">
        <v>1</v>
      </c>
      <c r="F231" s="15">
        <v>240000</v>
      </c>
      <c r="G231" s="17">
        <f t="shared" si="87"/>
        <v>240000</v>
      </c>
      <c r="H231" s="17">
        <v>240240</v>
      </c>
      <c r="I231" s="17">
        <f t="shared" si="88"/>
        <v>240240</v>
      </c>
      <c r="J231" s="15">
        <f t="shared" si="89"/>
        <v>240120</v>
      </c>
      <c r="K231" s="28">
        <f t="shared" si="74"/>
        <v>120</v>
      </c>
    </row>
    <row r="232" spans="1:11" s="8" customFormat="1" ht="51" customHeight="1" x14ac:dyDescent="0.2">
      <c r="A232" s="6">
        <v>34.799999999999997</v>
      </c>
      <c r="B232" s="54" t="s">
        <v>162</v>
      </c>
      <c r="C232" s="54" t="s">
        <v>182</v>
      </c>
      <c r="D232" s="9" t="s">
        <v>12</v>
      </c>
      <c r="E232" s="9">
        <v>1</v>
      </c>
      <c r="F232" s="15">
        <v>450000</v>
      </c>
      <c r="G232" s="17">
        <f t="shared" si="87"/>
        <v>450000</v>
      </c>
      <c r="H232" s="17">
        <v>450450</v>
      </c>
      <c r="I232" s="17">
        <f t="shared" si="88"/>
        <v>450450</v>
      </c>
      <c r="J232" s="15">
        <f t="shared" si="89"/>
        <v>450225</v>
      </c>
      <c r="K232" s="28">
        <f t="shared" si="74"/>
        <v>225</v>
      </c>
    </row>
    <row r="233" spans="1:11" s="8" customFormat="1" ht="15" customHeight="1" x14ac:dyDescent="0.2">
      <c r="A233" s="6">
        <v>34.9</v>
      </c>
      <c r="B233" s="54" t="s">
        <v>163</v>
      </c>
      <c r="C233" s="54" t="s">
        <v>163</v>
      </c>
      <c r="D233" s="9" t="s">
        <v>12</v>
      </c>
      <c r="E233" s="9">
        <v>1</v>
      </c>
      <c r="F233" s="15">
        <v>200000</v>
      </c>
      <c r="G233" s="17">
        <f t="shared" si="87"/>
        <v>200000</v>
      </c>
      <c r="H233" s="17">
        <v>200200</v>
      </c>
      <c r="I233" s="17">
        <f t="shared" si="88"/>
        <v>200200</v>
      </c>
      <c r="J233" s="15">
        <f t="shared" si="89"/>
        <v>200100</v>
      </c>
      <c r="K233" s="28">
        <f t="shared" si="74"/>
        <v>100</v>
      </c>
    </row>
    <row r="234" spans="1:11" s="8" customFormat="1" ht="27.75" customHeight="1" x14ac:dyDescent="0.2">
      <c r="A234" s="22">
        <v>34.1</v>
      </c>
      <c r="B234" s="54" t="s">
        <v>164</v>
      </c>
      <c r="C234" s="54" t="s">
        <v>164</v>
      </c>
      <c r="D234" s="9" t="s">
        <v>12</v>
      </c>
      <c r="E234" s="9">
        <v>1</v>
      </c>
      <c r="F234" s="15">
        <v>240000</v>
      </c>
      <c r="G234" s="17">
        <f t="shared" si="87"/>
        <v>240000</v>
      </c>
      <c r="H234" s="17">
        <v>240240</v>
      </c>
      <c r="I234" s="17">
        <f t="shared" si="88"/>
        <v>240240</v>
      </c>
      <c r="J234" s="15">
        <f t="shared" si="89"/>
        <v>240120</v>
      </c>
      <c r="K234" s="28">
        <f t="shared" si="74"/>
        <v>120</v>
      </c>
    </row>
    <row r="235" spans="1:11" s="8" customFormat="1" ht="15" customHeight="1" x14ac:dyDescent="0.2">
      <c r="A235" s="6">
        <v>34.11</v>
      </c>
      <c r="B235" s="54" t="s">
        <v>183</v>
      </c>
      <c r="C235" s="54" t="s">
        <v>183</v>
      </c>
      <c r="D235" s="9" t="s">
        <v>12</v>
      </c>
      <c r="E235" s="9">
        <v>1</v>
      </c>
      <c r="F235" s="15">
        <v>282000</v>
      </c>
      <c r="G235" s="17">
        <f t="shared" si="87"/>
        <v>282000</v>
      </c>
      <c r="H235" s="17">
        <v>282282</v>
      </c>
      <c r="I235" s="17">
        <f t="shared" si="88"/>
        <v>282282</v>
      </c>
      <c r="J235" s="15">
        <f t="shared" si="89"/>
        <v>282141</v>
      </c>
      <c r="K235" s="28">
        <f t="shared" si="74"/>
        <v>141</v>
      </c>
    </row>
    <row r="236" spans="1:11" s="8" customFormat="1" ht="15" customHeight="1" x14ac:dyDescent="0.2">
      <c r="A236" s="6">
        <v>34.119999999999997</v>
      </c>
      <c r="B236" s="54" t="s">
        <v>184</v>
      </c>
      <c r="C236" s="54" t="s">
        <v>184</v>
      </c>
      <c r="D236" s="9" t="s">
        <v>12</v>
      </c>
      <c r="E236" s="9">
        <v>1</v>
      </c>
      <c r="F236" s="15">
        <v>200000</v>
      </c>
      <c r="G236" s="17">
        <f t="shared" si="87"/>
        <v>200000</v>
      </c>
      <c r="H236" s="17">
        <v>200000</v>
      </c>
      <c r="I236" s="17">
        <f t="shared" si="88"/>
        <v>200000</v>
      </c>
      <c r="J236" s="15">
        <f t="shared" si="89"/>
        <v>200000</v>
      </c>
      <c r="K236" s="28">
        <f t="shared" si="74"/>
        <v>0</v>
      </c>
    </row>
    <row r="237" spans="1:11" s="8" customFormat="1" ht="15" customHeight="1" x14ac:dyDescent="0.2">
      <c r="A237" s="6">
        <v>34.130000000000003</v>
      </c>
      <c r="B237" s="54" t="s">
        <v>185</v>
      </c>
      <c r="C237" s="54" t="s">
        <v>185</v>
      </c>
      <c r="D237" s="9" t="s">
        <v>12</v>
      </c>
      <c r="E237" s="9">
        <v>1</v>
      </c>
      <c r="F237" s="15">
        <v>179000</v>
      </c>
      <c r="G237" s="17">
        <f>+E237*F237</f>
        <v>179000</v>
      </c>
      <c r="H237" s="17">
        <v>179179</v>
      </c>
      <c r="I237" s="17">
        <f>+E237*H237</f>
        <v>179179</v>
      </c>
      <c r="J237" s="15">
        <f>AVERAGE(G237,I237)</f>
        <v>179089.5</v>
      </c>
      <c r="K237" s="28">
        <f t="shared" si="74"/>
        <v>89.5</v>
      </c>
    </row>
    <row r="238" spans="1:11" s="2" customFormat="1" ht="19.5" customHeight="1" x14ac:dyDescent="0.2">
      <c r="A238" s="42" t="s">
        <v>204</v>
      </c>
      <c r="B238" s="43"/>
      <c r="C238" s="43"/>
      <c r="D238" s="43"/>
      <c r="E238" s="43"/>
      <c r="F238" s="43"/>
      <c r="G238" s="43"/>
      <c r="H238" s="44"/>
      <c r="I238" s="23" t="s">
        <v>5</v>
      </c>
      <c r="J238" s="23">
        <f>ROUND(SUM(J10:J237),0)</f>
        <v>116510348</v>
      </c>
    </row>
    <row r="239" spans="1:11" s="2" customFormat="1" ht="19.5" customHeight="1" x14ac:dyDescent="0.2">
      <c r="A239" s="45"/>
      <c r="B239" s="46"/>
      <c r="C239" s="46"/>
      <c r="D239" s="46"/>
      <c r="E239" s="46"/>
      <c r="F239" s="46"/>
      <c r="G239" s="46"/>
      <c r="H239" s="47"/>
      <c r="I239" s="23" t="s">
        <v>6</v>
      </c>
      <c r="J239" s="23">
        <f>ROUND(J238*19%,0)</f>
        <v>22136966</v>
      </c>
    </row>
    <row r="240" spans="1:11" s="2" customFormat="1" ht="19.5" customHeight="1" x14ac:dyDescent="0.2">
      <c r="A240" s="45"/>
      <c r="B240" s="46"/>
      <c r="C240" s="46"/>
      <c r="D240" s="46"/>
      <c r="E240" s="46"/>
      <c r="F240" s="46"/>
      <c r="G240" s="46"/>
      <c r="H240" s="47"/>
      <c r="I240" s="23" t="s">
        <v>203</v>
      </c>
      <c r="J240" s="23">
        <f>+J9</f>
        <v>2606500</v>
      </c>
    </row>
    <row r="241" spans="1:10" s="10" customFormat="1" ht="19.5" customHeight="1" x14ac:dyDescent="0.2">
      <c r="A241" s="48"/>
      <c r="B241" s="49"/>
      <c r="C241" s="49"/>
      <c r="D241" s="49"/>
      <c r="E241" s="49"/>
      <c r="F241" s="49"/>
      <c r="G241" s="49"/>
      <c r="H241" s="50"/>
      <c r="I241" s="24" t="s">
        <v>7</v>
      </c>
      <c r="J241" s="24">
        <f>SUM(J238:J240)</f>
        <v>141253814</v>
      </c>
    </row>
  </sheetData>
  <autoFilter ref="A8:J241" xr:uid="{EBDD8D74-CB3D-498E-A1F6-68707AE1E7F9}">
    <filterColumn colId="1" showButton="0"/>
  </autoFilter>
  <mergeCells count="268">
    <mergeCell ref="B83:C83"/>
    <mergeCell ref="B91:C91"/>
    <mergeCell ref="B93:C93"/>
    <mergeCell ref="B51:C51"/>
    <mergeCell ref="A58:J58"/>
    <mergeCell ref="B59:C59"/>
    <mergeCell ref="B76:C76"/>
    <mergeCell ref="B77:C77"/>
    <mergeCell ref="B79:C79"/>
    <mergeCell ref="A85:J85"/>
    <mergeCell ref="B84:C84"/>
    <mergeCell ref="B117:C117"/>
    <mergeCell ref="A108:J108"/>
    <mergeCell ref="B92:C92"/>
    <mergeCell ref="B100:C100"/>
    <mergeCell ref="B101:C101"/>
    <mergeCell ref="B102:C102"/>
    <mergeCell ref="B111:C111"/>
    <mergeCell ref="B112:C112"/>
    <mergeCell ref="B107:C107"/>
    <mergeCell ref="B96:C96"/>
    <mergeCell ref="A94:J94"/>
    <mergeCell ref="B86:C86"/>
    <mergeCell ref="B87:C87"/>
    <mergeCell ref="B88:C88"/>
    <mergeCell ref="B89:C89"/>
    <mergeCell ref="B90:C90"/>
    <mergeCell ref="B78:C78"/>
    <mergeCell ref="B81:C81"/>
    <mergeCell ref="B82:C82"/>
    <mergeCell ref="B46:C46"/>
    <mergeCell ref="B47:C47"/>
    <mergeCell ref="B48:C48"/>
    <mergeCell ref="B49:C49"/>
    <mergeCell ref="B50:C50"/>
    <mergeCell ref="A53:J53"/>
    <mergeCell ref="B52:C52"/>
    <mergeCell ref="B69:C69"/>
    <mergeCell ref="B70:C70"/>
    <mergeCell ref="A67:J67"/>
    <mergeCell ref="B56:C56"/>
    <mergeCell ref="B57:C57"/>
    <mergeCell ref="B68:C68"/>
    <mergeCell ref="B54:C54"/>
    <mergeCell ref="B55:C55"/>
    <mergeCell ref="B66:C66"/>
    <mergeCell ref="B61:C61"/>
    <mergeCell ref="B62:C62"/>
    <mergeCell ref="B63:C63"/>
    <mergeCell ref="B64:C64"/>
    <mergeCell ref="B65:C65"/>
    <mergeCell ref="B186:C186"/>
    <mergeCell ref="B187:C187"/>
    <mergeCell ref="B190:C190"/>
    <mergeCell ref="B191:C191"/>
    <mergeCell ref="B193:C193"/>
    <mergeCell ref="B182:C182"/>
    <mergeCell ref="B216:C216"/>
    <mergeCell ref="B194:C194"/>
    <mergeCell ref="B195:C195"/>
    <mergeCell ref="B196:C196"/>
    <mergeCell ref="B197:C197"/>
    <mergeCell ref="A206:J206"/>
    <mergeCell ref="B207:C207"/>
    <mergeCell ref="B204:C204"/>
    <mergeCell ref="B205:C205"/>
    <mergeCell ref="B183:C183"/>
    <mergeCell ref="H5:I5"/>
    <mergeCell ref="J5:J6"/>
    <mergeCell ref="B21:C21"/>
    <mergeCell ref="B14:C14"/>
    <mergeCell ref="B15:C15"/>
    <mergeCell ref="B16:C16"/>
    <mergeCell ref="B17:C17"/>
    <mergeCell ref="B12:C12"/>
    <mergeCell ref="B13:C13"/>
    <mergeCell ref="B8:C8"/>
    <mergeCell ref="B9:C9"/>
    <mergeCell ref="B10:C10"/>
    <mergeCell ref="B11:C11"/>
    <mergeCell ref="B19:C19"/>
    <mergeCell ref="A7:J7"/>
    <mergeCell ref="B20:C20"/>
    <mergeCell ref="B166:C166"/>
    <mergeCell ref="A1:A3"/>
    <mergeCell ref="A5:A6"/>
    <mergeCell ref="B32:C32"/>
    <mergeCell ref="B31:C31"/>
    <mergeCell ref="E5:E6"/>
    <mergeCell ref="D5:D6"/>
    <mergeCell ref="B5:C6"/>
    <mergeCell ref="F5:G5"/>
    <mergeCell ref="B37:C37"/>
    <mergeCell ref="B43:C43"/>
    <mergeCell ref="B44:C44"/>
    <mergeCell ref="B45:C45"/>
    <mergeCell ref="B42:C42"/>
    <mergeCell ref="B36:C36"/>
    <mergeCell ref="B41:C41"/>
    <mergeCell ref="B29:C29"/>
    <mergeCell ref="B30:C30"/>
    <mergeCell ref="B71:C71"/>
    <mergeCell ref="B72:C72"/>
    <mergeCell ref="B73:C73"/>
    <mergeCell ref="B74:C74"/>
    <mergeCell ref="B75:C75"/>
    <mergeCell ref="A80:J80"/>
    <mergeCell ref="B60:C60"/>
    <mergeCell ref="B39:C39"/>
    <mergeCell ref="B40:C40"/>
    <mergeCell ref="B184:C184"/>
    <mergeCell ref="B185:C185"/>
    <mergeCell ref="B215:C215"/>
    <mergeCell ref="A198:J198"/>
    <mergeCell ref="A169:J169"/>
    <mergeCell ref="B170:C170"/>
    <mergeCell ref="B152:C152"/>
    <mergeCell ref="B153:C153"/>
    <mergeCell ref="B154:C154"/>
    <mergeCell ref="B158:C158"/>
    <mergeCell ref="B156:C156"/>
    <mergeCell ref="B157:C157"/>
    <mergeCell ref="A155:J155"/>
    <mergeCell ref="B167:C167"/>
    <mergeCell ref="A179:J179"/>
    <mergeCell ref="B180:C180"/>
    <mergeCell ref="A188:J188"/>
    <mergeCell ref="B189:C189"/>
    <mergeCell ref="B192:C192"/>
    <mergeCell ref="B202:C202"/>
    <mergeCell ref="B203:C203"/>
    <mergeCell ref="B181:C181"/>
    <mergeCell ref="B109:C109"/>
    <mergeCell ref="B110:C110"/>
    <mergeCell ref="B103:C103"/>
    <mergeCell ref="B104:C104"/>
    <mergeCell ref="B105:C105"/>
    <mergeCell ref="B113:C113"/>
    <mergeCell ref="B114:C114"/>
    <mergeCell ref="B115:C115"/>
    <mergeCell ref="B116:C116"/>
    <mergeCell ref="B106:C106"/>
    <mergeCell ref="B122:C122"/>
    <mergeCell ref="B123:C123"/>
    <mergeCell ref="B124:C124"/>
    <mergeCell ref="B132:C132"/>
    <mergeCell ref="B133:C133"/>
    <mergeCell ref="B134:C134"/>
    <mergeCell ref="B135:C135"/>
    <mergeCell ref="B138:C138"/>
    <mergeCell ref="A118:J118"/>
    <mergeCell ref="B119:C119"/>
    <mergeCell ref="B130:C130"/>
    <mergeCell ref="A136:J136"/>
    <mergeCell ref="B125:C125"/>
    <mergeCell ref="B126:C126"/>
    <mergeCell ref="B127:C127"/>
    <mergeCell ref="B128:C128"/>
    <mergeCell ref="B129:C129"/>
    <mergeCell ref="B145:C145"/>
    <mergeCell ref="B163:C163"/>
    <mergeCell ref="B131:C131"/>
    <mergeCell ref="B164:C164"/>
    <mergeCell ref="B165:C165"/>
    <mergeCell ref="A150:J150"/>
    <mergeCell ref="B147:C147"/>
    <mergeCell ref="B148:C148"/>
    <mergeCell ref="B149:C149"/>
    <mergeCell ref="A146:J146"/>
    <mergeCell ref="B144:C144"/>
    <mergeCell ref="B142:C142"/>
    <mergeCell ref="B143:C143"/>
    <mergeCell ref="B162:C162"/>
    <mergeCell ref="B232:C232"/>
    <mergeCell ref="A218:J218"/>
    <mergeCell ref="B219:C219"/>
    <mergeCell ref="B220:C220"/>
    <mergeCell ref="B221:C221"/>
    <mergeCell ref="B222:C222"/>
    <mergeCell ref="B224:C224"/>
    <mergeCell ref="B217:C217"/>
    <mergeCell ref="B209:C209"/>
    <mergeCell ref="B210:C210"/>
    <mergeCell ref="B225:C225"/>
    <mergeCell ref="B226:C226"/>
    <mergeCell ref="B227:C227"/>
    <mergeCell ref="B228:C228"/>
    <mergeCell ref="B229:C229"/>
    <mergeCell ref="B230:C230"/>
    <mergeCell ref="B231:C231"/>
    <mergeCell ref="B208:C208"/>
    <mergeCell ref="B211:C211"/>
    <mergeCell ref="B212:C212"/>
    <mergeCell ref="B213:C213"/>
    <mergeCell ref="B214:C214"/>
    <mergeCell ref="B223:C223"/>
    <mergeCell ref="B18:C18"/>
    <mergeCell ref="B26:C26"/>
    <mergeCell ref="B24:C24"/>
    <mergeCell ref="B23:C23"/>
    <mergeCell ref="B22:C22"/>
    <mergeCell ref="B97:C97"/>
    <mergeCell ref="B98:C98"/>
    <mergeCell ref="B99:C99"/>
    <mergeCell ref="B236:C236"/>
    <mergeCell ref="B120:C120"/>
    <mergeCell ref="B121:C121"/>
    <mergeCell ref="B161:C161"/>
    <mergeCell ref="B168:C168"/>
    <mergeCell ref="B171:C171"/>
    <mergeCell ref="B233:C233"/>
    <mergeCell ref="B234:C234"/>
    <mergeCell ref="B172:C172"/>
    <mergeCell ref="B178:C178"/>
    <mergeCell ref="B200:C200"/>
    <mergeCell ref="B201:C201"/>
    <mergeCell ref="B139:C139"/>
    <mergeCell ref="A140:J140"/>
    <mergeCell ref="B141:C141"/>
    <mergeCell ref="B137:C137"/>
    <mergeCell ref="K58:K59"/>
    <mergeCell ref="K67:K68"/>
    <mergeCell ref="K80:K81"/>
    <mergeCell ref="K85:K86"/>
    <mergeCell ref="A238:H241"/>
    <mergeCell ref="A25:J25"/>
    <mergeCell ref="A159:J159"/>
    <mergeCell ref="B160:C160"/>
    <mergeCell ref="B34:C34"/>
    <mergeCell ref="B35:C35"/>
    <mergeCell ref="B28:C28"/>
    <mergeCell ref="B95:C95"/>
    <mergeCell ref="B27:C27"/>
    <mergeCell ref="A33:J33"/>
    <mergeCell ref="A38:J38"/>
    <mergeCell ref="B237:C237"/>
    <mergeCell ref="B151:C151"/>
    <mergeCell ref="B173:C173"/>
    <mergeCell ref="B199:C199"/>
    <mergeCell ref="B174:C174"/>
    <mergeCell ref="B175:C175"/>
    <mergeCell ref="B176:C176"/>
    <mergeCell ref="B177:C177"/>
    <mergeCell ref="B235:C235"/>
    <mergeCell ref="K169:K170"/>
    <mergeCell ref="K179:K180"/>
    <mergeCell ref="K188:K189"/>
    <mergeCell ref="K198:K199"/>
    <mergeCell ref="K206:K207"/>
    <mergeCell ref="K218:K219"/>
    <mergeCell ref="B3:K3"/>
    <mergeCell ref="B2:K2"/>
    <mergeCell ref="B1:K1"/>
    <mergeCell ref="A4:K4"/>
    <mergeCell ref="K94:K95"/>
    <mergeCell ref="K108:K109"/>
    <mergeCell ref="K118:K119"/>
    <mergeCell ref="K136:K137"/>
    <mergeCell ref="K140:K141"/>
    <mergeCell ref="K146:K147"/>
    <mergeCell ref="K150:K151"/>
    <mergeCell ref="K155:K156"/>
    <mergeCell ref="K159:K160"/>
    <mergeCell ref="K5:K6"/>
    <mergeCell ref="K25:K26"/>
    <mergeCell ref="K33:K34"/>
    <mergeCell ref="K38:K39"/>
    <mergeCell ref="K53:K54"/>
  </mergeCells>
  <phoneticPr fontId="2" type="noConversion"/>
  <pageMargins left="0.25" right="0.25" top="0.75" bottom="0.75" header="0.3" footer="0.3"/>
  <pageSetup paperSize="119" scale="58" fitToHeight="0" orientation="landscape" horizontalDpi="1200" verticalDpi="1200" r:id="rId1"/>
  <rowBreaks count="1" manualBreakCount="1">
    <brk id="42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Marco Antonio Salamanca Bautista</cp:lastModifiedBy>
  <cp:lastPrinted>2026-06-23T20:01:52Z</cp:lastPrinted>
  <dcterms:created xsi:type="dcterms:W3CDTF">2024-03-08T13:09:03Z</dcterms:created>
  <dcterms:modified xsi:type="dcterms:W3CDTF">2026-06-23T21:17:06Z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2024-03-07T00:00:00Z</vt:filetime>
  </property>
  <property fmtid="{D5CDD505-2E9C-101B-9397-08002B2CF9AE}" pid="3" name="Creator">
    <vt:lpwstr>Microsoft® Excel® LTSC</vt:lpwstr>
  </property>
  <property fmtid="{D5CDD505-2E9C-101B-9397-08002B2CF9AE}" pid="4" name="LastSaved">
    <vt:filetime>2024-03-08T00:00:00Z</vt:filetime>
  </property>
  <property fmtid="{D5CDD505-2E9C-101B-9397-08002B2CF9AE}" pid="5" name="Producer">
    <vt:lpwstr>Microsoft® Excel® LTSC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2024-03-08T13:10:35Z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35256c6f-656e-45a5-86fa-722e933ba38c</vt:lpwstr>
  </property>
  <property fmtid="{D5CDD505-2E9C-101B-9397-08002B2CF9AE}" pid="12" name="MSIP_Label_fc111285-cafa-4fc9-8a9a-bd902089b24f_ContentBits">
    <vt:lpwstr>0</vt:lpwstr>
  </property>
</Properties>
</file>