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3.xml" ContentType="application/vnd.openxmlformats-officedocument.drawing+xml"/>
  <Override PartName="/xl/ctrlProps/ctrlProp1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C:\Users\Maria Paula Frieri R\Downloads\"/>
    </mc:Choice>
  </mc:AlternateContent>
  <xr:revisionPtr revIDLastSave="0" documentId="13_ncr:1_{B87BAC55-E29B-4910-A145-A5A6217B3412}" xr6:coauthVersionLast="47" xr6:coauthVersionMax="47" xr10:uidLastSave="{00000000-0000-0000-0000-000000000000}"/>
  <bookViews>
    <workbookView xWindow="-108" yWindow="-108" windowWidth="23256" windowHeight="13896" firstSheet="1" activeTab="1" xr2:uid="{00000000-000D-0000-FFFF-FFFF00000000}"/>
  </bookViews>
  <sheets>
    <sheet name="Ficha Avance" sheetId="3" state="hidden" r:id="rId1"/>
    <sheet name="Inf. Supervisión AFCJ" sheetId="2" r:id="rId2"/>
    <sheet name="Hoja1" sheetId="6" state="hidden" r:id="rId3"/>
    <sheet name="Control de pagos" sheetId="5" state="hidden" r:id="rId4"/>
    <sheet name="Datos" sheetId="4" r:id="rId5"/>
  </sheets>
  <definedNames>
    <definedName name="_xlnm.Print_Area" localSheetId="3">'Control de pagos'!$A$1:$S$74</definedName>
    <definedName name="_xlnm.Print_Area" localSheetId="0">'Ficha Avance'!$A$1:$L$108</definedName>
    <definedName name="_xlnm.Print_Area" localSheetId="1">'Inf. Supervisión AFCJ'!$A$1:$L$98</definedName>
    <definedName name="_xlnm.Print_Titles" localSheetId="0">'Ficha Avance'!$1:$4</definedName>
    <definedName name="_xlnm.Print_Titles" localSheetId="1">'Inf. Supervisión AFCJ'!$1:$2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6" i="2" l="1"/>
  <c r="H70" i="2"/>
  <c r="H86" i="2" l="1"/>
  <c r="H87" i="2" l="1"/>
  <c r="F51" i="2"/>
  <c r="I29" i="2"/>
  <c r="L51" i="2" l="1"/>
  <c r="K30" i="2"/>
  <c r="E30" i="2"/>
  <c r="J29" i="2" l="1"/>
  <c r="J30" i="2" s="1"/>
  <c r="L29" i="2"/>
  <c r="H30" i="2" l="1"/>
  <c r="D32" i="2" s="1"/>
  <c r="D34" i="2" s="1"/>
  <c r="H39" i="2" s="1"/>
  <c r="I30" i="2" l="1"/>
  <c r="L30" i="2"/>
  <c r="D35" i="2" l="1"/>
  <c r="K32" i="2" s="1"/>
  <c r="A4" i="6"/>
  <c r="H22" i="5" l="1"/>
  <c r="H23" i="5"/>
  <c r="H49" i="5" s="1"/>
  <c r="H48" i="5" l="1"/>
  <c r="H47" i="5"/>
  <c r="H46" i="5"/>
  <c r="H45" i="5"/>
  <c r="H44" i="5"/>
  <c r="H43" i="5"/>
  <c r="H42" i="5"/>
  <c r="H41" i="5"/>
  <c r="H40" i="5"/>
  <c r="H39" i="5"/>
  <c r="H38" i="5"/>
  <c r="H37" i="5"/>
  <c r="H36" i="5"/>
  <c r="B48" i="5"/>
  <c r="C48" i="5"/>
  <c r="D48" i="5"/>
  <c r="E48" i="5"/>
  <c r="F48" i="5"/>
  <c r="B49" i="5"/>
  <c r="C49" i="5"/>
  <c r="D49" i="5"/>
  <c r="E49" i="5"/>
  <c r="F49" i="5"/>
  <c r="I9" i="5"/>
  <c r="I8" i="5"/>
  <c r="D10" i="5"/>
  <c r="D9" i="5"/>
  <c r="B8" i="5"/>
  <c r="F3" i="5"/>
  <c r="F2" i="5"/>
  <c r="C6" i="5"/>
  <c r="C5" i="5"/>
  <c r="O76" i="3"/>
  <c r="P76" i="3"/>
  <c r="O77" i="3"/>
  <c r="O78" i="3"/>
  <c r="O82" i="3"/>
  <c r="O84" i="3"/>
  <c r="D54" i="2"/>
  <c r="N82" i="3" l="1"/>
  <c r="N77" i="3"/>
  <c r="N76" i="3"/>
  <c r="N84" i="3"/>
  <c r="N78" i="3"/>
  <c r="A51" i="2"/>
  <c r="J59" i="3" l="1"/>
  <c r="C71" i="3"/>
  <c r="G32" i="2"/>
  <c r="K71" i="3"/>
  <c r="A10" i="4"/>
  <c r="H36" i="3"/>
  <c r="H38" i="3"/>
  <c r="H39" i="3"/>
  <c r="B9" i="3"/>
  <c r="E23" i="2" l="1"/>
  <c r="D33" i="2" s="1"/>
  <c r="H50" i="2" s="1"/>
  <c r="H45" i="2" l="1"/>
  <c r="H46" i="2"/>
  <c r="H47" i="2"/>
  <c r="H48" i="2"/>
  <c r="H49" i="2"/>
  <c r="J35" i="2"/>
  <c r="L70" i="2"/>
  <c r="L72" i="2" s="1"/>
  <c r="H42" i="2"/>
  <c r="H44" i="2"/>
  <c r="H41" i="2"/>
  <c r="H40" i="2"/>
  <c r="H43" i="2"/>
  <c r="A5" i="2"/>
  <c r="H33" i="5"/>
  <c r="H32" i="5"/>
  <c r="H31" i="5"/>
  <c r="H30" i="5"/>
  <c r="H29" i="5"/>
  <c r="H28" i="5"/>
  <c r="H27" i="5"/>
  <c r="H26" i="5"/>
  <c r="H25" i="5"/>
  <c r="H24" i="5"/>
  <c r="H51" i="2" l="1"/>
  <c r="H40" i="3"/>
  <c r="E35" i="2" l="1"/>
  <c r="E42" i="3"/>
  <c r="J17" i="3" l="1"/>
  <c r="D71" i="3" l="1"/>
  <c r="E59" i="3" l="1"/>
  <c r="E60" i="3" l="1"/>
  <c r="L71"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tc={C7F073BE-BE88-4ADC-B7D2-F60DA66E34A5}</author>
  </authors>
  <commentList>
    <comment ref="B19" authorId="0" shapeId="0" xr:uid="{00000000-0006-0000-0200-000001000000}">
      <text>
        <r>
          <rPr>
            <sz val="10"/>
            <rFont val="Arial"/>
          </rPr>
          <t>[Comentario encadenado]
Tu versión de Excel te permite leer este comentario encadenado; sin embargo, las ediciones que se apliquen se quitarán si el archivo se abre en una versión más reciente de Excel. Más información: https://go.microsoft.com/fwlink/?linkid=870924
Comentario:
    incluir rubro a nivel de contabilización y uso.</t>
        </r>
      </text>
    </comment>
  </commentList>
</comments>
</file>

<file path=xl/sharedStrings.xml><?xml version="1.0" encoding="utf-8"?>
<sst xmlns="http://schemas.openxmlformats.org/spreadsheetml/2006/main" count="528" uniqueCount="373">
  <si>
    <t xml:space="preserve">Dirección Ejecutiva de Administración Judicial </t>
  </si>
  <si>
    <t>SIGCMA</t>
  </si>
  <si>
    <t>FICHA DE AVANCE DE EJECUCIÓN DE CONTRATO</t>
  </si>
  <si>
    <t>A. INFORMACIÓN GENERAL</t>
  </si>
  <si>
    <t>Entidad</t>
  </si>
  <si>
    <t>NACION -CONSEJO SUPERIOR DE LA JUDICATURA</t>
  </si>
  <si>
    <t>Contrato / Convenio</t>
  </si>
  <si>
    <t>No. interno</t>
  </si>
  <si>
    <t>082 DE 2023</t>
  </si>
  <si>
    <t>Fecha reporte</t>
  </si>
  <si>
    <t xml:space="preserve">Ficha No. </t>
  </si>
  <si>
    <t xml:space="preserve">No. SECOP o TVEC </t>
  </si>
  <si>
    <t>CO1.PCCNTR.5293634</t>
  </si>
  <si>
    <t xml:space="preserve">Supervisor(a) AFCJ </t>
  </si>
  <si>
    <t>RODRIGO JOSE ZABALETA BAÑOL</t>
  </si>
  <si>
    <r>
      <t xml:space="preserve">Fecha
</t>
    </r>
    <r>
      <rPr>
        <sz val="8"/>
        <rFont val="Arial"/>
        <family val="2"/>
      </rPr>
      <t>(AAAA-MM-DD)</t>
    </r>
  </si>
  <si>
    <t>Suscripción</t>
  </si>
  <si>
    <t>18 de agosto de 2023</t>
  </si>
  <si>
    <t>Supervisión Técnica</t>
  </si>
  <si>
    <t>Unidad Responsable</t>
  </si>
  <si>
    <t>División de Mantenimiento y Mejoramiento</t>
  </si>
  <si>
    <r>
      <t>Inicio</t>
    </r>
    <r>
      <rPr>
        <sz val="8"/>
        <rFont val="Arial"/>
        <family val="2"/>
      </rPr>
      <t xml:space="preserve"> </t>
    </r>
  </si>
  <si>
    <t>31 de agosto de 2023</t>
  </si>
  <si>
    <t>Nombre supervisor(a)</t>
  </si>
  <si>
    <t>Néstor Andrés Sánchez Hernández</t>
  </si>
  <si>
    <r>
      <t xml:space="preserve">Terminación 
</t>
    </r>
    <r>
      <rPr>
        <sz val="8"/>
        <rFont val="Arial"/>
        <family val="2"/>
      </rPr>
      <t>(inicialmente pactada)</t>
    </r>
  </si>
  <si>
    <r>
      <t xml:space="preserve">Interventoría
</t>
    </r>
    <r>
      <rPr>
        <sz val="8"/>
        <rFont val="Arial"/>
        <family val="2"/>
      </rPr>
      <t>(si aplica)</t>
    </r>
  </si>
  <si>
    <t>No aplica</t>
  </si>
  <si>
    <r>
      <t xml:space="preserve">Terminación definitiva
</t>
    </r>
    <r>
      <rPr>
        <sz val="8"/>
        <rFont val="Arial"/>
        <family val="2"/>
      </rPr>
      <t>(incluídas prórrogas, si aplica)</t>
    </r>
  </si>
  <si>
    <t>Contratista</t>
  </si>
  <si>
    <t>Razón social</t>
  </si>
  <si>
    <t>DETECTA CORP S.A.</t>
  </si>
  <si>
    <t>Plazo inicial</t>
  </si>
  <si>
    <t>NIT</t>
  </si>
  <si>
    <t>Plazo final</t>
  </si>
  <si>
    <t>Modalidad de Selección</t>
  </si>
  <si>
    <t>CONTRATACIÓN DIRECTA</t>
  </si>
  <si>
    <t>Valor Inicial</t>
  </si>
  <si>
    <t>No. proceso de selección</t>
  </si>
  <si>
    <t>CD-045-2023</t>
  </si>
  <si>
    <r>
      <t xml:space="preserve">Valor total </t>
    </r>
    <r>
      <rPr>
        <sz val="8"/>
        <color theme="5" tint="-0.499984740745262"/>
        <rFont val="Arial"/>
        <family val="2"/>
      </rPr>
      <t>(Incluídas adiciones)</t>
    </r>
  </si>
  <si>
    <t>Pertenece al Plan Operativo</t>
  </si>
  <si>
    <t>SI</t>
  </si>
  <si>
    <t>NO</t>
  </si>
  <si>
    <t>% Avance</t>
  </si>
  <si>
    <t>Ejecución presupuestal</t>
  </si>
  <si>
    <t>Link consulta en SECOP o TVEC</t>
  </si>
  <si>
    <t>Tiempo</t>
  </si>
  <si>
    <r>
      <t>Entregables</t>
    </r>
    <r>
      <rPr>
        <sz val="8"/>
        <rFont val="Arial"/>
        <family val="2"/>
      </rPr>
      <t xml:space="preserve"> (si aplica)</t>
    </r>
  </si>
  <si>
    <t xml:space="preserve">Objeto </t>
  </si>
  <si>
    <t>Prestar el servicio de mantenimiento integral para los equipos de rayos X marca Smith Detection y el arco detector de metales marca CEIA</t>
  </si>
  <si>
    <t>Lugar de ejecución</t>
  </si>
  <si>
    <t>Bogotá D.C.</t>
  </si>
  <si>
    <t>Póliza No.</t>
  </si>
  <si>
    <t>33-44-101238863</t>
  </si>
  <si>
    <t>Aseguradora</t>
  </si>
  <si>
    <t>Vigencia</t>
  </si>
  <si>
    <t>Amparos</t>
  </si>
  <si>
    <t>Desde</t>
  </si>
  <si>
    <t>Hasta</t>
  </si>
  <si>
    <t>Fecha aprobación</t>
  </si>
  <si>
    <t>Mundial de Seguros S.A.</t>
  </si>
  <si>
    <t>Cumplimiento</t>
  </si>
  <si>
    <t>Pago de salarios, prestaciones sociales legales e indemnizaciones laborales.</t>
  </si>
  <si>
    <t>Calidad del servicio</t>
  </si>
  <si>
    <t>Calidad de los bienes</t>
  </si>
  <si>
    <t>Modificaciones a la póliza</t>
  </si>
  <si>
    <t>Tipo de modificación</t>
  </si>
  <si>
    <t>Fecha</t>
  </si>
  <si>
    <t>Observaciones</t>
  </si>
  <si>
    <t xml:space="preserve">B. MODIFICACIONES </t>
  </si>
  <si>
    <t xml:space="preserve">Tipo </t>
  </si>
  <si>
    <t>Modificación No.</t>
  </si>
  <si>
    <t>No. SECOP o TVEC</t>
  </si>
  <si>
    <r>
      <t xml:space="preserve">Valor
</t>
    </r>
    <r>
      <rPr>
        <sz val="8"/>
        <rFont val="Arial"/>
        <family val="2"/>
      </rPr>
      <t>(Si aplica)</t>
    </r>
  </si>
  <si>
    <r>
      <t xml:space="preserve">Desde
</t>
    </r>
    <r>
      <rPr>
        <sz val="6"/>
        <rFont val="Arial"/>
        <family val="2"/>
      </rPr>
      <t>(AAAA-MM-DD)</t>
    </r>
    <r>
      <rPr>
        <b/>
        <sz val="6"/>
        <rFont val="Arial"/>
        <family val="2"/>
      </rPr>
      <t xml:space="preserve"> </t>
    </r>
  </si>
  <si>
    <r>
      <t xml:space="preserve">Hasta
</t>
    </r>
    <r>
      <rPr>
        <sz val="6"/>
        <rFont val="Arial"/>
        <family val="2"/>
      </rPr>
      <t>(AAAA-MM-DD)</t>
    </r>
  </si>
  <si>
    <r>
      <t xml:space="preserve">Comentarios / Observaciones
</t>
    </r>
    <r>
      <rPr>
        <sz val="6"/>
        <rFont val="Arial"/>
        <family val="2"/>
      </rPr>
      <t>(Registrar #RP, #CDP y Unidad Ejecutora, en caso de adiciones o reducciones)</t>
    </r>
  </si>
  <si>
    <t>ADICIÓN</t>
  </si>
  <si>
    <t>PRÓRROGA</t>
  </si>
  <si>
    <t>-</t>
  </si>
  <si>
    <t>OTROSÍ</t>
  </si>
  <si>
    <t>REDUCCIÓN</t>
  </si>
  <si>
    <t>Total adiciones</t>
  </si>
  <si>
    <t>C. INFORMACIÓN PRESUPUESTAL</t>
  </si>
  <si>
    <t>Unidad Ejecutora</t>
  </si>
  <si>
    <t>CDP</t>
  </si>
  <si>
    <r>
      <t xml:space="preserve">Rubro(s) </t>
    </r>
    <r>
      <rPr>
        <sz val="7"/>
        <color rgb="FF000000"/>
        <rFont val="Arial"/>
        <family val="2"/>
      </rPr>
      <t>(Posición catálogo del gasto)</t>
    </r>
  </si>
  <si>
    <t>Valor CDP</t>
  </si>
  <si>
    <t>Movimientos</t>
  </si>
  <si>
    <t>Registro Presupuestal</t>
  </si>
  <si>
    <t>No.</t>
  </si>
  <si>
    <t>Valor</t>
  </si>
  <si>
    <t>02 - CONSEJO SUPERIOR DE LA JUDICATURA</t>
  </si>
  <si>
    <t>A-02-02-02-008-007 SERVICIOS DE 
MANTENIMIENTO, REPARACIÓN E INSTALACIÓN 
(EXCEPTO SERVICIOS DE CONSTRUCCIÓN</t>
  </si>
  <si>
    <t>N/A</t>
  </si>
  <si>
    <t>03 - CORTE SUPREMA DE JUSTICIA</t>
  </si>
  <si>
    <t>04 - CONSEJO DE ESTADO</t>
  </si>
  <si>
    <t>05 - CORTE CONSTITUCIONAL</t>
  </si>
  <si>
    <t>09 - COMISIÓN NACIONAL DE DISCIPLINA JUDICIAL</t>
  </si>
  <si>
    <t>TOTAL</t>
  </si>
  <si>
    <t>D. AVANCE EJECUCIÓN PRESUPUESTAL</t>
  </si>
  <si>
    <r>
      <t>Total pagado a la fecha</t>
    </r>
    <r>
      <rPr>
        <b/>
        <sz val="9"/>
        <color theme="5" tint="-0.499984740745262"/>
        <rFont val="Arial"/>
        <family val="2"/>
      </rPr>
      <t xml:space="preserve"> </t>
    </r>
    <r>
      <rPr>
        <sz val="9"/>
        <color theme="5" tint="-0.499984740745262"/>
        <rFont val="Arial"/>
        <family val="2"/>
      </rPr>
      <t>(incluido anticipo)</t>
    </r>
  </si>
  <si>
    <t>Valor anticipo</t>
  </si>
  <si>
    <t>Saldo por pagar a la fecha</t>
  </si>
  <si>
    <t>Fecha pago anticipo</t>
  </si>
  <si>
    <t>I. PAGOS REALIZADOS SIIF NACIÓN</t>
  </si>
  <si>
    <r>
      <t>II. AMORTIZACIÓN ANTICIPO</t>
    </r>
    <r>
      <rPr>
        <sz val="8"/>
        <rFont val="Arial"/>
        <family val="2"/>
      </rPr>
      <t xml:space="preserve"> (si aplica)</t>
    </r>
  </si>
  <si>
    <r>
      <t xml:space="preserve">No. OP </t>
    </r>
    <r>
      <rPr>
        <sz val="8"/>
        <rFont val="Arial"/>
        <family val="2"/>
      </rPr>
      <t>(SIIF)</t>
    </r>
  </si>
  <si>
    <t>Fecha OP</t>
  </si>
  <si>
    <t xml:space="preserve">Valor </t>
  </si>
  <si>
    <t>% ejecución</t>
  </si>
  <si>
    <t>Factura(s) No.</t>
  </si>
  <si>
    <t xml:space="preserve">Fecha </t>
  </si>
  <si>
    <t>Soporte / actividad</t>
  </si>
  <si>
    <t>%</t>
  </si>
  <si>
    <t>Total pagos SIIF</t>
  </si>
  <si>
    <t>Total amortizado</t>
  </si>
  <si>
    <r>
      <t xml:space="preserve">E. AVANCE DE EJECUCIÓN </t>
    </r>
    <r>
      <rPr>
        <sz val="10"/>
        <rFont val="Arial"/>
        <family val="2"/>
      </rPr>
      <t>(Tiempo)</t>
    </r>
  </si>
  <si>
    <t>Obligaciones del contratista</t>
  </si>
  <si>
    <t>Obligación(es) específica(s) (No.)</t>
  </si>
  <si>
    <r>
      <t xml:space="preserve">Actividades realizadas para el cumplimiento de las obligaciones 
</t>
    </r>
    <r>
      <rPr>
        <sz val="7"/>
        <rFont val="Arial"/>
        <family val="2"/>
      </rPr>
      <t>(Soportes, entregables, productos, evidencias, etc.)</t>
    </r>
  </si>
  <si>
    <t>Factura relacionada</t>
  </si>
  <si>
    <t>RP a afectar</t>
  </si>
  <si>
    <t>Fecha de reporte
(AAAA-MM-DD)</t>
  </si>
  <si>
    <t>Diferencia entre la fecha de reporte y la fecha de inicio</t>
  </si>
  <si>
    <t>Diferencia entre la fecha de terminación definitiva y la fecha de inicio</t>
  </si>
  <si>
    <t>Periodo facturado</t>
  </si>
  <si>
    <t>1. Obrar con buena fe en las distintas etapas contractuales evitando las dilaciones y tropiezos que puedan presentarse y obligándose no sólo a lo pactado expresamente en el presente contrato, sino a todo lo que corresponda a la naturaleza del mismo, según la ley, la costumbre o la equidad natural. 2. No acceder a peticiones o amenazas de quienes actúen por fuera de la ley, con el fin de obligarlos a hacer u omitir algún acto o hecho. Cuando una situación así se presente, el Contratista debe informar inmediatamente su ocurrencia a la Entidad y a las demás autoridades competentes. 3. Constituir las garantías requeridas por la Nación – Consejo Superior de la Judicatura, en los términos del Decreto 1082 de 2015 y solicitar la ampliación o modificación de las garantías en el evento de presentarse alguna adición o prórroga o suspensión del contrato. Así como informar a la aseguradora sobre las suspensiones y reanudaciones que se llegaran a presentar, dentro de los 5 días hábiles siguientes a su suscripción. 4. Garantizar la calidad del servicio objeto del contrato y responder por ello de conformidad con lo establecido por el numeral 4 del artículo 5 de la Ley 80 de 1993. 5. Cumplir el objeto contractual, en los tiempos establecidos, obedeciendo las condiciones y características señaladas en el estudio previo y la oferta respecto del servicio contratado. 6. Informar toda suspensión y reinicio del contrato a la compañía aseguradora, a efectos de prorrogar la vigencia de las pólizas. 7. Asumir todos los gastos que se ocasionen en relación con la ejecución del contrato. 8. Designar y mantener a su costa, durante todo el período de ejecución del contrato, al personal idóneo solicitado en el proceso y demás profesionales y personal de apoyo que se requiera para la correcta y normal ejecución del contrato. 9. Tomar las previsiones necesarias e indispensables para garantizar la seguridad industrial del personal a su cargo o servicio, de acuerdo con las reglamentaciones vigentes. 10. Pagar oportunamente los salarios y prestaciones sociales a todo el personal empleado en la ejecución del contrato y, en general, dar estricto cumplimiento a la totalidad de obligaciones con el sistema integral de seguridad social y aportes parafiscales derivadas de la ejecución del contrato. El incumplimiento de estas obligaciones por parte del contratista para con sus empleados podrá generar la imposición de multas sucesivas, de conformidad con lo establecido en el artículo 23 de la Ley 1150 de 2007. 11. Entregar los documentos requeridos para el pago de conformidad con la forma de pago estipulada en el presente contrato. 12. Suministrar a la Dirección Ejecutiva de Administración Judicial para la realización de cada pago derivado del contrato y a la finalización del mismo, la información que acredite el pago de las obligaciones con el sistema integral de seguridad. 13. Reportar de forma inmediata a la Dirección Ejecutiva de Administración Judicial - DEAJ - cualquier novedad o anomalía presentada en la continuidad y correcta prestación del servicio. El incidente debe ser comunicado al supervisor del contrato por escrito por los medios tecnológicos disponibles. 14. Suministrar al Consejo Superior de la Judicatura - Dirección Ejecutiva de Administración Judicial y al supervisor, cuando lo soliciten, informe sobre cualquier aspecto del contrato, para verificar el correcto y oportuno cumplimiento de las obligaciones que contrae. 15. Suministrar al supervisor del contrato la información necesaria para elaborar el proyecto de acta de liquidación del mismo, dentro de los cuatro (4) meses siguientes a la terminación del contrato, conforme a lo establecido en el artículo 11 Ley 1150 de 2007. 16. Realizar el mantenimiento preventivo y correctivo de acuerdo con los procedimientos técnicos establecidos en las especificaciones técnicas del Proceso de Selección CD-045-2023 y en la oferta presentada, de acuerdo con los tiempos establecido en el cronograma aprobado por el Supervisor del Contrato. 17. Atender de lunes a domingo, las solicitudes de mantenimiento correctivo con un tiempo de respuesta no superior a cuatro (4) horas. 18. Ejecutar las labores contratadas con personal experimentado, especializado, certificado y calificado por DETECTA CORP, SMITHS DETECTION INC. y CEIA. para intervenir equipos de la marca y características del estudio previo. 19. Mantener a los técnicos certificados y aprobados por fábrica para realizar procedimientos de control avanzados y para los casos que ameriten conceptos o soluciones para los equipos que forman parte del contrato. 20. Suministrar los repuestos nuevos y originales de consumo básico de cada rutina tales como: tornillos, lubricantes, arandelas, partes, y todos los demás insumos que sean necesarios para la intervención técnica básica y para garantizar la continuidad del servicio y el funcionamiento de cada máquina de RX y del arco detector de metales. En caso de que se requiera hacer efectiva alguna garantía, durante los plazos antes señalados, bien sea por la prestación de servicios o por los repuestos, la misma no conllevará ninguna contraprestación adicional para el contratista a cargo de la entidad. 21. Ejecutar las rutinas de mantenimiento de conformidad con el “programa de mantenimiento preventivo y correctivo proyecto Consejo Superior de la Judicatura”, definido por el contratista y la supervisión del contrato. Se debe presentar un informe sobre la actividad desarrollada. 22. Mantener vigente la certificación en la que acredita que es la representante comercial autorizada para Colombia de la empresa SMITHS DETECTION INC., para ejecutar contratos de mantenimiento y la intervención técnica de equipos. 23. Mantener vigente la certificación en la que acredita que es el único distribuidor autorizado para Colombia de la firma CEIA COSTRUZIONI ELETTRONICHE INDUSTRIALI AUTOMATISMI S.A. para suministrar sus productos, proporcionar la puesta en marcha, mantenimiento y servicio post venta, incluyendo el suministro de piezas de repuesto. 24. Adelantar las labores de mantenimiento preventivo de forma trimestral, dentro del plazo estipulado, en un cronograma de ejecución presentado por el contratista y aprobado previamente por el supervisor del contrato. 25. Reparar, dentro del plazo señalado por el supervisor del contrato, cualquier daño que ocurra a los equipos por causa imputable a sus empleados. 26. Garantizar la consecución y entrega oportuna, dentro de los términos establecidos por el supervisor del contrato, de los repuestos requeridos para el servicio contratado. 27. Las demás obligaciones relacionadas con la naturaleza del servicio que se va a contratar.</t>
  </si>
  <si>
    <t>% Ejecución en tiempo (acumulado)</t>
  </si>
  <si>
    <r>
      <t>F. AVANCE ENTREGA DE BIENES, PRODUCTOS Y/O SERVICIOS</t>
    </r>
    <r>
      <rPr>
        <sz val="10"/>
        <rFont val="Arial"/>
        <family val="2"/>
      </rPr>
      <t xml:space="preserve"> (Si se han establecido entregables)</t>
    </r>
  </si>
  <si>
    <t>Cantidad entregables pactados</t>
  </si>
  <si>
    <t xml:space="preserve">Entregable No. </t>
  </si>
  <si>
    <t>Descripción del bien, producto o servicio PACTADO</t>
  </si>
  <si>
    <t>Descripción del bien, producto o servicio RECIBIDO</t>
  </si>
  <si>
    <t>Fecha Recibido</t>
  </si>
  <si>
    <t>% acumulado entregables</t>
  </si>
  <si>
    <t>G. REQUERIMIENTOS ENVIADOS AL CONTRATISTA</t>
  </si>
  <si>
    <t>Fecha presentación requerimiento</t>
  </si>
  <si>
    <t>Descripción (Causas, hechos)</t>
  </si>
  <si>
    <t>Alternativas de solución</t>
  </si>
  <si>
    <t>Acciones y/o compromisos adelantados por el contratista como respuesta</t>
  </si>
  <si>
    <t>Fecha solución</t>
  </si>
  <si>
    <t>Resultados</t>
  </si>
  <si>
    <t>FIRMAS</t>
  </si>
  <si>
    <t>Firma</t>
  </si>
  <si>
    <t>Nombre</t>
  </si>
  <si>
    <t xml:space="preserve">                       RODRIGO JOSE ZABALETA BAÑOL</t>
  </si>
  <si>
    <t>Cargo</t>
  </si>
  <si>
    <t>Supervisor Administrativo, financiero, contable y jurídico - Profesional Universitario Grado 13</t>
  </si>
  <si>
    <t>Elaboró</t>
  </si>
  <si>
    <t xml:space="preserve">Revisó: </t>
  </si>
  <si>
    <t>DIANA CAROLINA RODRIGUEZ RAMOS</t>
  </si>
  <si>
    <t xml:space="preserve">Aprobó: </t>
  </si>
  <si>
    <t>DIRECCION EJECUTIVA DE ADMINISTRACION JUDICIAL</t>
  </si>
  <si>
    <t>INFORME DE SUPERVISION TÉCNICA, ADMINISTRATIVA, FINANCIERA, CONTABLE Y JURÍDICA</t>
  </si>
  <si>
    <t>Fecha de Presentación del informe</t>
  </si>
  <si>
    <t>Período del Informe - Entregable No.</t>
  </si>
  <si>
    <t xml:space="preserve">Contratista </t>
  </si>
  <si>
    <t xml:space="preserve">Pago No. </t>
  </si>
  <si>
    <t>C.C. /NIT</t>
  </si>
  <si>
    <t>Objeto contractual</t>
  </si>
  <si>
    <t>Nombres Supervisores</t>
  </si>
  <si>
    <t>Sup. Técnica</t>
  </si>
  <si>
    <t>Sup. AFJC</t>
  </si>
  <si>
    <t>CONTRATO / CONVENIO</t>
  </si>
  <si>
    <t xml:space="preserve">No. Interno </t>
  </si>
  <si>
    <t>No. SECOP o TEVC (Si aplica)</t>
  </si>
  <si>
    <t>Tipo</t>
  </si>
  <si>
    <t>Valor Inicial del Contrato</t>
  </si>
  <si>
    <t xml:space="preserve">Póliza No. </t>
  </si>
  <si>
    <t>Vigencia póliza:</t>
  </si>
  <si>
    <t>CONTRATO</t>
  </si>
  <si>
    <t>Fecha de suscripción</t>
  </si>
  <si>
    <r>
      <t xml:space="preserve">Fecha de terminación </t>
    </r>
    <r>
      <rPr>
        <sz val="10"/>
        <rFont val="Arial"/>
        <family val="2"/>
      </rPr>
      <t>(inicialmente pactada)</t>
    </r>
  </si>
  <si>
    <r>
      <t>Fecha de inicio</t>
    </r>
    <r>
      <rPr>
        <sz val="10"/>
        <rFont val="Arial"/>
        <family val="2"/>
      </rPr>
      <t xml:space="preserve"> </t>
    </r>
  </si>
  <si>
    <r>
      <t xml:space="preserve">Fecha final </t>
    </r>
    <r>
      <rPr>
        <sz val="10"/>
        <rFont val="Arial"/>
        <family val="2"/>
      </rPr>
      <t>(incluídas prórrogas, si aplica)</t>
    </r>
  </si>
  <si>
    <r>
      <t xml:space="preserve">Modificación No. </t>
    </r>
    <r>
      <rPr>
        <sz val="10"/>
        <rFont val="Arial"/>
        <family val="2"/>
      </rPr>
      <t>(consecutivo)</t>
    </r>
  </si>
  <si>
    <r>
      <t xml:space="preserve">Valor
</t>
    </r>
    <r>
      <rPr>
        <sz val="10"/>
        <rFont val="Arial"/>
        <family val="2"/>
      </rPr>
      <t>(Si aplica)</t>
    </r>
  </si>
  <si>
    <r>
      <t xml:space="preserve">Desde
</t>
    </r>
    <r>
      <rPr>
        <sz val="10"/>
        <rFont val="Arial"/>
        <family val="2"/>
      </rPr>
      <t>(AAAA-MM-DD)</t>
    </r>
    <r>
      <rPr>
        <b/>
        <sz val="10"/>
        <rFont val="Arial"/>
        <family val="2"/>
      </rPr>
      <t xml:space="preserve"> </t>
    </r>
  </si>
  <si>
    <r>
      <t xml:space="preserve">Hasta
</t>
    </r>
    <r>
      <rPr>
        <sz val="10"/>
        <rFont val="Arial"/>
        <family val="2"/>
      </rPr>
      <t>(AAAA-MM-DD)</t>
    </r>
  </si>
  <si>
    <r>
      <t xml:space="preserve">Tiempo
</t>
    </r>
    <r>
      <rPr>
        <sz val="10"/>
        <rFont val="Arial"/>
        <family val="2"/>
      </rPr>
      <t>(años, meses y días)</t>
    </r>
  </si>
  <si>
    <r>
      <t xml:space="preserve">Comentarios / Observaciones
</t>
    </r>
    <r>
      <rPr>
        <sz val="10"/>
        <rFont val="Arial"/>
        <family val="2"/>
      </rPr>
      <t>(Registrar #RP, #CDP y Unidad Ejecutora, en caso de adiciones o reducciones)</t>
    </r>
  </si>
  <si>
    <t>C. INFORMACIÓN FINANCIERA</t>
  </si>
  <si>
    <r>
      <t xml:space="preserve">Rubro(s) 
</t>
    </r>
    <r>
      <rPr>
        <sz val="10"/>
        <color rgb="FF000000"/>
        <rFont val="Arial"/>
        <family val="2"/>
      </rPr>
      <t>(Posición catálogo del gasto)</t>
    </r>
  </si>
  <si>
    <t>No. RP</t>
  </si>
  <si>
    <t>Fecha del RP</t>
  </si>
  <si>
    <t>Valor RP</t>
  </si>
  <si>
    <t>Total Pagos Realizados con el RP</t>
  </si>
  <si>
    <t>% de Ejecución del RP</t>
  </si>
  <si>
    <t>Liberaciones</t>
  </si>
  <si>
    <t>Saldo Por Utilizar RP</t>
  </si>
  <si>
    <t>27-01-02-032</t>
  </si>
  <si>
    <t xml:space="preserve">Total </t>
  </si>
  <si>
    <t>Total</t>
  </si>
  <si>
    <t>Valor inicial del contrato</t>
  </si>
  <si>
    <t>Valor Adiciones o Reucciones</t>
  </si>
  <si>
    <t>Valor total (Incluídas adiciones)</t>
  </si>
  <si>
    <t>Total pagado a la fecha (incluido anticipo)</t>
  </si>
  <si>
    <r>
      <t>Valor anticipo</t>
    </r>
    <r>
      <rPr>
        <sz val="10"/>
        <rFont val="Arial"/>
        <family val="2"/>
      </rPr>
      <t xml:space="preserve"> (Si aplica)</t>
    </r>
  </si>
  <si>
    <t>II. AMORTIZACIÓN ANTICIPO (si aplica)</t>
  </si>
  <si>
    <t>RP</t>
  </si>
  <si>
    <t>Sub-Unidad</t>
  </si>
  <si>
    <t>Rubro</t>
  </si>
  <si>
    <t>Fecha del Pago</t>
  </si>
  <si>
    <r>
      <t xml:space="preserve">No. Orden de Pago </t>
    </r>
    <r>
      <rPr>
        <sz val="10"/>
        <rFont val="Arial"/>
        <family val="2"/>
      </rPr>
      <t>(SIIF)</t>
    </r>
  </si>
  <si>
    <t>Valor Orden de Pago SIIF</t>
  </si>
  <si>
    <t>Factura No. - Cuenta de Cobro</t>
  </si>
  <si>
    <t>Porcentaje Valor Pagado</t>
  </si>
  <si>
    <t>Soporte/Actividad</t>
  </si>
  <si>
    <t>Total Porcentaje Ejecución Financiera</t>
  </si>
  <si>
    <t>Para el caso de convenios interadministrativos y otros relacionados, se deberán anexar todos los soportes adicionales solicitados por el supervisor y/o interventor. 
(Facturas, comprobantes de pago de rendimientos, de acuerdo con el formato establecido)</t>
  </si>
  <si>
    <r>
      <t xml:space="preserve">D. CUMPLIMIENTO DE LAS OBLIGACIONES </t>
    </r>
    <r>
      <rPr>
        <b/>
        <u/>
        <sz val="10"/>
        <rFont val="Arial"/>
        <family val="2"/>
      </rPr>
      <t>DURANTE EL PERIODO REPORTADO</t>
    </r>
  </si>
  <si>
    <t>Obligaciones contractuales</t>
  </si>
  <si>
    <t>Obligación Especifica</t>
  </si>
  <si>
    <t>Factura  No. /Cuenta de Cobro No.</t>
  </si>
  <si>
    <t>Valor factura - Valor a Cobrar</t>
  </si>
  <si>
    <t>Sub-unidad Ejecutora</t>
  </si>
  <si>
    <t>% del Pago a realizar</t>
  </si>
  <si>
    <t>Total de pagos solicitados al corte del informe</t>
  </si>
  <si>
    <t>% Total de pagos solicitados al corte del informe</t>
  </si>
  <si>
    <t>% Ejecución Fisica del Contrato al corte de este informe:</t>
  </si>
  <si>
    <t>E. CONCEPTO DE LA SUPERVISIÓN TÉCNICA, ADMINISTRATIVA, FINANCIERA, CONTABLE Y JURÍDICA</t>
  </si>
  <si>
    <t>¿El contrato se está ejecutando normalmente?</t>
  </si>
  <si>
    <t>¿El contrato presenta retraso?</t>
  </si>
  <si>
    <t>¿La prestación del objeto contratado cumple con las especificaciones y obligaciones pactadas?</t>
  </si>
  <si>
    <t>I. Resumen ejecución del contrato:</t>
  </si>
  <si>
    <t>II. Resumen asuntos pendientes del contratista:</t>
  </si>
  <si>
    <t>El contrato se está ejecutando con normalidad</t>
  </si>
  <si>
    <t>III. Matriz de Riesgo (Seguimiento Mensual)</t>
  </si>
  <si>
    <t>¿Se configuró algún riesgo contemplado en la matriz?</t>
  </si>
  <si>
    <t>DESCRIPCION SEGUIMIENTO A MATRIZ DE RIESGO (S). Describir riesgo configurado, en caso de señalar la opción SI y medidas a adoptar y/o adoptadas para mitigarlo.
No aplica, contrato financiado con recursos BID</t>
  </si>
  <si>
    <t xml:space="preserve">   IV Validación de Pagos de Salarios, Aportes Parafiscales y Seguridad Social</t>
  </si>
  <si>
    <t>Declaración Juramentada o Certificación de Parafiscales (Si Aplica)</t>
  </si>
  <si>
    <t>Fecha Certificación o Declaración Juramentada</t>
  </si>
  <si>
    <t>Certificado antecedentes Revisor Fiscal (Si aplica)</t>
  </si>
  <si>
    <t>Fecha certificado antecedentes Revisor Fiscal (Si aplica)</t>
  </si>
  <si>
    <t>Nombre de quien expide certificado y/o declaración juramentada (Si aplica)</t>
  </si>
  <si>
    <t>Mes de la Planilla de Pago Seguridad Social (Si aplica)</t>
  </si>
  <si>
    <t>No. de la Planilla de Pago Seguridad Social (Si aplica)</t>
  </si>
  <si>
    <t>¿Validación de la Planilla del Pago de Seguridad Social? (Si aplica)</t>
  </si>
  <si>
    <t xml:space="preserve">¿El contrato tiene Personal de trabajo?       </t>
  </si>
  <si>
    <t>¿Cantidad del Personal de trabajo del Contrato?</t>
  </si>
  <si>
    <t>Observación: (Planilla)
N/A</t>
  </si>
  <si>
    <t>V. Observaciones:</t>
  </si>
  <si>
    <t>UNIDAD</t>
  </si>
  <si>
    <t>RP AFECTAR</t>
  </si>
  <si>
    <t xml:space="preserve">VALOR </t>
  </si>
  <si>
    <t>TOTAL A PAGAR</t>
  </si>
  <si>
    <t>F. SUSCRIPCIÓN DEL INFORME</t>
  </si>
  <si>
    <t>Período del Informe y/ Entregable</t>
  </si>
  <si>
    <t xml:space="preserve">Pago Realizados No. </t>
  </si>
  <si>
    <t>MATRIZ DE CONTROL DE PAGOS</t>
  </si>
  <si>
    <t>Contrato N°</t>
  </si>
  <si>
    <t>No. Interno</t>
  </si>
  <si>
    <t>082 de 2023</t>
  </si>
  <si>
    <t>Objeto</t>
  </si>
  <si>
    <t>Proceso de selección</t>
  </si>
  <si>
    <t>Dirección</t>
  </si>
  <si>
    <t>Avenida Calle 26 No 96J-66  Bogotá</t>
  </si>
  <si>
    <t>e-mail</t>
  </si>
  <si>
    <t>contabilidad@detectacorp.com</t>
  </si>
  <si>
    <t>Teléfono</t>
  </si>
  <si>
    <t>(601) 2968900</t>
  </si>
  <si>
    <r>
      <t xml:space="preserve">Fecha terminación  </t>
    </r>
    <r>
      <rPr>
        <sz val="10"/>
        <rFont val="Arial"/>
        <family val="2"/>
      </rPr>
      <t>(inicialmente pactada)</t>
    </r>
  </si>
  <si>
    <r>
      <t>Fecha  de inicio</t>
    </r>
    <r>
      <rPr>
        <sz val="10"/>
        <rFont val="Arial"/>
        <family val="2"/>
      </rPr>
      <t xml:space="preserve"> </t>
    </r>
  </si>
  <si>
    <r>
      <t xml:space="preserve">Terminación definitiva
</t>
    </r>
    <r>
      <rPr>
        <sz val="10"/>
        <rFont val="Arial"/>
        <family val="2"/>
      </rPr>
      <t>(incluídas prórrogas, si aplica)</t>
    </r>
  </si>
  <si>
    <t xml:space="preserve"> </t>
  </si>
  <si>
    <t>C-2701-0800-36-0-2701048-021</t>
  </si>
  <si>
    <t>Valor inicial</t>
  </si>
  <si>
    <t>Valor adiciones</t>
  </si>
  <si>
    <t>Valor total</t>
  </si>
  <si>
    <t>Forma de pago</t>
  </si>
  <si>
    <t>De acuerdo a lo pactado en el contrato.</t>
  </si>
  <si>
    <t>Fecha oportuna Liquidación</t>
  </si>
  <si>
    <t>02</t>
  </si>
  <si>
    <t>03</t>
  </si>
  <si>
    <t>04</t>
  </si>
  <si>
    <t>05</t>
  </si>
  <si>
    <t>08</t>
  </si>
  <si>
    <t>09</t>
  </si>
  <si>
    <t>FACTURA</t>
  </si>
  <si>
    <t>FECHA RADICADO EN OLIMPIA IT</t>
  </si>
  <si>
    <t>FECHA APROBACIÓN SUPERVISOR (en olimpia IT)</t>
  </si>
  <si>
    <t>PERÍODO FACTURADO</t>
  </si>
  <si>
    <t>MEMORANDO PAGO</t>
  </si>
  <si>
    <t>OBLIGACIÓN</t>
  </si>
  <si>
    <t>ORDEN DE PAGO SIIF</t>
  </si>
  <si>
    <t>FECHA</t>
  </si>
  <si>
    <t>ORDEN DE PAGO SIIF UNIDAD 03</t>
  </si>
  <si>
    <t>ORDEN DE PAGO SIIF UNIDAD 04</t>
  </si>
  <si>
    <t>ORDEN DE PAGO SIIF UNIDAD 05</t>
  </si>
  <si>
    <t xml:space="preserve">No. </t>
  </si>
  <si>
    <t>RP VIGENCIA</t>
  </si>
  <si>
    <t>VALOR</t>
  </si>
  <si>
    <t>VALOR FACTURADO</t>
  </si>
  <si>
    <t xml:space="preserve">  </t>
  </si>
  <si>
    <t xml:space="preserve">SALDO </t>
  </si>
  <si>
    <t>FACTURADO - PAGADO</t>
  </si>
  <si>
    <t>EJECUCION FISICA</t>
  </si>
  <si>
    <t xml:space="preserve">TIPO DE MODIFICACIÓN </t>
  </si>
  <si>
    <t>RANGO MAX Y MIN</t>
  </si>
  <si>
    <t>Fórmula conteo tiempo (quitando datos en ceros)</t>
  </si>
  <si>
    <t>MODALIDAD DE SELECCIÓN</t>
  </si>
  <si>
    <t>UNIDADES EJECUTORAS</t>
  </si>
  <si>
    <t>AMPAROS</t>
  </si>
  <si>
    <t>01/01/2000</t>
  </si>
  <si>
    <t>.=SI(SIFECHA(fecha inicial,fecha final,"y")=0,"", SIFECHA(fecha inicial,fecha final,"y") &amp; " años ") &amp; SI(SIFECHA(fecha inicial,fecha final,"ym")=0,"",SIFECHA(fecha inicial,fecha final,"ym") &amp; " meses ") &amp; SI(SIFECHA(fecha inicial,fecha final,"md")=0,"",SIFECHA(fecha inicial,fecha final,"md") &amp; " días")</t>
  </si>
  <si>
    <t>LICITACIÓN PÚBLICA</t>
  </si>
  <si>
    <t>27-01-02-000</t>
  </si>
  <si>
    <t>31/12/2050</t>
  </si>
  <si>
    <t>SELECCIÓN ABREVIADA MENOR CUANTÍA</t>
  </si>
  <si>
    <t>27-01-03-000</t>
  </si>
  <si>
    <t>Responsabilidad Civil Extracontractual</t>
  </si>
  <si>
    <t>SELECCIÓN ABREVIADA SUBASTA INVERSA</t>
  </si>
  <si>
    <t>27-01-04-000</t>
  </si>
  <si>
    <t>Buen manejo y correcta inversión del anticipo</t>
  </si>
  <si>
    <t>SUSPENSIÓN</t>
  </si>
  <si>
    <t>SELECCIÓN ABREVIADA AMP</t>
  </si>
  <si>
    <t>27-01-05-000</t>
  </si>
  <si>
    <t>Pago anticipado</t>
  </si>
  <si>
    <t>REINICIO</t>
  </si>
  <si>
    <t>MÍNIMA CUANTÍA</t>
  </si>
  <si>
    <t>27-01-08-000</t>
  </si>
  <si>
    <t>GRANDES SUPERFICIES TVEC</t>
  </si>
  <si>
    <t>27-01-09-000</t>
  </si>
  <si>
    <t>Estabilidad y calidad de la obra</t>
  </si>
  <si>
    <t>CAMBIO DE SUPERVISIÓN</t>
  </si>
  <si>
    <t xml:space="preserve">Condicionante </t>
  </si>
  <si>
    <t>CONCURSO DE MÉRITOS</t>
  </si>
  <si>
    <t>27-01-01-200</t>
  </si>
  <si>
    <t>27-01-01-300</t>
  </si>
  <si>
    <t>27-01-01-400</t>
  </si>
  <si>
    <t>27-01-01-500</t>
  </si>
  <si>
    <t>27-01-01-800</t>
  </si>
  <si>
    <t>CONVENIO</t>
  </si>
  <si>
    <t>27-01-01-900</t>
  </si>
  <si>
    <t xml:space="preserve">PRÓRROGA Y ADICIÓN </t>
  </si>
  <si>
    <t>OTROSI Y PRÓRROGA</t>
  </si>
  <si>
    <t>OTROSÍ Y ADICIÓN</t>
  </si>
  <si>
    <t xml:space="preserve">OTROSÍ ADICIÓN Y PRÓRROGA </t>
  </si>
  <si>
    <t>Supervisora Técnica</t>
  </si>
  <si>
    <t>Supervisor Administrativo, Financiero, Contable y Jurídico</t>
  </si>
  <si>
    <t>Apoyo a la Supervisión Administrativo, Financiero, Contable y Jurídico</t>
  </si>
  <si>
    <t>CUENTA DE COBRO -FACTURA DE VENTA</t>
  </si>
  <si>
    <t>María Paula Frieri Romero</t>
  </si>
  <si>
    <t>Prestación de Servicios</t>
  </si>
  <si>
    <t>MARÍA PAULA FRIERI ROMERO</t>
  </si>
  <si>
    <t>COORDINADORA SGSST</t>
  </si>
  <si>
    <t>31 de Diciembre de 2026</t>
  </si>
  <si>
    <t>C-2701-0800-39-20111D-2701048-02</t>
  </si>
  <si>
    <t>MEDICINA INTEGRAL AT IPS SAS</t>
  </si>
  <si>
    <t>901480174-1</t>
  </si>
  <si>
    <t>Contratar la realización de exámenes médicos ocupacionales de ingreso y egreso, pruebas psicotécnicas, valoración para reincorporación, exámenes periódicos requeridos para los empleados y funcionarios de las dependencias judiciales y administrativas, así como cualquier tipo de examen que sea necesario para el cumplimiento del sistema de gestión de seguridad y salud en el trabajo, a cargo de la Dirección Seccional de Administración Judicial de Cartagena.</t>
  </si>
  <si>
    <t>CT04-25-2026</t>
  </si>
  <si>
    <t>CG-1073474</t>
  </si>
  <si>
    <t>20/02/2026 - 31/12/2029</t>
  </si>
  <si>
    <t>SEGUROS MUNDIAL</t>
  </si>
  <si>
    <t>9426</t>
  </si>
  <si>
    <t>05/02/2026</t>
  </si>
  <si>
    <t>A-02-02-02-009-003</t>
  </si>
  <si>
    <t xml:space="preserve">
1. El contratista realizará exámenes médicos ocupacionales de ingreso, valoración médica laboral para retiro, post- incapacidad y periódicos los cuales deberán ser realizados por el profesional Médico con especialidad en Salud Ocupacional.
2. El contratista entregará al supervisor del contrato asignado por la Entidad las hojas de vida del personal que ejecutará el contrato, quien verificará que cumplen los requisitos. (REMITIRSE AL ANEXO 8. ESPECIFICACIONES TECNICAS)
3. El contratista debe seguir las indicaciones del supervisor, en cuanto a la presentación de informes, planilla y demás.
4. El tiempo mínimo para la práctica de los exámenes médicos con énfasis osteomusculares, deberá ser de veinte (20) minutos.
5. El contratista deberá asegurar la prestación del servicio durante ocho (8) horas al día, de cada uno de los profesionales requeridos para los exámenes a practicar, según la programación de fechas prevista con el supervisor del contrato.
6. El contratista solicitará por intermedio de un médico especialista en salud ocupacional al proveedor anterior, la entrega de los resultados de los exámenes médicos efectuados que no hayan sido objeto de lectura.
7. El contratista realizará la programación y confirmación de la cita de examen con énfasis osteomuscular y lectura de resultados, de forma directa con cada uno de los servidores judiciales, para lo cual deberá recolectar dicha información en el proceso de toma de muestras. El contratista deberá procurar que para la lectura de resultados el servidor cuente de manera previa con los exámenes correspondientes.
8. El contratista se encargará de presentar un informe mensualmente del valor de los exámenes practicados, dentro de los cinco (5) días hábiles de cada mes, indicando el valor acumulado del mismo y el saldo pendiente por ejecutar del valor del contrato.
9. El contratista entregará junto con el informe anterior, el listado digitalizado de las personas que asistieron a cada uno de los exámenes, discriminando el tipo de examen practicado, asegurando que cada persona se efectúe la totalidad de los exámenes requeridos.
10.El contratista deberá realizar la entrega de los resultados y/o certificados de aptitud de los exámenes practicados por correo electrónico, o de forma directa al supervisor del contrato, con una periodicidad mensual junto con la entrega de la facturación.
11.Toda evaluación médica ocupacional debe ser firmada por el trabajador y por el médico evaluador, con indicación de los números de registro médico y de la licencia en salud ocupacional, indicando el tipo de evaluación de Ingreso, periódica, de egreso o específica, realizada.
12.Tanto en las evaluaciones médicas de Ingreso, como en las periódicas programadas, se deberán anexar los conceptos sobre restricciones existentes, describiendo cuáles son, ante qué condiciones, funciones, factores o agentes de riesgo se producen, indicando si son temporales o permanentes y las recomendaciones que sean pertinentes.
13.La información mínima que debe quedar registrada en las diferentes evaluaciones médicas ocupacionales se deberán encontrar acorde con lo establecido en el artículo 8 de la Resolución No. 2346 de 2007, expedida por el Ministerio de la Protección Social.
14.El contratista suministrará los materiales y equipos (batas, guantes, fonendoscopio, tabla de Snellen, equipo de optometría y audiometría con su respectivo certificado de calibración, tensiómetro, equipo de órganos, báscula, tallímetro, bajalenguas, metro, martillo de reflejos, entre otros) necesarios para realizar los exámenes.</t>
  </si>
  <si>
    <t>15.El contratista suministrará la papelería que se requiera para la realización de los exámenes por parte de la Dirección Seccional de Administración Judicial en el circuito judicial de Cartagena y San Andrés, Providencia y Santa Catalina, Mompox, Magangué y Carmen de Bolivar.
16.El contratista entregará un informe final sobre los exámenes realizados en los formatos y procedimientos establecidos por la Entidad, y al finalizar deberá presentar el informe de morbilidad según los parámetros sugeridos por la legislación y definidos por la Entidad, el cual será requisito final para el trámite de pago. (Los formatos incluyen: Formato de informe en diagnóstico en salud de ingreso y periódico o postincapacidad con una base de datos de ingreso, retiro, postincapacidad y periódicos igualmente el formato de ingreso al respectivo servidor judicial).</t>
  </si>
  <si>
    <t>17.Verificar, actualizar y proponer mejoras viables aplicables a los procedimientos implementados en el desarrollo del Sistema de Gestión de Seguridad y Salud en el Trabajo en la Gestión de los riesgos de la Salud para la Dirección Seccional de Administración Judicial de Cartagena – Bolívar en el Circuito Judicial de San Andrés, Providencia y Santa Catalina.
18.Verificar, actualizar y proponer mejoras viables aplicables a los procedimientos implementados en el desarrollo del sub programa de medicina preventiva y del trabajo para la Dirección Seccional de Administración Judicial de Cartagena – Bolívar circuito judicial de Cartagena y San Andrés, Providencia y Santa Catalina, Mompox, Magangué y Carmen de Bolivar.</t>
  </si>
  <si>
    <t xml:space="preserve">19.Actualizar a la fecha de cada evaluación médica ocupacional, la correspondiente historia clínica ocupacional.
20.Diligenciar de manera oportuna los diferentes formatos relacionados con los procedimientos en la práctica de las evaluaciones médicas ocupacionales.
21.Entrega de informe mensual sobre historias clínicas ocupacionales realizadas y principales diagnósticos encontrados, con las recomendaciones médico-laborales o restricciones correspondientes en los casos de reintegro- Post incapacidad por enfermedad de origen común o laboral. </t>
  </si>
  <si>
    <t>22.Entrega de informe mensual sobre historias clínicas ocupacionales realizadas y principales diagnósticos encontrados.
23. Guardar total reserva de la información que por razón del servicio y desarrollo de sus actividades obtenga. Esta es de propiedad de las Entidades y sólo salvo expreso requerimiento de autoridad competente podrá ser divulgada.</t>
  </si>
  <si>
    <t>24. Adoptar las medidas necesarias para el ahorro y uso eficiente de agua, energía, papel, y manejo de residuos que se generen durante la ejecución del contrato, de acuerdo con la política ambiental de la Entidad.
25. Utilizar productos, empaques y materiales amigables con el medio ambiente 
26.Las demás obligaciones relacionadas con la naturaleza del contrato.</t>
  </si>
  <si>
    <r>
      <t xml:space="preserve">Con base en el seguimiento realizado por el(la) supervisor(a) del contrato Número del </t>
    </r>
    <r>
      <rPr>
        <b/>
        <sz val="10"/>
        <rFont val="Arial"/>
        <family val="2"/>
      </rPr>
      <t>CT04-25-2026</t>
    </r>
    <r>
      <rPr>
        <sz val="10"/>
        <rFont val="Arial"/>
        <family val="2"/>
      </rPr>
      <t xml:space="preserve"> en lo técnico, administrativo, financiero, contable y juridico, se CERTIFICA que </t>
    </r>
    <r>
      <rPr>
        <b/>
        <sz val="10"/>
        <color rgb="FFFF0000"/>
        <rFont val="Arial"/>
        <family val="2"/>
      </rPr>
      <t>MEDICINA INTEGRAL AT IPS SAS</t>
    </r>
    <r>
      <rPr>
        <sz val="10"/>
        <rFont val="Arial"/>
        <family val="2"/>
      </rPr>
      <t>, cumplió con el objeto contratado, por lo cual se autoriza el pago de acuerdo a lo descrito a continuación:</t>
    </r>
  </si>
  <si>
    <t>07 de julio de 2026</t>
  </si>
  <si>
    <t>MIAT6430</t>
  </si>
  <si>
    <t>MIAT6431</t>
  </si>
  <si>
    <t>Cartagena
Ingreso: 13
Periódico: 101
Post Incapacidad: 1
Recomendaciones: 10
San Andres
Ingreso: 2
Periódico: 14
Post Incapacidad: 1
Total general: 142 evaluaciones médico-ocupacionales.</t>
  </si>
  <si>
    <t>Certificado de aportes sociales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</si>
</sst>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5" formatCode="&quot;$&quot;\ #,##0;\-&quot;$&quot;\ #,##0"/>
    <numFmt numFmtId="44" formatCode="_-&quot;$&quot;\ * #,##0.00_-;\-&quot;$&quot;\ * #,##0.00_-;_-&quot;$&quot;\ * &quot;-&quot;??_-;_-@_-"/>
    <numFmt numFmtId="43" formatCode="_-* #,##0.00_-;\-* #,##0.00_-;_-* &quot;-&quot;??_-;_-@_-"/>
    <numFmt numFmtId="164" formatCode="&quot;$&quot;#,##0;\-&quot;$&quot;#,##0"/>
    <numFmt numFmtId="165" formatCode="_-&quot;$&quot;* #,##0.00_-;\-&quot;$&quot;* #,##0.00_-;_-&quot;$&quot;* &quot;-&quot;??_-;_-@_-"/>
    <numFmt numFmtId="166" formatCode="_-&quot;$&quot;* #,##0_-;\-&quot;$&quot;* #,##0_-;_-&quot;$&quot;* &quot;-&quot;??_-;_-@_-"/>
    <numFmt numFmtId="167" formatCode="[$-240A]d&quot; de &quot;mmmm&quot; de &quot;yyyy;@"/>
    <numFmt numFmtId="168" formatCode="&quot;$&quot;\ #,##0.00"/>
    <numFmt numFmtId="169" formatCode="_ * #,##0.00_ ;_ * \-#,##0.00_ ;_ * &quot;-&quot;??_ ;_ @_ "/>
    <numFmt numFmtId="170" formatCode="_ &quot;$&quot;\ * #,##0.00_ ;_ &quot;$&quot;\ * \-#,##0.00_ ;_ &quot;$&quot;\ * &quot;-&quot;??_ ;_ @_ "/>
    <numFmt numFmtId="171" formatCode="_ &quot;$&quot;\ * #,##0_ ;_ &quot;$&quot;\ * \-#,##0_ ;_ &quot;$&quot;\ * &quot;-&quot;??_ ;_ @_ "/>
    <numFmt numFmtId="172" formatCode="d/mm/yyyy;@"/>
    <numFmt numFmtId="173" formatCode="&quot;$&quot;#,##0"/>
    <numFmt numFmtId="174" formatCode="0.0%"/>
    <numFmt numFmtId="175" formatCode="yyyy/mm/dd;@"/>
    <numFmt numFmtId="176" formatCode="dd/mm/yyyy;@"/>
    <numFmt numFmtId="177" formatCode="_-* #,##0.00\ _P_t_s_-;\-* #,##0.00\ _P_t_s_-;_-* &quot;-&quot;??\ _P_t_s_-;_-@_-"/>
    <numFmt numFmtId="178" formatCode="[$-C0A]d\ &quot;de&quot;\ mmmm\ &quot;de&quot;\ yyyy;@"/>
    <numFmt numFmtId="179" formatCode="dd/mm/yy;@"/>
    <numFmt numFmtId="180" formatCode="&quot;$&quot;\ #,##0"/>
    <numFmt numFmtId="181" formatCode="yyyy\-mm\-dd;@"/>
    <numFmt numFmtId="182" formatCode="&quot;$&quot;#,##0.00"/>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8"/>
      <name val="Arial"/>
      <family val="2"/>
    </font>
    <font>
      <sz val="10"/>
      <name val="Arial"/>
      <family val="2"/>
    </font>
    <font>
      <b/>
      <i/>
      <sz val="8"/>
      <name val="Arial"/>
      <family val="2"/>
    </font>
    <font>
      <b/>
      <sz val="12"/>
      <name val="Arial"/>
      <family val="2"/>
    </font>
    <font>
      <b/>
      <sz val="10"/>
      <name val="Arial"/>
      <family val="2"/>
    </font>
    <font>
      <b/>
      <sz val="8"/>
      <name val="Arial"/>
      <family val="2"/>
    </font>
    <font>
      <sz val="7"/>
      <name val="Arial"/>
      <family val="2"/>
    </font>
    <font>
      <sz val="8"/>
      <color rgb="FFFF0000"/>
      <name val="Arial"/>
      <family val="2"/>
    </font>
    <font>
      <b/>
      <sz val="6"/>
      <name val="Arial"/>
      <family val="2"/>
    </font>
    <font>
      <sz val="9"/>
      <name val="Arial"/>
      <family val="2"/>
    </font>
    <font>
      <b/>
      <sz val="7"/>
      <name val="Arial"/>
      <family val="2"/>
    </font>
    <font>
      <sz val="6"/>
      <name val="Arial"/>
      <family val="2"/>
    </font>
    <font>
      <b/>
      <sz val="22"/>
      <name val="Arial"/>
      <family val="2"/>
    </font>
    <font>
      <b/>
      <sz val="7"/>
      <color theme="1"/>
      <name val="Arial"/>
      <family val="2"/>
    </font>
    <font>
      <sz val="7"/>
      <color theme="1"/>
      <name val="Arial"/>
      <family val="2"/>
    </font>
    <font>
      <sz val="10"/>
      <color theme="1"/>
      <name val="Arial"/>
      <family val="2"/>
    </font>
    <font>
      <u/>
      <sz val="10"/>
      <color theme="10"/>
      <name val="Arial"/>
      <family val="2"/>
    </font>
    <font>
      <b/>
      <sz val="9"/>
      <name val="Arial"/>
      <family val="2"/>
    </font>
    <font>
      <b/>
      <sz val="9"/>
      <name val="Calibri"/>
      <family val="2"/>
    </font>
    <font>
      <sz val="9"/>
      <name val="Calibri"/>
      <family val="2"/>
    </font>
    <font>
      <b/>
      <sz val="14"/>
      <name val="Arial"/>
      <family val="2"/>
    </font>
    <font>
      <b/>
      <sz val="11"/>
      <name val="Arial"/>
      <family val="2"/>
    </font>
    <font>
      <b/>
      <sz val="10"/>
      <color rgb="FFC00000"/>
      <name val="Arial"/>
      <family val="2"/>
    </font>
    <font>
      <b/>
      <u/>
      <sz val="10"/>
      <name val="Arial"/>
      <family val="2"/>
    </font>
    <font>
      <b/>
      <sz val="9"/>
      <color theme="5" tint="-0.499984740745262"/>
      <name val="Arial"/>
      <family val="2"/>
    </font>
    <font>
      <sz val="9"/>
      <color theme="5" tint="-0.499984740745262"/>
      <name val="Arial"/>
      <family val="2"/>
    </font>
    <font>
      <i/>
      <sz val="10"/>
      <name val="Arial"/>
      <family val="2"/>
    </font>
    <font>
      <b/>
      <i/>
      <sz val="12"/>
      <name val="Arial"/>
      <family val="2"/>
    </font>
    <font>
      <b/>
      <sz val="9"/>
      <color indexed="8"/>
      <name val="Arial"/>
      <family val="2"/>
    </font>
    <font>
      <sz val="7"/>
      <color rgb="FF000000"/>
      <name val="Arial"/>
      <family val="2"/>
    </font>
    <font>
      <b/>
      <sz val="16"/>
      <name val="Arial"/>
      <family val="2"/>
    </font>
    <font>
      <sz val="8"/>
      <color theme="5" tint="-0.499984740745262"/>
      <name val="Arial"/>
      <family val="2"/>
    </font>
    <font>
      <u/>
      <sz val="8"/>
      <color theme="10"/>
      <name val="Arial"/>
      <family val="2"/>
    </font>
    <font>
      <sz val="10"/>
      <color rgb="FFC00000"/>
      <name val="Arial"/>
      <family val="2"/>
    </font>
    <font>
      <b/>
      <sz val="10"/>
      <color indexed="8"/>
      <name val="Arial"/>
      <family val="2"/>
    </font>
    <font>
      <sz val="10"/>
      <color rgb="FF000000"/>
      <name val="Arial"/>
      <family val="2"/>
    </font>
    <font>
      <b/>
      <sz val="10"/>
      <color theme="5" tint="-0.499984740745262"/>
      <name val="Arial"/>
      <family val="2"/>
    </font>
    <font>
      <sz val="8"/>
      <color indexed="8"/>
      <name val="Arial"/>
      <family val="2"/>
    </font>
    <font>
      <sz val="8"/>
      <color theme="1"/>
      <name val="Arial"/>
      <family val="2"/>
    </font>
    <font>
      <sz val="10"/>
      <color rgb="FFFF0000"/>
      <name val="Arial"/>
      <family val="2"/>
    </font>
    <font>
      <b/>
      <sz val="10"/>
      <color rgb="FFFF0000"/>
      <name val="Arial"/>
      <family val="2"/>
    </font>
    <font>
      <sz val="10"/>
      <color indexed="8"/>
      <name val="Arial"/>
      <family val="2"/>
    </font>
    <font>
      <b/>
      <sz val="9"/>
      <color theme="1"/>
      <name val="Arial"/>
      <family val="2"/>
    </font>
    <font>
      <sz val="10"/>
      <name val="Arial"/>
      <family val="2"/>
    </font>
    <font>
      <b/>
      <sz val="8"/>
      <color indexed="8"/>
      <name val="Arial"/>
      <family val="2"/>
    </font>
    <font>
      <b/>
      <sz val="10"/>
      <color theme="1"/>
      <name val="Arial"/>
      <family val="2"/>
    </font>
    <font>
      <sz val="8"/>
      <color rgb="FF000000"/>
      <name val="Segoe UI"/>
      <family val="2"/>
    </font>
  </fonts>
  <fills count="1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indexed="42"/>
        <bgColor indexed="64"/>
      </patternFill>
    </fill>
    <fill>
      <patternFill patternType="solid">
        <fgColor theme="8" tint="0.59999389629810485"/>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right/>
      <top style="hair">
        <color theme="1" tint="0.34998626667073579"/>
      </top>
      <bottom/>
      <diagonal/>
    </border>
    <border>
      <left/>
      <right style="hair">
        <color theme="1" tint="0.34998626667073579"/>
      </right>
      <top style="hair">
        <color theme="1" tint="0.34998626667073579"/>
      </top>
      <bottom/>
      <diagonal/>
    </border>
    <border>
      <left/>
      <right style="hair">
        <color theme="1" tint="0.34998626667073579"/>
      </right>
      <top/>
      <bottom/>
      <diagonal/>
    </border>
    <border>
      <left/>
      <right/>
      <top/>
      <bottom style="hair">
        <color theme="1" tint="0.34998626667073579"/>
      </bottom>
      <diagonal/>
    </border>
    <border>
      <left/>
      <right style="hair">
        <color theme="1" tint="0.34998626667073579"/>
      </right>
      <top/>
      <bottom style="hair">
        <color theme="1" tint="0.34998626667073579"/>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top style="hair">
        <color theme="1" tint="0.34998626667073579"/>
      </top>
      <bottom/>
      <diagonal/>
    </border>
    <border>
      <left style="hair">
        <color theme="1" tint="0.34998626667073579"/>
      </left>
      <right/>
      <top/>
      <bottom style="hair">
        <color theme="1" tint="0.34998626667073579"/>
      </bottom>
      <diagonal/>
    </border>
    <border>
      <left style="hair">
        <color theme="1" tint="0.34998626667073579"/>
      </left>
      <right/>
      <top/>
      <bottom/>
      <diagonal/>
    </border>
    <border>
      <left style="hair">
        <color theme="1" tint="0.34998626667073579"/>
      </left>
      <right style="hair">
        <color theme="1" tint="0.34998626667073579"/>
      </right>
      <top/>
      <bottom style="hair">
        <color theme="1" tint="0.34998626667073579"/>
      </bottom>
      <diagonal/>
    </border>
    <border>
      <left style="hair">
        <color indexed="64"/>
      </left>
      <right style="hair">
        <color indexed="64"/>
      </right>
      <top/>
      <bottom style="hair">
        <color indexed="64"/>
      </bottom>
      <diagonal/>
    </border>
    <border>
      <left style="hair">
        <color indexed="64"/>
      </left>
      <right/>
      <top style="hair">
        <color theme="1" tint="0.34998626667073579"/>
      </top>
      <bottom style="hair">
        <color theme="1" tint="0.34998626667073579"/>
      </bottom>
      <diagonal/>
    </border>
    <border>
      <left/>
      <right style="hair">
        <color indexed="64"/>
      </right>
      <top style="hair">
        <color theme="1" tint="0.34998626667073579"/>
      </top>
      <bottom style="hair">
        <color theme="1" tint="0.34998626667073579"/>
      </bottom>
      <diagonal/>
    </border>
    <border>
      <left/>
      <right style="hair">
        <color indexed="64"/>
      </right>
      <top/>
      <bottom style="hair">
        <color theme="1" tint="0.34998626667073579"/>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dashed">
        <color rgb="FF000000"/>
      </left>
      <right/>
      <top style="dashed">
        <color rgb="FF000000"/>
      </top>
      <bottom/>
      <diagonal/>
    </border>
    <border>
      <left/>
      <right/>
      <top style="dashed">
        <color rgb="FF000000"/>
      </top>
      <bottom/>
      <diagonal/>
    </border>
    <border>
      <left/>
      <right style="dashed">
        <color rgb="FF000000"/>
      </right>
      <top style="dashed">
        <color rgb="FF000000"/>
      </top>
      <bottom/>
      <diagonal/>
    </border>
    <border>
      <left style="dashed">
        <color rgb="FF000000"/>
      </left>
      <right/>
      <top/>
      <bottom style="dashed">
        <color rgb="FF000000"/>
      </bottom>
      <diagonal/>
    </border>
    <border>
      <left/>
      <right/>
      <top/>
      <bottom style="dashed">
        <color rgb="FF000000"/>
      </bottom>
      <diagonal/>
    </border>
    <border>
      <left/>
      <right style="dashed">
        <color rgb="FF000000"/>
      </right>
      <top/>
      <bottom style="dashed">
        <color rgb="FF000000"/>
      </bottom>
      <diagonal/>
    </border>
    <border>
      <left style="thin">
        <color rgb="FF000000"/>
      </left>
      <right style="thin">
        <color rgb="FF000000"/>
      </right>
      <top/>
      <bottom style="thin">
        <color rgb="FF000000"/>
      </bottom>
      <diagonal/>
    </border>
    <border>
      <left style="dashed">
        <color rgb="FF000000"/>
      </left>
      <right style="hair">
        <color theme="1" tint="0.34998626667073579"/>
      </right>
      <top style="dashed">
        <color rgb="FF000000"/>
      </top>
      <bottom style="hair">
        <color theme="1" tint="0.34998626667073579"/>
      </bottom>
      <diagonal/>
    </border>
    <border>
      <left style="hair">
        <color theme="1" tint="0.34998626667073579"/>
      </left>
      <right style="hair">
        <color theme="1" tint="0.34998626667073579"/>
      </right>
      <top style="dashed">
        <color rgb="FF000000"/>
      </top>
      <bottom/>
      <diagonal/>
    </border>
    <border>
      <left style="hair">
        <color theme="1" tint="0.34998626667073579"/>
      </left>
      <right/>
      <top style="dashed">
        <color rgb="FF000000"/>
      </top>
      <bottom/>
      <diagonal/>
    </border>
    <border>
      <left style="dashed">
        <color rgb="FF000000"/>
      </left>
      <right/>
      <top style="hair">
        <color theme="1" tint="0.34998626667073579"/>
      </top>
      <bottom style="hair">
        <color theme="1" tint="0.34998626667073579"/>
      </bottom>
      <diagonal/>
    </border>
    <border>
      <left style="dashed">
        <color rgb="FF000000"/>
      </left>
      <right/>
      <top style="hair">
        <color theme="1" tint="0.34998626667073579"/>
      </top>
      <bottom style="dashed">
        <color rgb="FF000000"/>
      </bottom>
      <diagonal/>
    </border>
    <border>
      <left/>
      <right style="dashed">
        <color rgb="FF000000"/>
      </right>
      <top style="dashed">
        <color rgb="FF000000"/>
      </top>
      <bottom style="hair">
        <color theme="1" tint="0.34998626667073579"/>
      </bottom>
      <diagonal/>
    </border>
    <border>
      <left/>
      <right style="dashed">
        <color rgb="FF000000"/>
      </right>
      <top style="hair">
        <color theme="1" tint="0.34998626667073579"/>
      </top>
      <bottom style="hair">
        <color theme="1" tint="0.34998626667073579"/>
      </bottom>
      <diagonal/>
    </border>
    <border>
      <left/>
      <right style="dashed">
        <color rgb="FF000000"/>
      </right>
      <top style="hair">
        <color theme="1" tint="0.34998626667073579"/>
      </top>
      <bottom style="dashed">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theme="1" tint="0.34998626667073579"/>
      </left>
      <right/>
      <top style="hair">
        <color indexed="64"/>
      </top>
      <bottom style="hair">
        <color theme="1" tint="0.34998626667073579"/>
      </bottom>
      <diagonal/>
    </border>
    <border>
      <left/>
      <right/>
      <top style="hair">
        <color indexed="64"/>
      </top>
      <bottom style="hair">
        <color theme="1" tint="0.34998626667073579"/>
      </bottom>
      <diagonal/>
    </border>
    <border>
      <left/>
      <right style="hair">
        <color theme="1" tint="0.34998626667073579"/>
      </right>
      <top style="hair">
        <color indexed="64"/>
      </top>
      <bottom style="hair">
        <color theme="1" tint="0.34998626667073579"/>
      </bottom>
      <diagonal/>
    </border>
    <border>
      <left style="thin">
        <color indexed="64"/>
      </left>
      <right/>
      <top style="hair">
        <color indexed="64"/>
      </top>
      <bottom/>
      <diagonal/>
    </border>
    <border>
      <left style="thin">
        <color indexed="64"/>
      </left>
      <right/>
      <top/>
      <bottom style="hair">
        <color indexed="64"/>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21">
    <xf numFmtId="0" fontId="0" fillId="0" borderId="0" applyNumberFormat="0" applyFont="0" applyFill="0" applyBorder="0" applyAlignment="0" applyProtection="0">
      <alignment vertical="top"/>
    </xf>
    <xf numFmtId="165"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7" fillId="0" borderId="0"/>
    <xf numFmtId="169" fontId="7" fillId="0" borderId="0" applyFont="0" applyFill="0" applyBorder="0" applyAlignment="0" applyProtection="0"/>
    <xf numFmtId="170" fontId="7" fillId="0" borderId="0" applyFont="0" applyFill="0" applyBorder="0" applyAlignment="0" applyProtection="0"/>
    <xf numFmtId="9" fontId="7" fillId="0" borderId="0" applyFont="0" applyFill="0" applyBorder="0" applyAlignment="0" applyProtection="0"/>
    <xf numFmtId="0" fontId="3" fillId="0" borderId="0"/>
    <xf numFmtId="165" fontId="4" fillId="0" borderId="0" applyFont="0" applyFill="0" applyBorder="0" applyAlignment="0" applyProtection="0"/>
    <xf numFmtId="0" fontId="2" fillId="0" borderId="0"/>
    <xf numFmtId="165" fontId="4" fillId="0" borderId="0" applyFont="0" applyFill="0" applyBorder="0" applyAlignment="0" applyProtection="0"/>
    <xf numFmtId="0" fontId="1" fillId="0" borderId="0"/>
    <xf numFmtId="0" fontId="22" fillId="0" borderId="0" applyNumberFormat="0" applyFill="0" applyBorder="0" applyAlignment="0" applyProtection="0"/>
    <xf numFmtId="177" fontId="7" fillId="0" borderId="0" applyFont="0" applyFill="0" applyBorder="0" applyAlignment="0" applyProtection="0"/>
    <xf numFmtId="177" fontId="4" fillId="0" borderId="0" applyFont="0" applyFill="0" applyBorder="0" applyAlignment="0" applyProtection="0"/>
    <xf numFmtId="0" fontId="22" fillId="0" borderId="0" applyNumberFormat="0" applyFill="0" applyBorder="0" applyAlignment="0" applyProtection="0">
      <alignment vertical="top"/>
    </xf>
    <xf numFmtId="43" fontId="49" fillId="0" borderId="0" applyFont="0" applyFill="0" applyBorder="0" applyAlignment="0" applyProtection="0"/>
    <xf numFmtId="9" fontId="4" fillId="0" borderId="0" applyFont="0" applyFill="0" applyBorder="0" applyAlignment="0" applyProtection="0"/>
    <xf numFmtId="0" fontId="4" fillId="0" borderId="0"/>
  </cellStyleXfs>
  <cellXfs count="788">
    <xf numFmtId="0" fontId="4" fillId="0" borderId="0" xfId="0" applyNumberFormat="1" applyFont="1" applyFill="1" applyBorder="1" applyAlignment="1" applyProtection="1">
      <alignment vertical="top"/>
    </xf>
    <xf numFmtId="0" fontId="10" fillId="10" borderId="17" xfId="0" applyNumberFormat="1" applyFont="1" applyFill="1" applyBorder="1" applyAlignment="1" applyProtection="1">
      <alignment horizontal="center" vertical="center" wrapText="1"/>
    </xf>
    <xf numFmtId="0" fontId="10" fillId="7" borderId="17" xfId="0" applyNumberFormat="1" applyFont="1" applyFill="1" applyBorder="1" applyAlignment="1" applyProtection="1">
      <alignment horizontal="center" vertical="center" wrapText="1"/>
    </xf>
    <xf numFmtId="0" fontId="4" fillId="7" borderId="17" xfId="0" applyNumberFormat="1" applyFont="1" applyFill="1" applyBorder="1" applyAlignment="1" applyProtection="1">
      <alignment vertical="top"/>
    </xf>
    <xf numFmtId="0" fontId="10" fillId="8" borderId="17" xfId="0" applyNumberFormat="1" applyFont="1" applyFill="1" applyBorder="1" applyAlignment="1" applyProtection="1">
      <alignment horizontal="center" vertical="center"/>
    </xf>
    <xf numFmtId="0" fontId="4" fillId="8" borderId="17" xfId="0" applyNumberFormat="1" applyFont="1" applyFill="1" applyBorder="1" applyAlignment="1" applyProtection="1">
      <alignment horizontal="center" vertical="top"/>
    </xf>
    <xf numFmtId="0" fontId="10" fillId="9" borderId="17" xfId="0" applyNumberFormat="1" applyFont="1" applyFill="1" applyBorder="1" applyAlignment="1" applyProtection="1">
      <alignment horizontal="center" vertical="top" wrapText="1"/>
    </xf>
    <xf numFmtId="9" fontId="4" fillId="9" borderId="17" xfId="0" applyNumberFormat="1" applyFont="1" applyFill="1" applyBorder="1" applyAlignment="1" applyProtection="1">
      <alignment vertical="top"/>
    </xf>
    <xf numFmtId="0" fontId="10" fillId="9" borderId="0" xfId="0" applyNumberFormat="1" applyFont="1" applyFill="1" applyBorder="1" applyAlignment="1" applyProtection="1">
      <alignment horizontal="center" vertical="center" wrapText="1"/>
    </xf>
    <xf numFmtId="0" fontId="4" fillId="0" borderId="17" xfId="0" applyNumberFormat="1" applyFont="1" applyFill="1" applyBorder="1" applyAlignment="1" applyProtection="1">
      <alignment horizontal="center" vertical="center"/>
    </xf>
    <xf numFmtId="0" fontId="4" fillId="0" borderId="19" xfId="0" applyNumberFormat="1" applyFont="1" applyFill="1" applyBorder="1" applyAlignment="1" applyProtection="1">
      <alignment vertical="top"/>
    </xf>
    <xf numFmtId="0" fontId="10" fillId="15" borderId="19" xfId="0" applyNumberFormat="1" applyFont="1" applyFill="1" applyBorder="1" applyAlignment="1" applyProtection="1">
      <alignment horizontal="center" vertical="center" wrapText="1"/>
    </xf>
    <xf numFmtId="14" fontId="4" fillId="0" borderId="17" xfId="0" applyNumberFormat="1" applyFont="1" applyFill="1" applyBorder="1" applyAlignment="1" applyProtection="1">
      <alignment vertical="top"/>
    </xf>
    <xf numFmtId="0" fontId="28" fillId="0" borderId="17" xfId="0" applyNumberFormat="1" applyFont="1" applyFill="1" applyBorder="1" applyAlignment="1" applyProtection="1">
      <alignment horizontal="center" vertical="center"/>
    </xf>
    <xf numFmtId="0" fontId="4" fillId="0" borderId="17" xfId="0" applyNumberFormat="1" applyFont="1" applyFill="1" applyBorder="1" applyAlignment="1" applyProtection="1">
      <alignment vertical="top"/>
    </xf>
    <xf numFmtId="0" fontId="6" fillId="0" borderId="0" xfId="5" applyFont="1" applyAlignment="1" applyProtection="1">
      <alignment vertical="center"/>
      <protection locked="0"/>
    </xf>
    <xf numFmtId="0" fontId="8" fillId="0" borderId="0" xfId="5" applyFont="1" applyAlignment="1" applyProtection="1">
      <alignment vertical="center"/>
      <protection locked="0"/>
    </xf>
    <xf numFmtId="0" fontId="11"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6" borderId="0" xfId="5" applyFont="1" applyFill="1" applyAlignment="1" applyProtection="1">
      <alignment horizontal="center" vertical="center"/>
      <protection locked="0"/>
    </xf>
    <xf numFmtId="0" fontId="11" fillId="6" borderId="28" xfId="5" applyFont="1" applyFill="1" applyBorder="1" applyAlignment="1" applyProtection="1">
      <alignment horizontal="center" vertical="center"/>
      <protection locked="0"/>
    </xf>
    <xf numFmtId="0" fontId="11" fillId="6" borderId="20" xfId="5"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19" xfId="5" applyFont="1" applyBorder="1" applyAlignment="1" applyProtection="1">
      <alignment horizontal="center" vertical="center"/>
      <protection locked="0"/>
    </xf>
    <xf numFmtId="0" fontId="6" fillId="0" borderId="20" xfId="5" applyFont="1" applyBorder="1" applyAlignment="1" applyProtection="1">
      <alignment horizontal="center" vertical="center"/>
      <protection locked="0"/>
    </xf>
    <xf numFmtId="0" fontId="6" fillId="0" borderId="19" xfId="5" applyFont="1" applyBorder="1" applyAlignment="1" applyProtection="1">
      <alignment horizontal="center" vertical="center" wrapText="1"/>
      <protection locked="0"/>
    </xf>
    <xf numFmtId="0" fontId="11" fillId="6" borderId="28" xfId="5" applyFont="1" applyFill="1" applyBorder="1" applyAlignment="1" applyProtection="1">
      <alignment horizontal="center" vertical="center" wrapText="1"/>
      <protection locked="0"/>
    </xf>
    <xf numFmtId="0" fontId="11" fillId="0" borderId="0" xfId="5" applyFont="1" applyAlignment="1" applyProtection="1">
      <alignment horizontal="center" vertical="center" wrapText="1"/>
      <protection locked="0"/>
    </xf>
    <xf numFmtId="0" fontId="6" fillId="0" borderId="0" xfId="5" applyFont="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0" borderId="19" xfId="0" applyNumberFormat="1" applyFont="1" applyFill="1" applyBorder="1" applyAlignment="1" applyProtection="1">
      <alignment horizontal="center" vertical="center" wrapText="1"/>
      <protection locked="0"/>
    </xf>
    <xf numFmtId="0" fontId="4" fillId="0" borderId="0" xfId="0" applyNumberFormat="1" applyFont="1" applyFill="1" applyBorder="1" applyAlignment="1" applyProtection="1">
      <alignment vertical="top"/>
      <protection locked="0"/>
    </xf>
    <xf numFmtId="0" fontId="11" fillId="0" borderId="14" xfId="5" applyFont="1" applyBorder="1" applyAlignment="1" applyProtection="1">
      <alignment horizontal="left" vertical="top"/>
      <protection locked="0"/>
    </xf>
    <xf numFmtId="0" fontId="11" fillId="0" borderId="19" xfId="5" applyFont="1" applyBorder="1" applyAlignment="1" applyProtection="1">
      <alignment horizontal="center" vertical="center"/>
      <protection locked="0"/>
    </xf>
    <xf numFmtId="14" fontId="6" fillId="0" borderId="19" xfId="5" applyNumberFormat="1" applyFont="1" applyBorder="1" applyAlignment="1" applyProtection="1">
      <alignment horizontal="center" vertical="center" wrapText="1"/>
      <protection locked="0"/>
    </xf>
    <xf numFmtId="173" fontId="6" fillId="0" borderId="19" xfId="5" applyNumberFormat="1" applyFont="1" applyBorder="1" applyAlignment="1" applyProtection="1">
      <alignment horizontal="center" vertical="center"/>
      <protection locked="0"/>
    </xf>
    <xf numFmtId="175" fontId="12" fillId="0" borderId="19" xfId="0" applyNumberFormat="1" applyFont="1" applyFill="1" applyBorder="1" applyAlignment="1" applyProtection="1">
      <alignment horizontal="center" vertical="center"/>
      <protection locked="0"/>
    </xf>
    <xf numFmtId="0" fontId="11" fillId="0" borderId="19" xfId="5" applyFont="1" applyBorder="1" applyAlignment="1" applyProtection="1">
      <alignment vertical="center"/>
      <protection locked="0"/>
    </xf>
    <xf numFmtId="0" fontId="4" fillId="0" borderId="0" xfId="0" applyNumberFormat="1" applyFont="1" applyFill="1" applyBorder="1" applyAlignment="1" applyProtection="1">
      <alignment horizontal="center" vertical="top"/>
      <protection locked="0"/>
    </xf>
    <xf numFmtId="173" fontId="11" fillId="0" borderId="17" xfId="5" applyNumberFormat="1" applyFont="1" applyBorder="1" applyAlignment="1" applyProtection="1">
      <alignment horizontal="center" vertical="center"/>
      <protection locked="0"/>
    </xf>
    <xf numFmtId="1" fontId="11" fillId="0" borderId="0" xfId="5" applyNumberFormat="1" applyFont="1" applyAlignment="1" applyProtection="1">
      <alignment vertical="center" wrapText="1"/>
      <protection locked="0"/>
    </xf>
    <xf numFmtId="0" fontId="6" fillId="0" borderId="0" xfId="5" applyFont="1" applyAlignment="1" applyProtection="1">
      <alignment horizontal="center" vertical="center"/>
      <protection locked="0"/>
    </xf>
    <xf numFmtId="0" fontId="11" fillId="0" borderId="11" xfId="5" applyFont="1" applyBorder="1" applyAlignment="1" applyProtection="1">
      <alignment horizontal="center" vertical="center"/>
      <protection locked="0"/>
    </xf>
    <xf numFmtId="0" fontId="11" fillId="0" borderId="0" xfId="5" applyFont="1" applyAlignment="1" applyProtection="1">
      <alignment horizontal="center" vertical="center"/>
      <protection locked="0"/>
    </xf>
    <xf numFmtId="1" fontId="6" fillId="0" borderId="0" xfId="5" applyNumberFormat="1" applyFont="1" applyAlignment="1" applyProtection="1">
      <alignment horizontal="center" vertical="center"/>
      <protection locked="0"/>
    </xf>
    <xf numFmtId="0" fontId="6" fillId="0" borderId="0" xfId="5" applyFont="1" applyAlignment="1" applyProtection="1">
      <alignment vertical="center" wrapText="1"/>
      <protection locked="0"/>
    </xf>
    <xf numFmtId="0" fontId="23" fillId="6" borderId="17" xfId="0" applyNumberFormat="1" applyFont="1" applyFill="1" applyBorder="1" applyAlignment="1" applyProtection="1">
      <alignment horizontal="center" vertical="center"/>
      <protection locked="0"/>
    </xf>
    <xf numFmtId="166" fontId="6" fillId="0" borderId="17" xfId="7" applyNumberFormat="1" applyFont="1" applyFill="1" applyBorder="1" applyAlignment="1" applyProtection="1">
      <alignment vertical="center"/>
      <protection locked="0"/>
    </xf>
    <xf numFmtId="9" fontId="11" fillId="6" borderId="17" xfId="2" applyFont="1" applyFill="1" applyBorder="1" applyAlignment="1" applyProtection="1">
      <alignment horizontal="center" vertical="center"/>
      <protection locked="0"/>
    </xf>
    <xf numFmtId="0" fontId="11" fillId="0" borderId="0" xfId="5" applyFont="1" applyAlignment="1" applyProtection="1">
      <alignment vertical="center"/>
      <protection locked="0"/>
    </xf>
    <xf numFmtId="0" fontId="11" fillId="6" borderId="32" xfId="5"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0" fontId="16" fillId="6" borderId="17" xfId="5"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center" vertical="center" wrapText="1"/>
      <protection locked="0"/>
    </xf>
    <xf numFmtId="9" fontId="11" fillId="6" borderId="17" xfId="2" applyFont="1" applyFill="1" applyBorder="1" applyAlignment="1" applyProtection="1">
      <alignment horizontal="center" vertical="center" wrapText="1"/>
      <protection locked="0"/>
    </xf>
    <xf numFmtId="1" fontId="6" fillId="0" borderId="20" xfId="8" applyNumberFormat="1" applyFont="1" applyFill="1" applyBorder="1" applyAlignment="1" applyProtection="1">
      <alignment horizontal="center" vertical="center"/>
      <protection locked="0"/>
    </xf>
    <xf numFmtId="176" fontId="6" fillId="0" borderId="19" xfId="8" applyNumberFormat="1" applyFont="1" applyFill="1" applyBorder="1" applyAlignment="1" applyProtection="1">
      <alignment horizontal="center" vertical="center"/>
      <protection locked="0"/>
    </xf>
    <xf numFmtId="166" fontId="6" fillId="0" borderId="20" xfId="5" applyNumberFormat="1" applyFont="1" applyBorder="1" applyAlignment="1" applyProtection="1">
      <alignment horizontal="center" vertical="center"/>
      <protection locked="0"/>
    </xf>
    <xf numFmtId="174" fontId="12" fillId="0" borderId="17" xfId="2" applyNumberFormat="1" applyFont="1" applyFill="1" applyBorder="1" applyAlignment="1" applyProtection="1">
      <alignment horizontal="center" vertical="center"/>
      <protection locked="0"/>
    </xf>
    <xf numFmtId="0" fontId="6" fillId="0" borderId="17" xfId="0" applyNumberFormat="1" applyFont="1" applyFill="1" applyBorder="1" applyAlignment="1" applyProtection="1">
      <alignment horizontal="center" vertical="center" wrapText="1"/>
      <protection locked="0"/>
    </xf>
    <xf numFmtId="166" fontId="6" fillId="0" borderId="17" xfId="2" applyNumberFormat="1" applyFont="1" applyBorder="1" applyAlignment="1" applyProtection="1">
      <alignment vertical="center"/>
      <protection locked="0"/>
    </xf>
    <xf numFmtId="174" fontId="6" fillId="0" borderId="17" xfId="2" applyNumberFormat="1" applyFont="1" applyBorder="1" applyAlignment="1" applyProtection="1">
      <alignment horizontal="center" vertical="center"/>
      <protection locked="0"/>
    </xf>
    <xf numFmtId="14" fontId="6" fillId="0" borderId="19" xfId="8" applyNumberFormat="1" applyFont="1" applyFill="1" applyBorder="1" applyAlignment="1" applyProtection="1">
      <alignment horizontal="center" vertical="center"/>
      <protection locked="0"/>
    </xf>
    <xf numFmtId="0" fontId="4" fillId="0" borderId="17" xfId="0" applyNumberFormat="1" applyFont="1" applyFill="1" applyBorder="1" applyAlignment="1" applyProtection="1">
      <alignment vertical="center" wrapText="1"/>
      <protection locked="0"/>
    </xf>
    <xf numFmtId="1" fontId="6" fillId="0" borderId="29" xfId="8" applyNumberFormat="1" applyFont="1" applyFill="1" applyBorder="1" applyAlignment="1" applyProtection="1">
      <alignment horizontal="center" vertical="center"/>
      <protection locked="0"/>
    </xf>
    <xf numFmtId="171" fontId="6" fillId="0" borderId="21" xfId="7" applyNumberFormat="1" applyFont="1" applyFill="1" applyBorder="1" applyAlignment="1" applyProtection="1">
      <alignment vertical="center"/>
      <protection locked="0"/>
    </xf>
    <xf numFmtId="174" fontId="11" fillId="3" borderId="33" xfId="5" applyNumberFormat="1" applyFont="1" applyFill="1" applyBorder="1" applyAlignment="1" applyProtection="1">
      <alignment horizontal="center" vertical="center"/>
      <protection locked="0"/>
    </xf>
    <xf numFmtId="174" fontId="6" fillId="0" borderId="0" xfId="8" applyNumberFormat="1" applyFont="1" applyBorder="1" applyAlignment="1" applyProtection="1">
      <alignment vertical="top" wrapText="1"/>
      <protection locked="0"/>
    </xf>
    <xf numFmtId="0" fontId="16" fillId="6" borderId="0" xfId="5" applyFont="1" applyFill="1" applyAlignment="1" applyProtection="1">
      <alignment horizontal="center" vertical="center"/>
      <protection locked="0"/>
    </xf>
    <xf numFmtId="9" fontId="6" fillId="0" borderId="19" xfId="2" applyFont="1" applyBorder="1" applyAlignment="1" applyProtection="1">
      <alignment horizontal="center" vertical="center"/>
      <protection locked="0"/>
    </xf>
    <xf numFmtId="0" fontId="16" fillId="6" borderId="16"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wrapText="1"/>
      <protection locked="0"/>
    </xf>
    <xf numFmtId="0" fontId="16" fillId="6" borderId="18" xfId="5" applyFont="1" applyFill="1" applyBorder="1" applyAlignment="1" applyProtection="1">
      <alignment horizontal="center" vertical="center"/>
      <protection locked="0"/>
    </xf>
    <xf numFmtId="0" fontId="11" fillId="0" borderId="20" xfId="5" applyFont="1" applyBorder="1" applyAlignment="1" applyProtection="1">
      <alignment vertical="center" wrapText="1"/>
      <protection locked="0"/>
    </xf>
    <xf numFmtId="0" fontId="19" fillId="9" borderId="19" xfId="9" applyFont="1" applyFill="1" applyBorder="1" applyAlignment="1" applyProtection="1">
      <alignment horizontal="center" vertical="center"/>
      <protection locked="0"/>
    </xf>
    <xf numFmtId="0" fontId="20" fillId="0" borderId="0" xfId="9" applyFont="1" applyAlignment="1" applyProtection="1">
      <alignment vertical="center"/>
      <protection locked="0"/>
    </xf>
    <xf numFmtId="0" fontId="12" fillId="0" borderId="0" xfId="5" applyFont="1" applyAlignment="1" applyProtection="1">
      <alignment vertical="center"/>
      <protection locked="0"/>
    </xf>
    <xf numFmtId="0" fontId="6" fillId="0" borderId="17"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indent="1"/>
      <protection locked="0"/>
    </xf>
    <xf numFmtId="9" fontId="11" fillId="0" borderId="17" xfId="5" applyNumberFormat="1" applyFont="1" applyBorder="1" applyAlignment="1" applyProtection="1">
      <alignment vertical="center"/>
      <protection locked="0"/>
    </xf>
    <xf numFmtId="174" fontId="11" fillId="6" borderId="17" xfId="2" applyNumberFormat="1" applyFont="1" applyFill="1" applyBorder="1" applyAlignment="1" applyProtection="1">
      <alignment horizontal="center" vertical="center"/>
      <protection locked="0"/>
    </xf>
    <xf numFmtId="0" fontId="12" fillId="0" borderId="0" xfId="5" applyFont="1" applyAlignment="1" applyProtection="1">
      <alignment vertical="center" wrapText="1"/>
      <protection locked="0"/>
    </xf>
    <xf numFmtId="167" fontId="6" fillId="0" borderId="0" xfId="5" applyNumberFormat="1" applyFont="1" applyAlignment="1" applyProtection="1">
      <alignment vertical="center"/>
      <protection locked="0"/>
    </xf>
    <xf numFmtId="14" fontId="6" fillId="0" borderId="17" xfId="5" applyNumberFormat="1" applyFont="1" applyBorder="1" applyAlignment="1" applyProtection="1">
      <alignment horizontal="center" vertical="center"/>
      <protection locked="0"/>
    </xf>
    <xf numFmtId="174" fontId="11" fillId="0" borderId="17" xfId="8" applyNumberFormat="1" applyFont="1" applyBorder="1" applyAlignment="1" applyProtection="1">
      <alignment horizontal="right" vertical="center"/>
      <protection locked="0"/>
    </xf>
    <xf numFmtId="176" fontId="6" fillId="0" borderId="21" xfId="0" applyNumberFormat="1" applyFont="1" applyFill="1" applyBorder="1" applyAlignment="1" applyProtection="1">
      <alignment horizontal="center" vertical="center"/>
      <protection locked="0"/>
    </xf>
    <xf numFmtId="2" fontId="6" fillId="11" borderId="17" xfId="5" applyNumberFormat="1" applyFont="1" applyFill="1" applyBorder="1" applyAlignment="1" applyProtection="1">
      <alignment vertical="center"/>
      <protection locked="0"/>
    </xf>
    <xf numFmtId="174" fontId="6" fillId="0" borderId="17" xfId="8" applyNumberFormat="1" applyFont="1" applyBorder="1" applyAlignment="1" applyProtection="1">
      <alignment horizontal="center" vertical="center"/>
      <protection locked="0"/>
    </xf>
    <xf numFmtId="174" fontId="6" fillId="0" borderId="17" xfId="8" applyNumberFormat="1" applyFont="1" applyBorder="1" applyAlignment="1" applyProtection="1">
      <alignment horizontal="center" vertical="center" wrapText="1"/>
      <protection locked="0"/>
    </xf>
    <xf numFmtId="174" fontId="11" fillId="0" borderId="17" xfId="5" applyNumberFormat="1" applyFont="1" applyBorder="1" applyAlignment="1" applyProtection="1">
      <alignment horizontal="center" vertical="center"/>
      <protection locked="0"/>
    </xf>
    <xf numFmtId="0" fontId="9" fillId="0" borderId="0" xfId="5" applyFont="1" applyAlignment="1" applyProtection="1">
      <alignment vertical="center"/>
      <protection locked="0"/>
    </xf>
    <xf numFmtId="0" fontId="11" fillId="6" borderId="24" xfId="5" applyFont="1" applyFill="1" applyBorder="1" applyAlignment="1" applyProtection="1">
      <alignment horizontal="center" vertical="center" wrapText="1"/>
      <protection locked="0"/>
    </xf>
    <xf numFmtId="0" fontId="4" fillId="6" borderId="17"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vertical="center" wrapText="1"/>
      <protection locked="0"/>
    </xf>
    <xf numFmtId="0" fontId="10" fillId="0" borderId="6" xfId="0" applyNumberFormat="1" applyFont="1" applyFill="1" applyBorder="1" applyAlignment="1" applyProtection="1">
      <alignment vertical="center" wrapText="1"/>
      <protection locked="0"/>
    </xf>
    <xf numFmtId="0" fontId="10" fillId="0" borderId="0" xfId="0" applyNumberFormat="1" applyFont="1" applyFill="1" applyBorder="1" applyAlignment="1" applyProtection="1">
      <alignment horizontal="center" vertical="center"/>
      <protection locked="0"/>
    </xf>
    <xf numFmtId="0" fontId="4" fillId="0" borderId="0" xfId="0" applyNumberFormat="1" applyFont="1" applyFill="1" applyBorder="1" applyAlignment="1" applyProtection="1">
      <alignment vertical="center"/>
      <protection locked="0"/>
    </xf>
    <xf numFmtId="176" fontId="25" fillId="0" borderId="0" xfId="3" applyNumberFormat="1" applyFont="1" applyAlignment="1" applyProtection="1">
      <alignment vertical="top"/>
      <protection locked="0"/>
    </xf>
    <xf numFmtId="0" fontId="25" fillId="0" borderId="0" xfId="3" applyFont="1" applyAlignment="1" applyProtection="1">
      <alignment vertical="top"/>
      <protection locked="0"/>
    </xf>
    <xf numFmtId="49" fontId="25" fillId="12" borderId="3" xfId="3" applyNumberFormat="1" applyFont="1" applyFill="1" applyBorder="1" applyAlignment="1" applyProtection="1">
      <alignment horizontal="left" vertical="top" wrapText="1"/>
      <protection locked="0"/>
    </xf>
    <xf numFmtId="49" fontId="24" fillId="12" borderId="3" xfId="3" applyNumberFormat="1" applyFont="1" applyFill="1" applyBorder="1" applyAlignment="1" applyProtection="1">
      <alignment horizontal="left" vertical="top" wrapText="1"/>
      <protection locked="0"/>
    </xf>
    <xf numFmtId="49" fontId="24" fillId="12" borderId="4" xfId="3" applyNumberFormat="1" applyFont="1" applyFill="1" applyBorder="1" applyAlignment="1" applyProtection="1">
      <alignment horizontal="left" vertical="top" wrapText="1"/>
      <protection locked="0"/>
    </xf>
    <xf numFmtId="176" fontId="24" fillId="0" borderId="0" xfId="3" applyNumberFormat="1" applyFont="1" applyAlignment="1" applyProtection="1">
      <alignment vertical="top"/>
      <protection locked="0"/>
    </xf>
    <xf numFmtId="0" fontId="24" fillId="0" borderId="0" xfId="3" applyFont="1" applyAlignment="1" applyProtection="1">
      <alignment vertical="top"/>
      <protection locked="0"/>
    </xf>
    <xf numFmtId="49" fontId="25" fillId="12" borderId="0" xfId="3" applyNumberFormat="1" applyFont="1" applyFill="1" applyAlignment="1" applyProtection="1">
      <alignment horizontal="left" vertical="top" wrapText="1"/>
      <protection locked="0"/>
    </xf>
    <xf numFmtId="49" fontId="24" fillId="12" borderId="0" xfId="3" applyNumberFormat="1" applyFont="1" applyFill="1" applyAlignment="1" applyProtection="1">
      <alignment horizontal="left" vertical="top" wrapText="1"/>
      <protection locked="0"/>
    </xf>
    <xf numFmtId="49" fontId="24" fillId="12" borderId="5" xfId="3" applyNumberFormat="1" applyFont="1" applyFill="1" applyBorder="1" applyAlignment="1" applyProtection="1">
      <alignment horizontal="left" vertical="top" wrapText="1"/>
      <protection locked="0"/>
    </xf>
    <xf numFmtId="0" fontId="25" fillId="12" borderId="0" xfId="3" applyFont="1" applyFill="1" applyAlignment="1" applyProtection="1">
      <alignment horizontal="left" vertical="top" wrapText="1"/>
      <protection locked="0"/>
    </xf>
    <xf numFmtId="0" fontId="25" fillId="12" borderId="5" xfId="3" applyFont="1" applyFill="1" applyBorder="1" applyAlignment="1" applyProtection="1">
      <alignment horizontal="left" vertical="top" wrapText="1"/>
      <protection locked="0"/>
    </xf>
    <xf numFmtId="0" fontId="25" fillId="12" borderId="0" xfId="3" applyFont="1" applyFill="1" applyAlignment="1" applyProtection="1">
      <alignment vertical="top"/>
      <protection locked="0"/>
    </xf>
    <xf numFmtId="0" fontId="25" fillId="12" borderId="5" xfId="3" applyFont="1" applyFill="1" applyBorder="1" applyAlignment="1" applyProtection="1">
      <alignment vertical="top"/>
      <protection locked="0"/>
    </xf>
    <xf numFmtId="14" fontId="25" fillId="12" borderId="0" xfId="3" applyNumberFormat="1" applyFont="1" applyFill="1" applyAlignment="1" applyProtection="1">
      <alignment horizontal="left" vertical="top"/>
      <protection locked="0"/>
    </xf>
    <xf numFmtId="14" fontId="25" fillId="12" borderId="5" xfId="3" applyNumberFormat="1" applyFont="1" applyFill="1" applyBorder="1" applyAlignment="1" applyProtection="1">
      <alignment horizontal="left" vertical="top"/>
      <protection locked="0"/>
    </xf>
    <xf numFmtId="49" fontId="24" fillId="13" borderId="1" xfId="3" applyNumberFormat="1" applyFont="1" applyFill="1" applyBorder="1" applyAlignment="1" applyProtection="1">
      <alignment horizontal="justify" vertical="top"/>
      <protection locked="0"/>
    </xf>
    <xf numFmtId="49" fontId="24" fillId="13" borderId="1" xfId="3" applyNumberFormat="1" applyFont="1" applyFill="1" applyBorder="1" applyAlignment="1" applyProtection="1">
      <alignment horizontal="center" vertical="top"/>
      <protection locked="0"/>
    </xf>
    <xf numFmtId="176" fontId="25" fillId="0" borderId="0" xfId="3" applyNumberFormat="1" applyFont="1" applyAlignment="1" applyProtection="1">
      <alignment horizontal="justify" vertical="top"/>
      <protection locked="0"/>
    </xf>
    <xf numFmtId="0" fontId="25" fillId="0" borderId="0" xfId="3" applyFont="1" applyAlignment="1" applyProtection="1">
      <alignment horizontal="justify" vertical="top"/>
      <protection locked="0"/>
    </xf>
    <xf numFmtId="14" fontId="24" fillId="13" borderId="1" xfId="3" applyNumberFormat="1" applyFont="1" applyFill="1" applyBorder="1" applyAlignment="1" applyProtection="1">
      <alignment horizontal="center" vertical="top"/>
      <protection locked="0"/>
    </xf>
    <xf numFmtId="14" fontId="25" fillId="13" borderId="1" xfId="3" applyNumberFormat="1" applyFont="1" applyFill="1" applyBorder="1" applyAlignment="1" applyProtection="1">
      <alignment vertical="top"/>
      <protection locked="0"/>
    </xf>
    <xf numFmtId="1" fontId="25" fillId="0" borderId="0" xfId="3" applyNumberFormat="1" applyFont="1" applyAlignment="1" applyProtection="1">
      <alignment vertical="top"/>
      <protection locked="0"/>
    </xf>
    <xf numFmtId="176" fontId="25" fillId="4" borderId="0" xfId="3" applyNumberFormat="1" applyFont="1" applyFill="1" applyAlignment="1" applyProtection="1">
      <alignment vertical="top"/>
      <protection locked="0"/>
    </xf>
    <xf numFmtId="0" fontId="25" fillId="0" borderId="1" xfId="3" applyFont="1" applyBorder="1" applyAlignment="1" applyProtection="1">
      <alignment vertical="top"/>
      <protection locked="0"/>
    </xf>
    <xf numFmtId="14" fontId="25" fillId="0" borderId="1" xfId="3" applyNumberFormat="1" applyFont="1" applyBorder="1" applyAlignment="1" applyProtection="1">
      <alignment vertical="top"/>
      <protection locked="0"/>
    </xf>
    <xf numFmtId="0" fontId="24" fillId="13" borderId="1" xfId="3" applyFont="1" applyFill="1" applyBorder="1" applyAlignment="1" applyProtection="1">
      <alignment vertical="top"/>
      <protection locked="0"/>
    </xf>
    <xf numFmtId="168" fontId="25" fillId="13" borderId="1" xfId="3" applyNumberFormat="1" applyFont="1" applyFill="1" applyBorder="1" applyAlignment="1" applyProtection="1">
      <alignment vertical="top"/>
      <protection locked="0"/>
    </xf>
    <xf numFmtId="1" fontId="6" fillId="0" borderId="17" xfId="8" applyNumberFormat="1" applyFont="1" applyBorder="1" applyAlignment="1" applyProtection="1">
      <alignment horizontal="center" vertical="center"/>
      <protection locked="0"/>
    </xf>
    <xf numFmtId="0" fontId="10" fillId="0" borderId="0" xfId="0" applyNumberFormat="1" applyFont="1" applyFill="1" applyBorder="1" applyAlignment="1" applyProtection="1">
      <alignment horizontal="center" vertical="center" wrapText="1"/>
      <protection locked="0"/>
    </xf>
    <xf numFmtId="0" fontId="10" fillId="0" borderId="19" xfId="5" applyFont="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4" fillId="0" borderId="19" xfId="5" applyFont="1" applyBorder="1" applyAlignment="1" applyProtection="1">
      <alignment horizontal="center" vertical="center"/>
      <protection locked="0"/>
    </xf>
    <xf numFmtId="14" fontId="4" fillId="0" borderId="19" xfId="5" applyNumberFormat="1" applyFont="1" applyBorder="1" applyAlignment="1" applyProtection="1">
      <alignment horizontal="center" vertical="center" wrapText="1"/>
      <protection locked="0"/>
    </xf>
    <xf numFmtId="175" fontId="4" fillId="0" borderId="19" xfId="0" applyNumberFormat="1" applyFont="1" applyFill="1" applyBorder="1" applyAlignment="1" applyProtection="1">
      <alignment horizontal="center" vertical="center"/>
      <protection locked="0"/>
    </xf>
    <xf numFmtId="0" fontId="10" fillId="6" borderId="17" xfId="0" applyNumberFormat="1" applyFont="1" applyFill="1" applyBorder="1" applyAlignment="1" applyProtection="1">
      <alignment horizontal="center" vertical="center"/>
      <protection locked="0"/>
    </xf>
    <xf numFmtId="0" fontId="10" fillId="0" borderId="0" xfId="5" applyFont="1" applyAlignment="1" applyProtection="1">
      <alignment vertical="center"/>
      <protection locked="0"/>
    </xf>
    <xf numFmtId="165" fontId="39" fillId="0" borderId="0" xfId="7" applyNumberFormat="1" applyFont="1" applyFill="1" applyBorder="1" applyAlignment="1" applyProtection="1">
      <alignment horizontal="center" vertical="center"/>
      <protection locked="0"/>
    </xf>
    <xf numFmtId="9" fontId="11" fillId="0" borderId="19" xfId="8" applyFont="1" applyBorder="1" applyAlignment="1" applyProtection="1">
      <alignment horizontal="center" vertical="center"/>
    </xf>
    <xf numFmtId="0" fontId="5" fillId="0" borderId="19" xfId="5" applyFont="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wrapText="1"/>
      <protection locked="0"/>
    </xf>
    <xf numFmtId="14" fontId="6" fillId="0" borderId="17" xfId="0" applyNumberFormat="1" applyFont="1" applyFill="1" applyBorder="1" applyAlignment="1" applyProtection="1">
      <alignment horizontal="center" vertical="center"/>
      <protection locked="0"/>
    </xf>
    <xf numFmtId="0" fontId="11" fillId="6" borderId="30" xfId="5" applyFont="1" applyFill="1" applyBorder="1" applyAlignment="1" applyProtection="1">
      <alignment horizontal="center" vertical="center" wrapText="1"/>
      <protection locked="0"/>
    </xf>
    <xf numFmtId="14" fontId="6" fillId="3" borderId="17" xfId="5" applyNumberFormat="1" applyFont="1" applyFill="1" applyBorder="1" applyAlignment="1" applyProtection="1">
      <alignment horizontal="center" vertical="center"/>
      <protection locked="0"/>
    </xf>
    <xf numFmtId="0" fontId="16" fillId="6" borderId="39" xfId="5" applyFont="1" applyFill="1" applyBorder="1" applyAlignment="1" applyProtection="1">
      <alignment horizontal="center" vertical="center"/>
      <protection locked="0"/>
    </xf>
    <xf numFmtId="174" fontId="6" fillId="0" borderId="33" xfId="8" applyNumberFormat="1" applyFont="1" applyBorder="1" applyAlignment="1" applyProtection="1">
      <alignment horizontal="center" vertical="center" wrapText="1"/>
      <protection locked="0"/>
    </xf>
    <xf numFmtId="180" fontId="6" fillId="0" borderId="49" xfId="8" applyNumberFormat="1" applyFont="1" applyBorder="1" applyAlignment="1" applyProtection="1">
      <alignment horizontal="center" vertical="center"/>
      <protection locked="0"/>
    </xf>
    <xf numFmtId="0" fontId="44" fillId="0" borderId="50" xfId="0" applyNumberFormat="1" applyFont="1" applyFill="1" applyBorder="1" applyAlignment="1" applyProtection="1">
      <alignment horizontal="center" vertical="center" wrapText="1"/>
      <protection locked="0"/>
    </xf>
    <xf numFmtId="174" fontId="6" fillId="0" borderId="9" xfId="8" applyNumberFormat="1" applyFont="1" applyBorder="1" applyAlignment="1" applyProtection="1">
      <alignment horizontal="center" vertical="center"/>
      <protection locked="0"/>
    </xf>
    <xf numFmtId="174" fontId="6" fillId="0" borderId="33" xfId="8" applyNumberFormat="1" applyFont="1" applyBorder="1" applyAlignment="1" applyProtection="1">
      <alignment horizontal="center" vertical="center"/>
      <protection locked="0"/>
    </xf>
    <xf numFmtId="0" fontId="11" fillId="6" borderId="9" xfId="5" applyFont="1" applyFill="1" applyBorder="1" applyAlignment="1" applyProtection="1">
      <alignment horizontal="center" vertical="center" wrapText="1"/>
      <protection locked="0"/>
    </xf>
    <xf numFmtId="0" fontId="11" fillId="0" borderId="60" xfId="5" applyFont="1" applyBorder="1" applyAlignment="1" applyProtection="1">
      <alignment horizontal="center" vertical="center"/>
      <protection locked="0"/>
    </xf>
    <xf numFmtId="0" fontId="6" fillId="0" borderId="52" xfId="5" applyFont="1" applyBorder="1" applyAlignment="1" applyProtection="1">
      <alignment vertical="center"/>
      <protection locked="0"/>
    </xf>
    <xf numFmtId="0" fontId="11" fillId="0" borderId="53" xfId="5" applyFont="1" applyBorder="1" applyAlignment="1" applyProtection="1">
      <alignment vertical="center"/>
      <protection locked="0"/>
    </xf>
    <xf numFmtId="174" fontId="6" fillId="0" borderId="37" xfId="8" applyNumberFormat="1" applyFont="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left" vertical="center" wrapText="1"/>
      <protection locked="0"/>
    </xf>
    <xf numFmtId="0" fontId="10" fillId="6" borderId="1" xfId="5" applyFont="1" applyFill="1" applyBorder="1" applyAlignment="1" applyProtection="1">
      <alignment vertical="center" wrapText="1"/>
      <protection locked="0"/>
    </xf>
    <xf numFmtId="0" fontId="10" fillId="6" borderId="1" xfId="5"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center" vertical="center" wrapText="1"/>
    </xf>
    <xf numFmtId="0" fontId="28" fillId="0" borderId="1" xfId="0" applyNumberFormat="1" applyFont="1" applyFill="1" applyBorder="1" applyAlignment="1" applyProtection="1">
      <alignment horizontal="center" vertical="center"/>
      <protection locked="0"/>
    </xf>
    <xf numFmtId="0" fontId="10" fillId="6"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protection locked="0"/>
    </xf>
    <xf numFmtId="9" fontId="10" fillId="3" borderId="1" xfId="5" applyNumberFormat="1" applyFont="1" applyFill="1" applyBorder="1" applyAlignment="1">
      <alignment horizontal="center" vertical="center" wrapText="1"/>
    </xf>
    <xf numFmtId="9" fontId="10" fillId="6" borderId="1" xfId="2"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wrapText="1"/>
      <protection locked="0"/>
    </xf>
    <xf numFmtId="14" fontId="6" fillId="0" borderId="1" xfId="0" applyNumberFormat="1" applyFont="1" applyFill="1" applyBorder="1" applyAlignment="1" applyProtection="1">
      <alignment horizontal="center" vertical="center" wrapText="1"/>
      <protection locked="0"/>
    </xf>
    <xf numFmtId="0" fontId="6" fillId="0" borderId="1" xfId="0" applyNumberFormat="1" applyFont="1" applyFill="1" applyBorder="1" applyAlignment="1" applyProtection="1">
      <alignment horizontal="center" vertical="center"/>
      <protection locked="0"/>
    </xf>
    <xf numFmtId="181" fontId="6" fillId="0" borderId="1" xfId="0" applyNumberFormat="1" applyFont="1" applyFill="1" applyBorder="1" applyAlignment="1" applyProtection="1">
      <alignment horizontal="center" vertical="center"/>
      <protection locked="0"/>
    </xf>
    <xf numFmtId="49" fontId="43" fillId="0" borderId="1" xfId="5" applyNumberFormat="1" applyFont="1" applyBorder="1" applyAlignment="1" applyProtection="1">
      <alignment horizontal="center" vertical="center"/>
      <protection locked="0"/>
    </xf>
    <xf numFmtId="3" fontId="4" fillId="0" borderId="1" xfId="0" applyNumberFormat="1" applyFont="1" applyFill="1" applyBorder="1" applyAlignment="1" applyProtection="1">
      <alignment horizontal="center" vertical="center" wrapText="1"/>
    </xf>
    <xf numFmtId="0" fontId="10" fillId="0" borderId="0" xfId="5" applyFont="1" applyAlignment="1" applyProtection="1">
      <alignment vertical="center" wrapText="1"/>
      <protection locked="0"/>
    </xf>
    <xf numFmtId="180" fontId="4" fillId="0" borderId="0" xfId="5" applyNumberFormat="1" applyFont="1" applyAlignment="1" applyProtection="1">
      <alignment vertical="center" wrapText="1"/>
      <protection locked="0"/>
    </xf>
    <xf numFmtId="0" fontId="10" fillId="0" borderId="5" xfId="5" applyFont="1" applyBorder="1" applyAlignment="1" applyProtection="1">
      <alignment vertical="center" wrapText="1"/>
      <protection locked="0"/>
    </xf>
    <xf numFmtId="0" fontId="6" fillId="0" borderId="17" xfId="0" applyNumberFormat="1" applyFont="1" applyFill="1" applyBorder="1" applyAlignment="1" applyProtection="1">
      <alignment horizontal="center" vertical="center"/>
      <protection locked="0"/>
    </xf>
    <xf numFmtId="0" fontId="10" fillId="0" borderId="0" xfId="5" applyFont="1" applyAlignment="1" applyProtection="1">
      <alignment horizontal="center" vertical="center" wrapText="1"/>
      <protection locked="0"/>
    </xf>
    <xf numFmtId="180" fontId="4" fillId="0" borderId="0" xfId="5" applyNumberFormat="1" applyFont="1" applyAlignment="1" applyProtection="1">
      <alignment horizontal="center" vertical="center" wrapText="1"/>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vertical="center" wrapText="1"/>
      <protection locked="0"/>
    </xf>
    <xf numFmtId="0" fontId="23" fillId="6" borderId="37" xfId="0" applyNumberFormat="1" applyFont="1" applyFill="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49" fontId="10" fillId="0" borderId="0" xfId="3" applyNumberFormat="1" applyFont="1" applyAlignment="1" applyProtection="1">
      <alignment horizontal="left" vertical="top" wrapText="1"/>
      <protection locked="0"/>
    </xf>
    <xf numFmtId="49" fontId="4" fillId="0" borderId="0" xfId="3" applyNumberFormat="1" applyAlignment="1" applyProtection="1">
      <alignment horizontal="left" vertical="top" wrapText="1"/>
      <protection locked="0"/>
    </xf>
    <xf numFmtId="0" fontId="10" fillId="6" borderId="17" xfId="5" applyFont="1" applyFill="1" applyBorder="1" applyAlignment="1" applyProtection="1">
      <alignment horizontal="center" vertical="center" wrapText="1"/>
      <protection locked="0"/>
    </xf>
    <xf numFmtId="0" fontId="4" fillId="0" borderId="0" xfId="3" applyAlignment="1" applyProtection="1">
      <alignment horizontal="left" vertical="top" wrapText="1"/>
      <protection locked="0"/>
    </xf>
    <xf numFmtId="0" fontId="10" fillId="6" borderId="17" xfId="3" applyFont="1" applyFill="1" applyBorder="1" applyAlignment="1" applyProtection="1">
      <alignment horizontal="center" vertical="top" wrapText="1"/>
      <protection locked="0"/>
    </xf>
    <xf numFmtId="0" fontId="10" fillId="0" borderId="2" xfId="3" applyFont="1" applyBorder="1" applyAlignment="1" applyProtection="1">
      <alignment horizontal="center" vertical="center" wrapText="1"/>
      <protection locked="0"/>
    </xf>
    <xf numFmtId="0" fontId="45" fillId="0" borderId="0" xfId="3" applyFont="1" applyAlignment="1" applyProtection="1">
      <alignment horizontal="left" vertical="top" wrapText="1"/>
      <protection locked="0"/>
    </xf>
    <xf numFmtId="0" fontId="10" fillId="0" borderId="0" xfId="3" applyFont="1" applyAlignment="1" applyProtection="1">
      <alignment horizontal="left" vertical="top" wrapText="1"/>
      <protection locked="0"/>
    </xf>
    <xf numFmtId="0" fontId="10" fillId="6" borderId="20" xfId="5" applyFont="1" applyFill="1" applyBorder="1" applyAlignment="1" applyProtection="1">
      <alignment horizontal="center" vertical="center" wrapText="1"/>
      <protection locked="0"/>
    </xf>
    <xf numFmtId="167" fontId="4" fillId="0" borderId="17" xfId="5" applyNumberFormat="1" applyFont="1" applyBorder="1" applyAlignment="1" applyProtection="1">
      <alignment horizontal="center" vertical="center"/>
      <protection locked="0"/>
    </xf>
    <xf numFmtId="0" fontId="4" fillId="0" borderId="0" xfId="3" applyAlignment="1" applyProtection="1">
      <alignment vertical="top"/>
      <protection locked="0"/>
    </xf>
    <xf numFmtId="167" fontId="4" fillId="0" borderId="0" xfId="5" applyNumberFormat="1" applyFont="1" applyAlignment="1" applyProtection="1">
      <alignment vertical="center"/>
      <protection locked="0"/>
    </xf>
    <xf numFmtId="0" fontId="10" fillId="0" borderId="0" xfId="3" applyFont="1" applyAlignment="1" applyProtection="1">
      <alignment horizontal="center" vertical="center" wrapText="1"/>
      <protection locked="0"/>
    </xf>
    <xf numFmtId="14" fontId="4" fillId="0" borderId="0" xfId="3" applyNumberFormat="1" applyAlignment="1" applyProtection="1">
      <alignment vertical="center" wrapText="1"/>
      <protection locked="0"/>
    </xf>
    <xf numFmtId="0" fontId="45" fillId="0" borderId="0" xfId="3" applyFont="1" applyAlignment="1" applyProtection="1">
      <alignment vertical="top" wrapText="1"/>
      <protection locked="0"/>
    </xf>
    <xf numFmtId="0" fontId="10" fillId="6" borderId="17" xfId="3" applyFont="1" applyFill="1" applyBorder="1" applyAlignment="1" applyProtection="1">
      <alignment horizontal="center" vertical="center"/>
      <protection locked="0"/>
    </xf>
    <xf numFmtId="168" fontId="4" fillId="0" borderId="0" xfId="3" applyNumberFormat="1" applyAlignment="1" applyProtection="1">
      <alignment vertical="top"/>
      <protection locked="0"/>
    </xf>
    <xf numFmtId="0" fontId="10" fillId="0" borderId="0" xfId="3" applyFont="1" applyAlignment="1" applyProtection="1">
      <alignment vertical="top"/>
      <protection locked="0"/>
    </xf>
    <xf numFmtId="168" fontId="46" fillId="0" borderId="0" xfId="3" applyNumberFormat="1" applyFont="1" applyAlignment="1" applyProtection="1">
      <alignment vertical="top"/>
      <protection locked="0"/>
    </xf>
    <xf numFmtId="168" fontId="4" fillId="0" borderId="17" xfId="3" applyNumberFormat="1" applyBorder="1" applyAlignment="1" applyProtection="1">
      <alignment vertical="top"/>
      <protection locked="0"/>
    </xf>
    <xf numFmtId="14" fontId="4" fillId="0" borderId="0" xfId="3" applyNumberFormat="1" applyAlignment="1" applyProtection="1">
      <alignment vertical="top"/>
      <protection locked="0"/>
    </xf>
    <xf numFmtId="14" fontId="4" fillId="0" borderId="0" xfId="3" applyNumberFormat="1" applyAlignment="1" applyProtection="1">
      <alignment horizontal="left" vertical="top"/>
      <protection locked="0"/>
    </xf>
    <xf numFmtId="14" fontId="4" fillId="0" borderId="0" xfId="3" applyNumberFormat="1" applyAlignment="1" applyProtection="1">
      <alignment vertical="top" wrapText="1"/>
      <protection locked="0"/>
    </xf>
    <xf numFmtId="14" fontId="4" fillId="0" borderId="0" xfId="3" applyNumberFormat="1" applyAlignment="1" applyProtection="1">
      <alignment horizontal="left" vertical="top" wrapText="1"/>
      <protection locked="0"/>
    </xf>
    <xf numFmtId="49" fontId="10" fillId="6" borderId="17" xfId="3" applyNumberFormat="1" applyFont="1" applyFill="1" applyBorder="1" applyAlignment="1" applyProtection="1">
      <alignment horizontal="center" vertical="center"/>
      <protection locked="0"/>
    </xf>
    <xf numFmtId="49" fontId="40" fillId="6" borderId="42" xfId="5"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protection locked="0"/>
    </xf>
    <xf numFmtId="49" fontId="40" fillId="6" borderId="1" xfId="15"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left" vertical="top"/>
      <protection locked="0"/>
    </xf>
    <xf numFmtId="49" fontId="40" fillId="6" borderId="1" xfId="5" applyNumberFormat="1" applyFont="1" applyFill="1" applyBorder="1" applyAlignment="1" applyProtection="1">
      <alignment horizontal="center" vertical="top"/>
      <protection locked="0"/>
    </xf>
    <xf numFmtId="49" fontId="40" fillId="6" borderId="1" xfId="15" applyNumberFormat="1" applyFont="1" applyFill="1" applyBorder="1" applyAlignment="1" applyProtection="1">
      <alignment horizontal="center" vertical="top"/>
      <protection locked="0"/>
    </xf>
    <xf numFmtId="1" fontId="4" fillId="6" borderId="1" xfId="3" applyNumberFormat="1" applyFill="1" applyBorder="1" applyAlignment="1" applyProtection="1">
      <alignment horizontal="left" vertical="top"/>
      <protection locked="0"/>
    </xf>
    <xf numFmtId="1" fontId="47" fillId="6" borderId="1" xfId="5" quotePrefix="1" applyNumberFormat="1" applyFont="1" applyFill="1" applyBorder="1" applyAlignment="1" applyProtection="1">
      <alignment horizontal="center" vertical="top"/>
      <protection locked="0"/>
    </xf>
    <xf numFmtId="1" fontId="47" fillId="6" borderId="1" xfId="16" applyNumberFormat="1" applyFont="1" applyFill="1" applyBorder="1" applyAlignment="1" applyProtection="1">
      <alignment horizontal="right" vertical="top"/>
      <protection locked="0"/>
    </xf>
    <xf numFmtId="49" fontId="10" fillId="6" borderId="1" xfId="3" applyNumberFormat="1" applyFont="1" applyFill="1" applyBorder="1" applyAlignment="1" applyProtection="1">
      <alignment horizontal="left" vertical="top"/>
      <protection locked="0"/>
    </xf>
    <xf numFmtId="168" fontId="47" fillId="6" borderId="1" xfId="5" quotePrefix="1" applyNumberFormat="1" applyFont="1" applyFill="1" applyBorder="1" applyAlignment="1" applyProtection="1">
      <alignment horizontal="right" vertical="top"/>
      <protection locked="0"/>
    </xf>
    <xf numFmtId="168" fontId="47" fillId="6" borderId="1" xfId="5" applyNumberFormat="1" applyFont="1" applyFill="1" applyBorder="1" applyAlignment="1" applyProtection="1">
      <alignment horizontal="right" vertical="top"/>
      <protection locked="0"/>
    </xf>
    <xf numFmtId="168" fontId="40" fillId="6" borderId="1" xfId="5" applyNumberFormat="1" applyFont="1" applyFill="1" applyBorder="1" applyAlignment="1" applyProtection="1">
      <alignment horizontal="right" vertical="top"/>
      <protection locked="0"/>
    </xf>
    <xf numFmtId="168" fontId="47" fillId="0" borderId="1" xfId="4" quotePrefix="1" applyNumberFormat="1" applyFont="1" applyBorder="1" applyAlignment="1" applyProtection="1">
      <alignment horizontal="right" vertical="top"/>
      <protection locked="0"/>
    </xf>
    <xf numFmtId="168" fontId="47" fillId="0" borderId="1" xfId="5" applyNumberFormat="1" applyFont="1" applyBorder="1" applyAlignment="1" applyProtection="1">
      <alignment horizontal="right" vertical="top"/>
      <protection locked="0"/>
    </xf>
    <xf numFmtId="168" fontId="4" fillId="3" borderId="1" xfId="5" applyNumberFormat="1" applyFont="1" applyFill="1" applyBorder="1" applyAlignment="1" applyProtection="1">
      <alignment horizontal="right" vertical="top"/>
      <protection locked="0"/>
    </xf>
    <xf numFmtId="0" fontId="4" fillId="0" borderId="1" xfId="3" applyBorder="1" applyAlignment="1" applyProtection="1">
      <alignment horizontal="center" vertical="top"/>
      <protection locked="0"/>
    </xf>
    <xf numFmtId="14" fontId="4" fillId="0" borderId="1" xfId="3" applyNumberFormat="1" applyBorder="1" applyAlignment="1" applyProtection="1">
      <alignment horizontal="center" vertical="top"/>
      <protection locked="0"/>
    </xf>
    <xf numFmtId="17" fontId="4" fillId="0" borderId="1" xfId="3" applyNumberFormat="1" applyBorder="1" applyAlignment="1" applyProtection="1">
      <alignment horizontal="center" vertical="center"/>
      <protection locked="0"/>
    </xf>
    <xf numFmtId="17" fontId="4" fillId="0" borderId="1" xfId="3" applyNumberFormat="1" applyBorder="1" applyAlignment="1" applyProtection="1">
      <alignment vertical="top"/>
      <protection locked="0"/>
    </xf>
    <xf numFmtId="1" fontId="4" fillId="0" borderId="1" xfId="3" applyNumberFormat="1" applyBorder="1" applyAlignment="1" applyProtection="1">
      <alignment vertical="top"/>
      <protection locked="0"/>
    </xf>
    <xf numFmtId="0" fontId="4" fillId="0" borderId="1" xfId="3" applyBorder="1" applyAlignment="1" applyProtection="1">
      <alignment vertical="top"/>
      <protection locked="0"/>
    </xf>
    <xf numFmtId="14" fontId="4" fillId="0" borderId="1" xfId="3" applyNumberFormat="1" applyBorder="1" applyAlignment="1" applyProtection="1">
      <alignment vertical="top"/>
      <protection locked="0"/>
    </xf>
    <xf numFmtId="168" fontId="47" fillId="0" borderId="1" xfId="15" applyNumberFormat="1" applyFont="1" applyBorder="1" applyAlignment="1" applyProtection="1">
      <alignment horizontal="right" vertical="top"/>
      <protection locked="0"/>
    </xf>
    <xf numFmtId="14" fontId="4" fillId="0" borderId="1" xfId="3" applyNumberFormat="1" applyBorder="1" applyAlignment="1" applyProtection="1">
      <alignment horizontal="right" vertical="top"/>
      <protection locked="0"/>
    </xf>
    <xf numFmtId="0" fontId="47" fillId="0" borderId="1" xfId="5" quotePrefix="1" applyFont="1" applyBorder="1" applyAlignment="1" applyProtection="1">
      <alignment horizontal="right" vertical="top"/>
      <protection locked="0"/>
    </xf>
    <xf numFmtId="14" fontId="47" fillId="0" borderId="1" xfId="5" applyNumberFormat="1" applyFont="1" applyBorder="1" applyAlignment="1" applyProtection="1">
      <alignment horizontal="right" vertical="top"/>
      <protection locked="0"/>
    </xf>
    <xf numFmtId="0" fontId="47" fillId="0" borderId="1" xfId="5" applyFont="1" applyBorder="1" applyAlignment="1" applyProtection="1">
      <alignment horizontal="right" vertical="top"/>
      <protection locked="0"/>
    </xf>
    <xf numFmtId="1" fontId="47" fillId="0" borderId="1" xfId="5" applyNumberFormat="1" applyFont="1" applyBorder="1" applyAlignment="1" applyProtection="1">
      <alignment horizontal="right" vertical="top"/>
      <protection locked="0"/>
    </xf>
    <xf numFmtId="0" fontId="10" fillId="13" borderId="1" xfId="3" applyFont="1" applyFill="1" applyBorder="1" applyAlignment="1" applyProtection="1">
      <alignment horizontal="center" vertical="top"/>
      <protection locked="0"/>
    </xf>
    <xf numFmtId="168" fontId="40" fillId="13" borderId="1" xfId="5" quotePrefix="1" applyNumberFormat="1" applyFont="1" applyFill="1" applyBorder="1" applyAlignment="1" applyProtection="1">
      <alignment horizontal="right" vertical="top"/>
      <protection locked="0"/>
    </xf>
    <xf numFmtId="168" fontId="40" fillId="13" borderId="1" xfId="15" applyNumberFormat="1" applyFont="1" applyFill="1" applyBorder="1" applyAlignment="1" applyProtection="1">
      <alignment vertical="top"/>
      <protection locked="0"/>
    </xf>
    <xf numFmtId="0" fontId="10" fillId="13" borderId="1" xfId="3" applyFont="1" applyFill="1" applyBorder="1" applyAlignment="1" applyProtection="1">
      <alignment vertical="top"/>
      <protection locked="0"/>
    </xf>
    <xf numFmtId="168" fontId="40" fillId="13" borderId="40" xfId="5" quotePrefix="1" applyNumberFormat="1" applyFont="1" applyFill="1" applyBorder="1" applyAlignment="1" applyProtection="1">
      <alignment horizontal="right" vertical="top"/>
      <protection locked="0"/>
    </xf>
    <xf numFmtId="168" fontId="40" fillId="13" borderId="40" xfId="15" applyNumberFormat="1" applyFont="1" applyFill="1" applyBorder="1" applyAlignment="1" applyProtection="1">
      <alignment vertical="top"/>
      <protection locked="0"/>
    </xf>
    <xf numFmtId="168" fontId="46" fillId="13" borderId="1" xfId="3" applyNumberFormat="1" applyFont="1" applyFill="1" applyBorder="1" applyAlignment="1" applyProtection="1">
      <alignment vertical="top"/>
      <protection locked="0"/>
    </xf>
    <xf numFmtId="168" fontId="4" fillId="13" borderId="1" xfId="3" applyNumberFormat="1" applyFill="1" applyBorder="1" applyAlignment="1" applyProtection="1">
      <alignment vertical="top"/>
      <protection locked="0"/>
    </xf>
    <xf numFmtId="0" fontId="10" fillId="17" borderId="0" xfId="3" applyFont="1" applyFill="1" applyAlignment="1" applyProtection="1">
      <alignment vertical="top"/>
      <protection locked="0"/>
    </xf>
    <xf numFmtId="10" fontId="4" fillId="0" borderId="0" xfId="3" applyNumberFormat="1" applyAlignment="1" applyProtection="1">
      <alignment vertical="top"/>
      <protection locked="0"/>
    </xf>
    <xf numFmtId="9" fontId="4" fillId="0" borderId="0" xfId="8" applyFont="1" applyFill="1" applyAlignment="1" applyProtection="1">
      <alignment vertical="top"/>
      <protection locked="0"/>
    </xf>
    <xf numFmtId="0" fontId="23" fillId="0" borderId="1" xfId="5" applyFont="1" applyBorder="1" applyAlignment="1" applyProtection="1">
      <alignment horizontal="center" vertical="center" wrapText="1"/>
      <protection locked="0"/>
    </xf>
    <xf numFmtId="180" fontId="4" fillId="0" borderId="47" xfId="1" applyNumberFormat="1" applyFont="1" applyBorder="1" applyAlignment="1" applyProtection="1">
      <alignment horizontal="center" vertical="center"/>
      <protection locked="0"/>
    </xf>
    <xf numFmtId="1" fontId="4" fillId="3" borderId="1" xfId="8" applyNumberFormat="1" applyFont="1" applyFill="1" applyBorder="1" applyAlignment="1" applyProtection="1">
      <alignment horizontal="center" vertical="center"/>
      <protection locked="0"/>
    </xf>
    <xf numFmtId="179" fontId="4" fillId="3" borderId="1" xfId="8" applyNumberFormat="1" applyFont="1" applyFill="1" applyBorder="1" applyAlignment="1" applyProtection="1">
      <alignment horizontal="center" vertical="center"/>
      <protection locked="0"/>
    </xf>
    <xf numFmtId="0" fontId="10" fillId="3" borderId="1" xfId="5" applyFont="1" applyFill="1" applyBorder="1" applyAlignment="1" applyProtection="1">
      <alignment horizontal="left" vertical="center" wrapText="1"/>
      <protection locked="0"/>
    </xf>
    <xf numFmtId="0" fontId="10" fillId="3" borderId="1" xfId="5" applyFont="1" applyFill="1" applyBorder="1" applyAlignment="1" applyProtection="1">
      <alignment vertical="center" wrapText="1"/>
      <protection locked="0"/>
    </xf>
    <xf numFmtId="0" fontId="10" fillId="3" borderId="1" xfId="5" applyFont="1" applyFill="1" applyBorder="1" applyAlignment="1" applyProtection="1">
      <alignment horizontal="center" vertical="center"/>
      <protection locked="0"/>
    </xf>
    <xf numFmtId="10" fontId="10" fillId="0" borderId="1" xfId="2" applyNumberFormat="1" applyFont="1" applyFill="1" applyBorder="1" applyAlignment="1" applyProtection="1">
      <alignment horizontal="center" vertical="center"/>
      <protection locked="0"/>
    </xf>
    <xf numFmtId="49" fontId="43" fillId="0" borderId="47" xfId="5" applyNumberFormat="1" applyFont="1" applyBorder="1" applyAlignment="1" applyProtection="1">
      <alignment horizontal="center" vertical="center" wrapText="1"/>
      <protection locked="0"/>
    </xf>
    <xf numFmtId="0" fontId="10" fillId="6" borderId="1" xfId="5" applyFont="1" applyFill="1" applyBorder="1" applyAlignment="1" applyProtection="1">
      <alignment vertical="center"/>
      <protection locked="0"/>
    </xf>
    <xf numFmtId="0" fontId="10" fillId="3" borderId="40" xfId="5" applyFont="1" applyFill="1" applyBorder="1" applyAlignment="1" applyProtection="1">
      <alignment horizontal="left" vertical="center" wrapText="1"/>
      <protection locked="0"/>
    </xf>
    <xf numFmtId="0" fontId="10" fillId="3" borderId="40" xfId="5" applyFont="1" applyFill="1" applyBorder="1" applyAlignment="1" applyProtection="1">
      <alignment vertical="center" wrapText="1"/>
      <protection locked="0"/>
    </xf>
    <xf numFmtId="0" fontId="10" fillId="6" borderId="43" xfId="5" applyFont="1" applyFill="1" applyBorder="1" applyAlignment="1" applyProtection="1">
      <alignment vertical="center" wrapText="1"/>
      <protection locked="0"/>
    </xf>
    <xf numFmtId="0" fontId="10" fillId="6" borderId="1" xfId="0" applyNumberFormat="1" applyFont="1" applyFill="1" applyBorder="1" applyAlignment="1" applyProtection="1">
      <alignment horizontal="center" vertical="center" wrapText="1"/>
    </xf>
    <xf numFmtId="0" fontId="10" fillId="6" borderId="3" xfId="5" applyFont="1" applyFill="1" applyBorder="1" applyAlignment="1" applyProtection="1">
      <alignment vertical="center" wrapText="1"/>
      <protection locked="0"/>
    </xf>
    <xf numFmtId="0" fontId="10" fillId="0" borderId="66" xfId="0" applyNumberFormat="1" applyFont="1" applyFill="1" applyBorder="1" applyAlignment="1" applyProtection="1">
      <alignment horizontal="center" vertical="top"/>
    </xf>
    <xf numFmtId="0" fontId="10" fillId="6" borderId="40" xfId="5" applyFont="1" applyFill="1" applyBorder="1" applyAlignment="1" applyProtection="1">
      <alignment horizontal="center" vertical="center"/>
      <protection locked="0"/>
    </xf>
    <xf numFmtId="165" fontId="10" fillId="6" borderId="40" xfId="1" applyFont="1" applyFill="1" applyBorder="1" applyAlignment="1" applyProtection="1">
      <alignment vertical="center" wrapText="1"/>
      <protection locked="0"/>
    </xf>
    <xf numFmtId="49" fontId="43" fillId="0" borderId="1" xfId="5" applyNumberFormat="1" applyFont="1" applyBorder="1" applyAlignment="1" applyProtection="1">
      <alignment horizontal="center" vertical="center" wrapText="1"/>
      <protection locked="0"/>
    </xf>
    <xf numFmtId="10" fontId="10" fillId="0" borderId="42" xfId="2"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wrapText="1"/>
      <protection locked="0"/>
    </xf>
    <xf numFmtId="0" fontId="10" fillId="6" borderId="19" xfId="5" applyFont="1" applyFill="1" applyBorder="1" applyAlignment="1" applyProtection="1">
      <alignment horizontal="center" vertical="center" wrapText="1"/>
      <protection locked="0"/>
    </xf>
    <xf numFmtId="0" fontId="10" fillId="6" borderId="47" xfId="0" applyNumberFormat="1" applyFont="1" applyFill="1" applyBorder="1" applyAlignment="1" applyProtection="1">
      <alignment horizontal="center" vertical="center" wrapText="1"/>
      <protection locked="0"/>
    </xf>
    <xf numFmtId="0" fontId="23" fillId="3" borderId="1" xfId="5" applyFont="1" applyFill="1" applyBorder="1" applyAlignment="1" applyProtection="1">
      <alignment horizontal="center" vertical="center" wrapText="1"/>
      <protection locked="0"/>
    </xf>
    <xf numFmtId="182" fontId="4" fillId="0" borderId="19" xfId="5" applyNumberFormat="1" applyFont="1" applyBorder="1" applyAlignment="1" applyProtection="1">
      <alignment horizontal="right" vertical="center"/>
      <protection locked="0"/>
    </xf>
    <xf numFmtId="182" fontId="10" fillId="3" borderId="17" xfId="0" applyNumberFormat="1" applyFont="1" applyFill="1" applyBorder="1" applyAlignment="1" applyProtection="1">
      <alignment horizontal="right" vertical="center"/>
      <protection locked="0"/>
    </xf>
    <xf numFmtId="168" fontId="43" fillId="0" borderId="1" xfId="5" applyNumberFormat="1" applyFont="1" applyBorder="1" applyAlignment="1" applyProtection="1">
      <alignment horizontal="right" vertical="center" wrapText="1"/>
      <protection locked="0"/>
    </xf>
    <xf numFmtId="168" fontId="11" fillId="0" borderId="1" xfId="0" applyNumberFormat="1" applyFont="1" applyFill="1" applyBorder="1" applyAlignment="1" applyProtection="1">
      <alignment horizontal="right" vertical="center"/>
      <protection locked="0"/>
    </xf>
    <xf numFmtId="0" fontId="28" fillId="0" borderId="0" xfId="5" applyFont="1" applyAlignment="1" applyProtection="1">
      <alignment horizontal="left" vertical="center" wrapText="1"/>
      <protection locked="0"/>
    </xf>
    <xf numFmtId="10" fontId="4" fillId="0" borderId="0" xfId="0" applyNumberFormat="1" applyFont="1" applyFill="1" applyBorder="1" applyAlignment="1" applyProtection="1">
      <alignment vertical="center"/>
      <protection locked="0"/>
    </xf>
    <xf numFmtId="0" fontId="4" fillId="0" borderId="1" xfId="0" applyNumberFormat="1" applyFont="1" applyFill="1" applyBorder="1" applyAlignment="1" applyProtection="1">
      <alignment vertical="center"/>
    </xf>
    <xf numFmtId="165" fontId="4" fillId="0" borderId="0" xfId="1" applyFont="1" applyFill="1" applyBorder="1" applyAlignment="1" applyProtection="1">
      <alignment vertical="center"/>
      <protection locked="0"/>
    </xf>
    <xf numFmtId="180" fontId="4" fillId="0" borderId="0" xfId="0" applyNumberFormat="1" applyFont="1" applyFill="1" applyBorder="1" applyAlignment="1" applyProtection="1">
      <alignment vertical="center"/>
      <protection locked="0"/>
    </xf>
    <xf numFmtId="0" fontId="4" fillId="0" borderId="2" xfId="0" applyNumberFormat="1" applyFont="1" applyFill="1" applyBorder="1" applyAlignment="1" applyProtection="1">
      <alignment vertical="center"/>
      <protection locked="0"/>
    </xf>
    <xf numFmtId="0" fontId="4" fillId="0" borderId="0" xfId="5" applyFont="1" applyAlignment="1" applyProtection="1">
      <alignment vertical="center" wrapText="1"/>
      <protection locked="0"/>
    </xf>
    <xf numFmtId="0" fontId="4" fillId="0" borderId="5" xfId="5" applyFont="1" applyBorder="1" applyAlignment="1" applyProtection="1">
      <alignment vertical="center" wrapText="1"/>
      <protection locked="0"/>
    </xf>
    <xf numFmtId="0" fontId="4" fillId="0" borderId="5" xfId="5" applyFont="1" applyBorder="1" applyAlignment="1" applyProtection="1">
      <alignment horizontal="center" vertical="center" wrapText="1"/>
      <protection locked="0"/>
    </xf>
    <xf numFmtId="179" fontId="4" fillId="0" borderId="1" xfId="19" applyNumberFormat="1" applyFont="1" applyFill="1" applyBorder="1" applyAlignment="1" applyProtection="1">
      <alignment horizontal="center" vertical="center" wrapText="1"/>
      <protection locked="0"/>
    </xf>
    <xf numFmtId="1" fontId="4" fillId="0" borderId="1" xfId="19" applyNumberFormat="1" applyFont="1" applyFill="1" applyBorder="1" applyAlignment="1" applyProtection="1">
      <alignment horizontal="center" vertical="center" wrapText="1"/>
      <protection locked="0"/>
    </xf>
    <xf numFmtId="165" fontId="4" fillId="0" borderId="1" xfId="1" applyFont="1" applyBorder="1" applyAlignment="1" applyProtection="1">
      <alignment horizontal="center" vertical="center" wrapText="1"/>
      <protection locked="0"/>
    </xf>
    <xf numFmtId="0" fontId="4" fillId="0" borderId="1" xfId="20" applyBorder="1" applyAlignment="1" applyProtection="1">
      <alignment horizontal="center" vertical="center" wrapText="1"/>
      <protection locked="0"/>
    </xf>
    <xf numFmtId="168" fontId="50" fillId="0" borderId="1" xfId="5" applyNumberFormat="1" applyFont="1" applyBorder="1" applyAlignment="1" applyProtection="1">
      <alignment horizontal="right" vertical="center" wrapText="1"/>
      <protection locked="0"/>
    </xf>
    <xf numFmtId="0" fontId="10" fillId="0" borderId="0" xfId="0" applyNumberFormat="1" applyFont="1" applyFill="1" applyBorder="1" applyAlignment="1" applyProtection="1">
      <alignment vertical="center"/>
      <protection locked="0"/>
    </xf>
    <xf numFmtId="9" fontId="10" fillId="0" borderId="42" xfId="2" applyFont="1" applyFill="1" applyBorder="1" applyAlignment="1" applyProtection="1">
      <alignment horizontal="center" vertical="center"/>
    </xf>
    <xf numFmtId="168" fontId="10" fillId="0" borderId="1" xfId="7" applyNumberFormat="1" applyFont="1" applyFill="1" applyBorder="1" applyAlignment="1" applyProtection="1">
      <alignment horizontal="center" vertical="center"/>
    </xf>
    <xf numFmtId="0" fontId="6" fillId="0" borderId="1" xfId="5" applyFont="1" applyBorder="1" applyAlignment="1" applyProtection="1">
      <alignment horizontal="center" vertical="center" wrapText="1"/>
      <protection locked="0"/>
    </xf>
    <xf numFmtId="0" fontId="4" fillId="0" borderId="0" xfId="0" applyNumberFormat="1" applyFont="1" applyFill="1" applyBorder="1" applyAlignment="1" applyProtection="1">
      <alignment horizontal="center" vertical="center"/>
      <protection locked="0"/>
    </xf>
    <xf numFmtId="49" fontId="40" fillId="6" borderId="1" xfId="5" applyNumberFormat="1" applyFont="1" applyFill="1" applyBorder="1" applyAlignment="1" applyProtection="1">
      <alignment horizontal="center" vertical="center" wrapText="1"/>
      <protection locked="0"/>
    </xf>
    <xf numFmtId="165" fontId="10" fillId="0" borderId="1" xfId="1" applyFont="1" applyBorder="1" applyAlignment="1" applyProtection="1">
      <alignment horizontal="center" vertical="center" wrapText="1"/>
      <protection locked="0"/>
    </xf>
    <xf numFmtId="0" fontId="10" fillId="0" borderId="1" xfId="5" applyFont="1" applyBorder="1" applyAlignment="1" applyProtection="1">
      <alignment horizontal="center" vertical="center"/>
      <protection locked="0"/>
    </xf>
    <xf numFmtId="0" fontId="12" fillId="0" borderId="0" xfId="5" applyFont="1" applyAlignment="1" applyProtection="1">
      <alignment horizontal="center" vertical="center" wrapText="1"/>
      <protection locked="0"/>
    </xf>
    <xf numFmtId="10" fontId="4" fillId="0" borderId="1" xfId="2" applyNumberFormat="1" applyFont="1" applyBorder="1" applyAlignment="1" applyProtection="1">
      <alignment horizontal="center" vertical="center"/>
      <protection locked="0"/>
    </xf>
    <xf numFmtId="9" fontId="10" fillId="0" borderId="40" xfId="5" applyNumberFormat="1" applyFont="1" applyBorder="1" applyAlignment="1" applyProtection="1">
      <alignment horizontal="center" vertical="center"/>
      <protection locked="0"/>
    </xf>
    <xf numFmtId="9" fontId="10" fillId="0" borderId="40" xfId="2" applyFont="1" applyBorder="1" applyAlignment="1" applyProtection="1">
      <alignment horizontal="center" vertical="center"/>
      <protection locked="0"/>
    </xf>
    <xf numFmtId="14" fontId="4" fillId="0" borderId="1" xfId="2" applyNumberFormat="1" applyFont="1" applyBorder="1" applyAlignment="1" applyProtection="1">
      <alignment vertical="center"/>
      <protection locked="0"/>
    </xf>
    <xf numFmtId="14" fontId="4" fillId="0" borderId="1" xfId="0" applyNumberFormat="1" applyFont="1" applyFill="1" applyBorder="1" applyAlignment="1" applyProtection="1">
      <alignment vertical="center"/>
      <protection locked="0"/>
    </xf>
    <xf numFmtId="3" fontId="4" fillId="0" borderId="0" xfId="0" applyNumberFormat="1" applyFont="1" applyFill="1" applyBorder="1" applyAlignment="1" applyProtection="1">
      <alignment vertical="center"/>
      <protection locked="0"/>
    </xf>
    <xf numFmtId="0" fontId="10" fillId="0" borderId="1" xfId="5" applyFont="1" applyBorder="1" applyAlignment="1" applyProtection="1">
      <alignment horizontal="center" vertical="center" wrapText="1"/>
      <protection locked="0"/>
    </xf>
    <xf numFmtId="44" fontId="4" fillId="0" borderId="0" xfId="0" applyNumberFormat="1" applyFont="1" applyFill="1" applyBorder="1" applyAlignment="1" applyProtection="1">
      <alignment vertical="center"/>
      <protection locked="0"/>
    </xf>
    <xf numFmtId="168" fontId="10" fillId="0" borderId="1" xfId="0"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0" fontId="10" fillId="2" borderId="43" xfId="0" applyNumberFormat="1" applyFont="1" applyFill="1" applyBorder="1" applyAlignment="1" applyProtection="1">
      <alignment horizontal="left" vertical="center" wrapText="1"/>
      <protection locked="0"/>
    </xf>
    <xf numFmtId="0" fontId="10" fillId="2" borderId="3" xfId="0" applyNumberFormat="1" applyFont="1" applyFill="1" applyBorder="1" applyAlignment="1" applyProtection="1">
      <alignment horizontal="left" vertical="center" wrapText="1"/>
      <protection locked="0"/>
    </xf>
    <xf numFmtId="0" fontId="10" fillId="2" borderId="4" xfId="0" applyNumberFormat="1" applyFont="1" applyFill="1" applyBorder="1" applyAlignment="1" applyProtection="1">
      <alignment horizontal="left" vertical="center" wrapText="1"/>
      <protection locked="0"/>
    </xf>
    <xf numFmtId="0" fontId="10" fillId="0" borderId="1" xfId="0" applyNumberFormat="1" applyFont="1" applyFill="1" applyBorder="1" applyAlignment="1" applyProtection="1">
      <alignment horizontal="center" vertical="center"/>
      <protection locked="0"/>
    </xf>
    <xf numFmtId="0" fontId="4" fillId="0" borderId="28" xfId="0" applyNumberFormat="1" applyFont="1" applyFill="1" applyBorder="1" applyAlignment="1" applyProtection="1">
      <alignment horizontal="center" vertical="center" wrapText="1"/>
    </xf>
    <xf numFmtId="0" fontId="4" fillId="0" borderId="40" xfId="5" applyFont="1" applyBorder="1" applyAlignment="1" applyProtection="1">
      <alignment horizontal="center" vertical="center"/>
      <protection locked="0"/>
    </xf>
    <xf numFmtId="10" fontId="4" fillId="0" borderId="40" xfId="2" applyNumberFormat="1" applyFont="1" applyBorder="1" applyAlignment="1" applyProtection="1">
      <alignment horizontal="center" vertical="center"/>
      <protection locked="0"/>
    </xf>
    <xf numFmtId="0" fontId="4" fillId="0" borderId="40" xfId="0" applyNumberFormat="1" applyFont="1" applyFill="1" applyBorder="1" applyAlignment="1" applyProtection="1">
      <alignment vertical="center"/>
    </xf>
    <xf numFmtId="14" fontId="4" fillId="0" borderId="40" xfId="2" applyNumberFormat="1" applyFont="1" applyBorder="1" applyAlignment="1" applyProtection="1">
      <alignment vertical="center"/>
      <protection locked="0"/>
    </xf>
    <xf numFmtId="0" fontId="21" fillId="0" borderId="17" xfId="0" applyNumberFormat="1" applyFont="1" applyFill="1" applyBorder="1" applyAlignment="1" applyProtection="1">
      <alignment horizontal="center" vertical="center" wrapText="1"/>
    </xf>
    <xf numFmtId="168" fontId="21" fillId="0" borderId="17" xfId="1" applyNumberFormat="1" applyFont="1" applyBorder="1" applyAlignment="1" applyProtection="1">
      <alignment horizontal="center" vertical="center" wrapText="1"/>
      <protection locked="0"/>
    </xf>
    <xf numFmtId="180" fontId="4" fillId="0" borderId="1" xfId="18" applyNumberFormat="1" applyFont="1" applyBorder="1" applyAlignment="1">
      <alignment horizontal="center" vertical="center"/>
    </xf>
    <xf numFmtId="180" fontId="0" fillId="0" borderId="1" xfId="18" applyNumberFormat="1" applyFont="1" applyBorder="1" applyAlignment="1">
      <alignment horizontal="center" vertical="center"/>
    </xf>
    <xf numFmtId="168" fontId="10" fillId="6" borderId="1" xfId="5" applyNumberFormat="1" applyFont="1" applyFill="1" applyBorder="1" applyAlignment="1" applyProtection="1">
      <alignment horizontal="center" vertical="center"/>
      <protection locked="0"/>
    </xf>
    <xf numFmtId="168" fontId="11" fillId="0" borderId="1" xfId="1" applyNumberFormat="1" applyFont="1" applyFill="1" applyBorder="1" applyAlignment="1" applyProtection="1">
      <alignment horizontal="center" vertical="center"/>
      <protection locked="0"/>
    </xf>
    <xf numFmtId="0" fontId="10" fillId="0" borderId="40" xfId="0" applyNumberFormat="1" applyFont="1" applyFill="1" applyBorder="1" applyAlignment="1" applyProtection="1">
      <alignment horizontal="center" vertical="center" wrapText="1"/>
      <protection locked="0"/>
    </xf>
    <xf numFmtId="0" fontId="10"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left" vertical="center" wrapText="1"/>
      <protection locked="0"/>
    </xf>
    <xf numFmtId="17" fontId="46" fillId="0" borderId="1" xfId="5" applyNumberFormat="1" applyFont="1" applyBorder="1" applyAlignment="1" applyProtection="1">
      <alignment horizontal="center" vertical="center"/>
      <protection locked="0"/>
    </xf>
    <xf numFmtId="174" fontId="4" fillId="0" borderId="1" xfId="19" applyNumberFormat="1" applyFont="1" applyBorder="1" applyAlignment="1" applyProtection="1">
      <alignment horizontal="center" vertical="center" wrapText="1"/>
      <protection locked="0"/>
    </xf>
    <xf numFmtId="182" fontId="10" fillId="0" borderId="1" xfId="1" applyNumberFormat="1" applyFont="1" applyFill="1" applyBorder="1" applyAlignment="1" applyProtection="1">
      <alignment horizontal="center" vertical="center"/>
    </xf>
    <xf numFmtId="1" fontId="4" fillId="0" borderId="40" xfId="19" applyNumberFormat="1" applyFont="1" applyBorder="1" applyAlignment="1" applyProtection="1">
      <alignment horizontal="center" vertical="center" wrapText="1"/>
      <protection locked="0"/>
    </xf>
    <xf numFmtId="1" fontId="4" fillId="0" borderId="41" xfId="19" applyNumberFormat="1" applyFont="1" applyBorder="1" applyAlignment="1" applyProtection="1">
      <alignment horizontal="center" vertical="center" wrapText="1"/>
      <protection locked="0"/>
    </xf>
    <xf numFmtId="1" fontId="4" fillId="0" borderId="38" xfId="19" applyNumberFormat="1" applyFont="1" applyBorder="1" applyAlignment="1" applyProtection="1">
      <alignment horizontal="center" vertical="center" wrapText="1"/>
      <protection locked="0"/>
    </xf>
    <xf numFmtId="0" fontId="21" fillId="0" borderId="40" xfId="0" applyNumberFormat="1" applyFont="1" applyFill="1" applyBorder="1" applyAlignment="1" applyProtection="1">
      <alignment horizontal="center" vertical="center" wrapText="1"/>
      <protection locked="0"/>
    </xf>
    <xf numFmtId="0" fontId="21" fillId="0" borderId="41" xfId="0" applyNumberFormat="1" applyFont="1" applyFill="1" applyBorder="1" applyAlignment="1" applyProtection="1">
      <alignment horizontal="center" vertical="center" wrapText="1"/>
      <protection locked="0"/>
    </xf>
    <xf numFmtId="0" fontId="21" fillId="0" borderId="38"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left" vertical="center" wrapText="1"/>
      <protection locked="0"/>
    </xf>
    <xf numFmtId="0" fontId="10" fillId="6" borderId="48" xfId="0" applyNumberFormat="1" applyFont="1" applyFill="1" applyBorder="1" applyAlignment="1" applyProtection="1">
      <alignment horizontal="left" vertical="center" wrapText="1"/>
      <protection locked="0"/>
    </xf>
    <xf numFmtId="0" fontId="10" fillId="6" borderId="42" xfId="0" applyNumberFormat="1" applyFont="1" applyFill="1" applyBorder="1" applyAlignment="1" applyProtection="1">
      <alignment horizontal="left" vertical="center" wrapText="1"/>
      <protection locked="0"/>
    </xf>
    <xf numFmtId="168" fontId="10" fillId="0" borderId="47" xfId="7" applyNumberFormat="1" applyFont="1" applyFill="1" applyBorder="1" applyAlignment="1" applyProtection="1">
      <alignment horizontal="center" vertical="center"/>
    </xf>
    <xf numFmtId="168" fontId="10" fillId="0" borderId="42" xfId="7" applyNumberFormat="1" applyFont="1" applyFill="1" applyBorder="1" applyAlignment="1" applyProtection="1">
      <alignment horizontal="center" vertical="center"/>
    </xf>
    <xf numFmtId="0" fontId="10" fillId="6" borderId="1" xfId="5" applyFont="1" applyFill="1" applyBorder="1" applyAlignment="1" applyProtection="1">
      <alignment horizontal="left" vertical="center" wrapText="1"/>
      <protection locked="0"/>
    </xf>
    <xf numFmtId="10" fontId="10" fillId="0" borderId="40" xfId="2" applyNumberFormat="1" applyFont="1" applyFill="1" applyBorder="1" applyAlignment="1" applyProtection="1">
      <alignment horizontal="center" vertical="center"/>
      <protection locked="0"/>
    </xf>
    <xf numFmtId="10" fontId="10" fillId="0" borderId="41" xfId="2" applyNumberFormat="1" applyFont="1" applyFill="1" applyBorder="1" applyAlignment="1" applyProtection="1">
      <alignment horizontal="center" vertical="center"/>
      <protection locked="0"/>
    </xf>
    <xf numFmtId="0" fontId="10" fillId="16" borderId="1"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center" vertical="center"/>
      <protection locked="0"/>
    </xf>
    <xf numFmtId="17" fontId="42" fillId="0" borderId="1" xfId="0" applyNumberFormat="1"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wrapText="1"/>
      <protection locked="0"/>
    </xf>
    <xf numFmtId="0" fontId="10" fillId="6" borderId="1" xfId="0" applyNumberFormat="1" applyFont="1" applyFill="1" applyBorder="1" applyAlignment="1" applyProtection="1">
      <alignment horizontal="center" vertical="center" wrapText="1"/>
      <protection locked="0"/>
    </xf>
    <xf numFmtId="0" fontId="32" fillId="6" borderId="1" xfId="0" applyNumberFormat="1" applyFont="1" applyFill="1" applyBorder="1" applyAlignment="1" applyProtection="1">
      <alignment horizontal="center" vertical="center" wrapText="1"/>
      <protection locked="0"/>
    </xf>
    <xf numFmtId="0" fontId="4" fillId="0" borderId="17" xfId="0" applyNumberFormat="1" applyFont="1" applyFill="1" applyBorder="1" applyAlignment="1" applyProtection="1">
      <alignment horizontal="center" vertical="center" wrapText="1"/>
    </xf>
    <xf numFmtId="0" fontId="10" fillId="0" borderId="47" xfId="5" applyFont="1" applyBorder="1" applyAlignment="1" applyProtection="1">
      <alignment horizontal="left" vertical="center" wrapText="1"/>
      <protection locked="0"/>
    </xf>
    <xf numFmtId="0" fontId="10" fillId="0" borderId="48" xfId="5" applyFont="1" applyBorder="1" applyAlignment="1" applyProtection="1">
      <alignment horizontal="left" vertical="center" wrapText="1"/>
      <protection locked="0"/>
    </xf>
    <xf numFmtId="0" fontId="10" fillId="0" borderId="42" xfId="5" applyFont="1" applyBorder="1" applyAlignment="1" applyProtection="1">
      <alignment horizontal="left" vertical="center" wrapText="1"/>
      <protection locked="0"/>
    </xf>
    <xf numFmtId="0" fontId="10" fillId="6" borderId="43" xfId="5" applyFont="1" applyFill="1" applyBorder="1" applyAlignment="1" applyProtection="1">
      <alignment horizontal="center" vertical="center"/>
      <protection locked="0"/>
    </xf>
    <xf numFmtId="0" fontId="10" fillId="6" borderId="3" xfId="5" applyFont="1" applyFill="1" applyBorder="1" applyAlignment="1" applyProtection="1">
      <alignment horizontal="center" vertical="center"/>
      <protection locked="0"/>
    </xf>
    <xf numFmtId="0" fontId="10" fillId="6" borderId="47" xfId="0" applyNumberFormat="1" applyFont="1" applyFill="1" applyBorder="1" applyAlignment="1" applyProtection="1">
      <alignment horizontal="center" vertical="center" wrapText="1"/>
    </xf>
    <xf numFmtId="0" fontId="10" fillId="6" borderId="42" xfId="0" applyNumberFormat="1" applyFont="1" applyFill="1" applyBorder="1" applyAlignment="1" applyProtection="1">
      <alignment horizontal="center" vertical="center" wrapText="1"/>
    </xf>
    <xf numFmtId="0" fontId="10" fillId="0" borderId="47" xfId="5" applyFont="1" applyBorder="1" applyAlignment="1" applyProtection="1">
      <alignment horizontal="center" vertical="center"/>
      <protection locked="0"/>
    </xf>
    <xf numFmtId="0" fontId="10" fillId="0" borderId="42" xfId="5" applyFont="1" applyBorder="1" applyAlignment="1" applyProtection="1">
      <alignment horizontal="center" vertical="center"/>
      <protection locked="0"/>
    </xf>
    <xf numFmtId="0" fontId="10" fillId="6" borderId="48" xfId="0" applyNumberFormat="1" applyFont="1" applyFill="1" applyBorder="1" applyAlignment="1" applyProtection="1">
      <alignment horizontal="center" vertical="center" wrapText="1"/>
    </xf>
    <xf numFmtId="0" fontId="10" fillId="0" borderId="48" xfId="5" applyFont="1" applyBorder="1" applyAlignment="1" applyProtection="1">
      <alignment horizontal="center" vertical="center"/>
      <protection locked="0"/>
    </xf>
    <xf numFmtId="0" fontId="10" fillId="6" borderId="29" xfId="5" applyFont="1" applyFill="1" applyBorder="1" applyAlignment="1" applyProtection="1">
      <alignment horizontal="center" vertical="center" wrapText="1"/>
      <protection locked="0"/>
    </xf>
    <xf numFmtId="0" fontId="10" fillId="6" borderId="23" xfId="5" applyFont="1" applyFill="1" applyBorder="1" applyAlignment="1" applyProtection="1">
      <alignment horizontal="center" vertical="center" wrapText="1"/>
      <protection locked="0"/>
    </xf>
    <xf numFmtId="0" fontId="10" fillId="6" borderId="24" xfId="5" applyFont="1" applyFill="1" applyBorder="1" applyAlignment="1" applyProtection="1">
      <alignment horizontal="center" vertical="center" wrapText="1"/>
      <protection locked="0"/>
    </xf>
    <xf numFmtId="175" fontId="4" fillId="0" borderId="20" xfId="0" applyNumberFormat="1" applyFont="1" applyFill="1" applyBorder="1" applyAlignment="1" applyProtection="1">
      <alignment horizontal="center" vertical="center"/>
      <protection locked="0"/>
    </xf>
    <xf numFmtId="175" fontId="4" fillId="0" borderId="21" xfId="0" applyNumberFormat="1" applyFont="1" applyFill="1" applyBorder="1" applyAlignment="1" applyProtection="1">
      <alignment horizontal="center" vertical="center"/>
      <protection locked="0"/>
    </xf>
    <xf numFmtId="175" fontId="4" fillId="0" borderId="22" xfId="0" applyNumberFormat="1" applyFont="1" applyFill="1" applyBorder="1" applyAlignment="1" applyProtection="1">
      <alignment horizontal="center" vertical="center"/>
      <protection locked="0"/>
    </xf>
    <xf numFmtId="0" fontId="10" fillId="0" borderId="47" xfId="0" applyNumberFormat="1" applyFont="1" applyFill="1" applyBorder="1" applyAlignment="1" applyProtection="1">
      <alignment horizontal="center" vertical="center" wrapText="1"/>
      <protection locked="0"/>
    </xf>
    <xf numFmtId="0" fontId="10" fillId="0" borderId="48" xfId="0" applyNumberFormat="1" applyFont="1" applyFill="1" applyBorder="1" applyAlignment="1" applyProtection="1">
      <alignment horizontal="center" vertical="center" wrapText="1"/>
      <protection locked="0"/>
    </xf>
    <xf numFmtId="0" fontId="10" fillId="0" borderId="42" xfId="0" applyNumberFormat="1" applyFont="1" applyFill="1" applyBorder="1" applyAlignment="1" applyProtection="1">
      <alignment horizontal="center" vertical="center" wrapText="1"/>
      <protection locked="0"/>
    </xf>
    <xf numFmtId="178" fontId="4" fillId="0" borderId="1" xfId="5" applyNumberFormat="1" applyFont="1" applyBorder="1" applyAlignment="1">
      <alignment horizontal="center" vertical="center" wrapText="1"/>
    </xf>
    <xf numFmtId="174" fontId="4" fillId="0" borderId="43" xfId="19" applyNumberFormat="1" applyFont="1" applyBorder="1" applyAlignment="1" applyProtection="1">
      <alignment horizontal="center" vertical="center" wrapText="1"/>
      <protection locked="0"/>
    </xf>
    <xf numFmtId="174" fontId="4" fillId="0" borderId="3" xfId="19" applyNumberFormat="1" applyFont="1" applyBorder="1" applyAlignment="1" applyProtection="1">
      <alignment horizontal="center" vertical="center" wrapText="1"/>
      <protection locked="0"/>
    </xf>
    <xf numFmtId="174" fontId="4" fillId="0" borderId="4" xfId="19" applyNumberFormat="1" applyFont="1" applyBorder="1" applyAlignment="1" applyProtection="1">
      <alignment horizontal="center" vertical="center" wrapText="1"/>
      <protection locked="0"/>
    </xf>
    <xf numFmtId="174" fontId="4" fillId="0" borderId="2" xfId="19" applyNumberFormat="1" applyFont="1" applyBorder="1" applyAlignment="1" applyProtection="1">
      <alignment horizontal="center" vertical="center" wrapText="1"/>
      <protection locked="0"/>
    </xf>
    <xf numFmtId="174" fontId="4" fillId="0" borderId="0" xfId="19" applyNumberFormat="1" applyFont="1" applyBorder="1" applyAlignment="1" applyProtection="1">
      <alignment horizontal="center" vertical="center" wrapText="1"/>
      <protection locked="0"/>
    </xf>
    <xf numFmtId="174" fontId="4" fillId="0" borderId="5" xfId="19" applyNumberFormat="1" applyFont="1" applyBorder="1" applyAlignment="1" applyProtection="1">
      <alignment horizontal="center" vertical="center" wrapText="1"/>
      <protection locked="0"/>
    </xf>
    <xf numFmtId="49" fontId="51" fillId="0" borderId="40" xfId="0" applyNumberFormat="1" applyFont="1" applyFill="1" applyBorder="1" applyAlignment="1" applyProtection="1">
      <alignment horizontal="center" vertical="center" wrapText="1"/>
      <protection locked="0"/>
    </xf>
    <xf numFmtId="49" fontId="51" fillId="0" borderId="41" xfId="0" applyNumberFormat="1" applyFont="1" applyFill="1" applyBorder="1" applyAlignment="1" applyProtection="1">
      <alignment horizontal="center" vertical="center" wrapText="1"/>
      <protection locked="0"/>
    </xf>
    <xf numFmtId="168" fontId="40" fillId="0" borderId="40" xfId="1" applyNumberFormat="1" applyFont="1" applyBorder="1" applyAlignment="1" applyProtection="1">
      <alignment horizontal="center" vertical="center" wrapText="1"/>
      <protection locked="0"/>
    </xf>
    <xf numFmtId="168" fontId="40" fillId="0" borderId="41" xfId="1" applyNumberFormat="1" applyFont="1" applyBorder="1" applyAlignment="1" applyProtection="1">
      <alignment horizontal="center" vertical="center" wrapText="1"/>
      <protection locked="0"/>
    </xf>
    <xf numFmtId="168" fontId="40" fillId="0" borderId="38" xfId="1" applyNumberFormat="1" applyFont="1" applyBorder="1" applyAlignment="1" applyProtection="1">
      <alignment horizontal="center" vertical="center" wrapText="1"/>
      <protection locked="0"/>
    </xf>
    <xf numFmtId="0" fontId="4" fillId="0" borderId="40" xfId="5" applyFont="1" applyBorder="1" applyAlignment="1" applyProtection="1">
      <alignment horizontal="center" vertical="center" wrapText="1"/>
      <protection locked="0"/>
    </xf>
    <xf numFmtId="0" fontId="4" fillId="0" borderId="41" xfId="5" applyFont="1" applyBorder="1" applyAlignment="1" applyProtection="1">
      <alignment horizontal="center" vertical="center" wrapText="1"/>
      <protection locked="0"/>
    </xf>
    <xf numFmtId="49" fontId="43" fillId="0" borderId="40" xfId="5" applyNumberFormat="1" applyFont="1" applyBorder="1" applyAlignment="1" applyProtection="1">
      <alignment horizontal="center" vertical="center" wrapText="1"/>
      <protection locked="0"/>
    </xf>
    <xf numFmtId="49" fontId="43" fillId="0" borderId="41" xfId="5" applyNumberFormat="1" applyFont="1" applyBorder="1" applyAlignment="1" applyProtection="1">
      <alignment horizontal="center" vertical="center" wrapText="1"/>
      <protection locked="0"/>
    </xf>
    <xf numFmtId="0" fontId="26" fillId="0" borderId="1" xfId="0" applyNumberFormat="1" applyFont="1" applyFill="1" applyBorder="1" applyAlignment="1" applyProtection="1">
      <alignment horizontal="center" vertical="center" wrapText="1"/>
      <protection locked="0"/>
    </xf>
    <xf numFmtId="0" fontId="27" fillId="0" borderId="1" xfId="0" applyNumberFormat="1" applyFont="1" applyFill="1" applyBorder="1" applyAlignment="1" applyProtection="1">
      <alignment horizontal="center" vertical="center" wrapText="1"/>
      <protection locked="0"/>
    </xf>
    <xf numFmtId="0" fontId="10" fillId="5" borderId="1" xfId="5" applyFont="1" applyFill="1" applyBorder="1" applyAlignment="1" applyProtection="1">
      <alignment horizontal="left" vertical="center"/>
      <protection locked="0"/>
    </xf>
    <xf numFmtId="0" fontId="10" fillId="0" borderId="1" xfId="0" applyNumberFormat="1" applyFont="1" applyFill="1" applyBorder="1" applyAlignment="1" applyProtection="1">
      <alignment horizontal="center" vertical="center" wrapText="1"/>
      <protection locked="0"/>
    </xf>
    <xf numFmtId="0" fontId="21" fillId="0" borderId="17" xfId="0" applyNumberFormat="1" applyFont="1" applyFill="1" applyBorder="1" applyAlignment="1" applyProtection="1">
      <alignment horizontal="center" vertical="center" wrapText="1"/>
    </xf>
    <xf numFmtId="0" fontId="36" fillId="5" borderId="1" xfId="5" applyFont="1" applyFill="1" applyBorder="1" applyAlignment="1" applyProtection="1">
      <alignment horizontal="center" vertical="center"/>
      <protection locked="0"/>
    </xf>
    <xf numFmtId="0" fontId="4" fillId="0" borderId="1" xfId="5" applyFont="1" applyBorder="1" applyAlignment="1" applyProtection="1">
      <alignment horizontal="center" vertical="center" wrapText="1"/>
      <protection locked="0"/>
    </xf>
    <xf numFmtId="0" fontId="10" fillId="0" borderId="0" xfId="0" applyNumberFormat="1" applyFont="1" applyFill="1" applyBorder="1" applyAlignment="1" applyProtection="1">
      <alignment horizontal="center" vertical="center" wrapText="1"/>
      <protection locked="0"/>
    </xf>
    <xf numFmtId="0" fontId="10" fillId="0" borderId="5" xfId="0" applyNumberFormat="1" applyFont="1" applyFill="1" applyBorder="1" applyAlignment="1" applyProtection="1">
      <alignment horizontal="center" vertical="center" wrapText="1"/>
      <protection locked="0"/>
    </xf>
    <xf numFmtId="0" fontId="10" fillId="0" borderId="66" xfId="0" applyNumberFormat="1" applyFont="1" applyFill="1" applyBorder="1" applyAlignment="1" applyProtection="1">
      <alignment horizontal="center" vertical="center" wrapText="1"/>
      <protection locked="0"/>
    </xf>
    <xf numFmtId="0" fontId="10" fillId="0" borderId="67" xfId="0" applyNumberFormat="1" applyFont="1" applyFill="1" applyBorder="1" applyAlignment="1" applyProtection="1">
      <alignment horizontal="center" vertical="center" wrapText="1"/>
      <protection locked="0"/>
    </xf>
    <xf numFmtId="178" fontId="51" fillId="3" borderId="1" xfId="0" applyNumberFormat="1" applyFont="1" applyFill="1" applyBorder="1" applyAlignment="1" applyProtection="1">
      <alignment horizontal="center" vertical="center"/>
      <protection locked="0"/>
    </xf>
    <xf numFmtId="0" fontId="4" fillId="3" borderId="1" xfId="0" applyNumberFormat="1" applyFont="1" applyFill="1" applyBorder="1" applyAlignment="1" applyProtection="1">
      <alignment horizontal="center" vertical="center" wrapText="1"/>
    </xf>
    <xf numFmtId="0" fontId="10" fillId="6" borderId="47" xfId="0" applyNumberFormat="1" applyFont="1" applyFill="1" applyBorder="1" applyAlignment="1" applyProtection="1">
      <alignment horizontal="center" vertical="center" wrapText="1"/>
      <protection locked="0"/>
    </xf>
    <xf numFmtId="0" fontId="10" fillId="6" borderId="48" xfId="0" applyNumberFormat="1" applyFont="1" applyFill="1" applyBorder="1" applyAlignment="1" applyProtection="1">
      <alignment horizontal="center" vertical="center" wrapText="1"/>
      <protection locked="0"/>
    </xf>
    <xf numFmtId="0" fontId="10" fillId="6" borderId="42" xfId="0" applyNumberFormat="1" applyFont="1" applyFill="1" applyBorder="1" applyAlignment="1" applyProtection="1">
      <alignment horizontal="center" vertical="center" wrapText="1"/>
      <protection locked="0"/>
    </xf>
    <xf numFmtId="0" fontId="10" fillId="0" borderId="1" xfId="0" applyNumberFormat="1" applyFont="1" applyFill="1" applyBorder="1" applyAlignment="1" applyProtection="1">
      <alignment horizontal="center" vertical="center"/>
    </xf>
    <xf numFmtId="0" fontId="4" fillId="0" borderId="47" xfId="0" applyNumberFormat="1" applyFont="1" applyFill="1" applyBorder="1" applyAlignment="1" applyProtection="1">
      <alignment horizontal="center" vertical="center" wrapText="1"/>
    </xf>
    <xf numFmtId="0" fontId="4" fillId="0" borderId="48" xfId="0" applyNumberFormat="1" applyFont="1" applyFill="1" applyBorder="1" applyAlignment="1" applyProtection="1">
      <alignment horizontal="center" vertical="center" wrapText="1"/>
    </xf>
    <xf numFmtId="0" fontId="4" fillId="0" borderId="42" xfId="0" applyNumberFormat="1" applyFont="1" applyFill="1" applyBorder="1" applyAlignment="1" applyProtection="1">
      <alignment horizontal="center" vertical="center" wrapText="1"/>
    </xf>
    <xf numFmtId="0" fontId="10" fillId="14" borderId="20" xfId="5" applyFont="1" applyFill="1" applyBorder="1" applyAlignment="1" applyProtection="1">
      <alignment horizontal="left" vertical="center"/>
      <protection locked="0"/>
    </xf>
    <xf numFmtId="0" fontId="10" fillId="14" borderId="21" xfId="5" applyFont="1" applyFill="1" applyBorder="1" applyAlignment="1" applyProtection="1">
      <alignment horizontal="left" vertical="center"/>
      <protection locked="0"/>
    </xf>
    <xf numFmtId="0" fontId="10" fillId="14" borderId="22" xfId="5" applyFont="1" applyFill="1" applyBorder="1" applyAlignment="1" applyProtection="1">
      <alignment horizontal="left" vertical="center"/>
      <protection locked="0"/>
    </xf>
    <xf numFmtId="10" fontId="10" fillId="6" borderId="47" xfId="8" applyNumberFormat="1" applyFont="1" applyFill="1" applyBorder="1" applyAlignment="1" applyProtection="1">
      <alignment horizontal="center" vertical="center"/>
      <protection locked="0"/>
    </xf>
    <xf numFmtId="10" fontId="10" fillId="6" borderId="48" xfId="8" applyNumberFormat="1" applyFont="1" applyFill="1" applyBorder="1" applyAlignment="1" applyProtection="1">
      <alignment horizontal="center" vertical="center"/>
      <protection locked="0"/>
    </xf>
    <xf numFmtId="10" fontId="10" fillId="6" borderId="42" xfId="8" applyNumberFormat="1" applyFont="1" applyFill="1" applyBorder="1" applyAlignment="1" applyProtection="1">
      <alignment horizontal="center" vertical="center"/>
      <protection locked="0"/>
    </xf>
    <xf numFmtId="0" fontId="10" fillId="16" borderId="19" xfId="0" applyNumberFormat="1" applyFont="1" applyFill="1" applyBorder="1" applyAlignment="1" applyProtection="1">
      <alignment horizontal="left" vertical="center" wrapText="1"/>
      <protection locked="0"/>
    </xf>
    <xf numFmtId="0" fontId="10" fillId="6" borderId="1" xfId="5" applyFont="1" applyFill="1" applyBorder="1" applyAlignment="1" applyProtection="1">
      <alignment horizontal="center" vertical="center" wrapText="1"/>
      <protection locked="0"/>
    </xf>
    <xf numFmtId="0" fontId="10" fillId="6" borderId="47" xfId="5" applyFont="1" applyFill="1" applyBorder="1" applyAlignment="1" applyProtection="1">
      <alignment horizontal="center" vertical="center"/>
      <protection locked="0"/>
    </xf>
    <xf numFmtId="0" fontId="10" fillId="6" borderId="48" xfId="5" applyFont="1" applyFill="1" applyBorder="1" applyAlignment="1" applyProtection="1">
      <alignment horizontal="center" vertical="center"/>
      <protection locked="0"/>
    </xf>
    <xf numFmtId="0" fontId="10" fillId="6" borderId="42" xfId="5" applyFont="1" applyFill="1" applyBorder="1" applyAlignment="1" applyProtection="1">
      <alignment horizontal="center" vertical="center"/>
      <protection locked="0"/>
    </xf>
    <xf numFmtId="0" fontId="4" fillId="0" borderId="19" xfId="5" applyFont="1" applyBorder="1" applyAlignment="1" applyProtection="1">
      <alignment horizontal="center" vertical="center" wrapText="1"/>
      <protection locked="0"/>
    </xf>
    <xf numFmtId="0" fontId="10" fillId="6" borderId="40" xfId="0" applyNumberFormat="1" applyFont="1" applyFill="1" applyBorder="1" applyAlignment="1" applyProtection="1">
      <alignment horizontal="center" vertical="center"/>
      <protection locked="0"/>
    </xf>
    <xf numFmtId="0" fontId="10" fillId="6" borderId="38" xfId="0" applyNumberFormat="1" applyFont="1" applyFill="1" applyBorder="1" applyAlignment="1" applyProtection="1">
      <alignment horizontal="center" vertical="center"/>
      <protection locked="0"/>
    </xf>
    <xf numFmtId="180" fontId="42" fillId="0" borderId="1" xfId="7" applyNumberFormat="1" applyFont="1" applyFill="1" applyBorder="1" applyAlignment="1" applyProtection="1">
      <alignment horizontal="center" vertical="center"/>
    </xf>
    <xf numFmtId="165" fontId="4" fillId="0" borderId="1" xfId="7" applyNumberFormat="1" applyFont="1" applyFill="1" applyBorder="1" applyAlignment="1" applyProtection="1">
      <alignment horizontal="center" vertical="center"/>
    </xf>
    <xf numFmtId="0" fontId="10" fillId="6" borderId="47" xfId="5" applyFont="1" applyFill="1" applyBorder="1" applyAlignment="1" applyProtection="1">
      <alignment horizontal="left" vertical="center" wrapText="1"/>
      <protection locked="0"/>
    </xf>
    <xf numFmtId="0" fontId="10" fillId="6" borderId="48" xfId="5" applyFont="1" applyFill="1" applyBorder="1" applyAlignment="1" applyProtection="1">
      <alignment horizontal="left" vertical="center" wrapText="1"/>
      <protection locked="0"/>
    </xf>
    <xf numFmtId="0" fontId="10" fillId="6" borderId="42" xfId="5" applyFont="1" applyFill="1" applyBorder="1" applyAlignment="1" applyProtection="1">
      <alignment horizontal="left" vertical="center" wrapText="1"/>
      <protection locked="0"/>
    </xf>
    <xf numFmtId="0" fontId="10" fillId="6" borderId="19" xfId="5" applyFont="1" applyFill="1" applyBorder="1" applyAlignment="1" applyProtection="1">
      <alignment horizontal="center" vertical="center" wrapText="1"/>
      <protection locked="0"/>
    </xf>
    <xf numFmtId="49" fontId="10" fillId="0" borderId="47" xfId="0" applyNumberFormat="1" applyFont="1" applyFill="1" applyBorder="1" applyAlignment="1" applyProtection="1">
      <alignment horizontal="center" vertical="center" wrapText="1"/>
      <protection locked="0"/>
    </xf>
    <xf numFmtId="49" fontId="10" fillId="0" borderId="48" xfId="0" applyNumberFormat="1" applyFont="1" applyFill="1" applyBorder="1" applyAlignment="1" applyProtection="1">
      <alignment horizontal="center" vertical="center" wrapText="1"/>
      <protection locked="0"/>
    </xf>
    <xf numFmtId="49" fontId="10" fillId="0" borderId="42" xfId="0" applyNumberFormat="1" applyFont="1" applyFill="1" applyBorder="1" applyAlignment="1" applyProtection="1">
      <alignment horizontal="center" vertical="center" wrapText="1"/>
      <protection locked="0"/>
    </xf>
    <xf numFmtId="0" fontId="10" fillId="0" borderId="40" xfId="0" applyNumberFormat="1" applyFont="1" applyFill="1" applyBorder="1" applyAlignment="1" applyProtection="1">
      <alignment horizontal="center" vertical="center" wrapText="1"/>
      <protection locked="0"/>
    </xf>
    <xf numFmtId="0" fontId="10" fillId="0" borderId="43" xfId="0" applyNumberFormat="1" applyFont="1" applyFill="1" applyBorder="1" applyAlignment="1" applyProtection="1">
      <alignment horizontal="center" vertical="center" wrapText="1"/>
      <protection locked="0"/>
    </xf>
    <xf numFmtId="0" fontId="10" fillId="0" borderId="3" xfId="0" applyNumberFormat="1" applyFont="1" applyFill="1" applyBorder="1" applyAlignment="1" applyProtection="1">
      <alignment horizontal="center" vertical="center" wrapText="1"/>
      <protection locked="0"/>
    </xf>
    <xf numFmtId="0" fontId="10" fillId="0" borderId="4" xfId="0" applyNumberFormat="1" applyFont="1" applyFill="1" applyBorder="1" applyAlignment="1" applyProtection="1">
      <alignment horizontal="center" vertical="center" wrapText="1"/>
      <protection locked="0"/>
    </xf>
    <xf numFmtId="0" fontId="10" fillId="0" borderId="2" xfId="0" applyNumberFormat="1" applyFont="1" applyFill="1" applyBorder="1" applyAlignment="1" applyProtection="1">
      <alignment horizontal="center" vertical="center" wrapText="1"/>
      <protection locked="0"/>
    </xf>
    <xf numFmtId="0" fontId="4" fillId="0" borderId="43" xfId="0" applyNumberFormat="1" applyFont="1" applyFill="1" applyBorder="1" applyAlignment="1" applyProtection="1">
      <alignment horizontal="center" vertical="center" wrapText="1"/>
      <protection locked="0"/>
    </xf>
    <xf numFmtId="0" fontId="4" fillId="0" borderId="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wrapText="1"/>
      <protection locked="0"/>
    </xf>
    <xf numFmtId="0" fontId="10" fillId="6" borderId="1" xfId="5" applyFont="1" applyFill="1" applyBorder="1" applyAlignment="1" applyProtection="1">
      <alignment horizontal="left" vertical="center"/>
      <protection locked="0"/>
    </xf>
    <xf numFmtId="0" fontId="10" fillId="0" borderId="47" xfId="0" applyNumberFormat="1" applyFont="1" applyFill="1" applyBorder="1" applyAlignment="1" applyProtection="1">
      <alignment horizontal="right" vertical="center" wrapText="1"/>
      <protection locked="0"/>
    </xf>
    <xf numFmtId="0" fontId="10" fillId="0" borderId="48" xfId="0" applyNumberFormat="1" applyFont="1" applyFill="1" applyBorder="1" applyAlignment="1" applyProtection="1">
      <alignment horizontal="right" vertical="center" wrapText="1"/>
      <protection locked="0"/>
    </xf>
    <xf numFmtId="0" fontId="10" fillId="0" borderId="42" xfId="0" applyNumberFormat="1" applyFont="1" applyFill="1" applyBorder="1" applyAlignment="1" applyProtection="1">
      <alignment horizontal="right" vertical="center" wrapText="1"/>
      <protection locked="0"/>
    </xf>
    <xf numFmtId="0" fontId="23" fillId="0" borderId="1" xfId="5" applyFont="1" applyBorder="1" applyAlignment="1" applyProtection="1">
      <alignment horizontal="center" vertical="center" wrapText="1"/>
      <protection locked="0"/>
    </xf>
    <xf numFmtId="0" fontId="10" fillId="6" borderId="47" xfId="5" applyFont="1" applyFill="1" applyBorder="1" applyAlignment="1" applyProtection="1">
      <alignment horizontal="center" vertical="center" wrapText="1"/>
      <protection locked="0"/>
    </xf>
    <xf numFmtId="0" fontId="10" fillId="6" borderId="48" xfId="5" applyFont="1" applyFill="1" applyBorder="1" applyAlignment="1" applyProtection="1">
      <alignment horizontal="center" vertical="center" wrapText="1"/>
      <protection locked="0"/>
    </xf>
    <xf numFmtId="0" fontId="10" fillId="6" borderId="42" xfId="5" applyFont="1" applyFill="1" applyBorder="1" applyAlignment="1" applyProtection="1">
      <alignment horizontal="center" vertical="center" wrapText="1"/>
      <protection locked="0"/>
    </xf>
    <xf numFmtId="0" fontId="10" fillId="2" borderId="47" xfId="0" applyNumberFormat="1" applyFont="1" applyFill="1" applyBorder="1" applyAlignment="1" applyProtection="1">
      <alignment horizontal="center" vertical="center" wrapText="1"/>
      <protection locked="0"/>
    </xf>
    <xf numFmtId="0" fontId="10" fillId="2" borderId="48" xfId="0" applyNumberFormat="1" applyFont="1" applyFill="1" applyBorder="1" applyAlignment="1" applyProtection="1">
      <alignment horizontal="center" vertical="center" wrapText="1"/>
      <protection locked="0"/>
    </xf>
    <xf numFmtId="0" fontId="10" fillId="2" borderId="42" xfId="0" applyNumberFormat="1" applyFont="1" applyFill="1" applyBorder="1" applyAlignment="1" applyProtection="1">
      <alignment horizontal="center" vertical="center" wrapText="1"/>
      <protection locked="0"/>
    </xf>
    <xf numFmtId="49" fontId="15" fillId="3" borderId="1" xfId="5" applyNumberFormat="1" applyFont="1" applyFill="1" applyBorder="1" applyAlignment="1" applyProtection="1">
      <alignment horizontal="center" vertical="center"/>
      <protection locked="0"/>
    </xf>
    <xf numFmtId="0" fontId="15" fillId="3" borderId="1" xfId="5" applyFont="1" applyFill="1" applyBorder="1" applyAlignment="1" applyProtection="1">
      <alignment horizontal="center" vertical="center"/>
      <protection locked="0"/>
    </xf>
    <xf numFmtId="0" fontId="10" fillId="0" borderId="1" xfId="0" applyNumberFormat="1" applyFont="1" applyFill="1" applyBorder="1" applyAlignment="1" applyProtection="1">
      <alignment horizontal="right" vertical="center" wrapText="1"/>
      <protection locked="0"/>
    </xf>
    <xf numFmtId="0" fontId="4" fillId="0" borderId="47" xfId="0" applyNumberFormat="1" applyFont="1" applyFill="1" applyBorder="1" applyAlignment="1" applyProtection="1">
      <alignment horizontal="center" vertical="center" wrapText="1"/>
      <protection locked="0"/>
    </xf>
    <xf numFmtId="0" fontId="4" fillId="0" borderId="48" xfId="0" applyNumberFormat="1" applyFont="1" applyFill="1" applyBorder="1" applyAlignment="1" applyProtection="1">
      <alignment horizontal="center" vertical="center" wrapText="1"/>
      <protection locked="0"/>
    </xf>
    <xf numFmtId="0" fontId="4" fillId="0" borderId="42" xfId="0" applyNumberFormat="1" applyFont="1" applyFill="1" applyBorder="1" applyAlignment="1" applyProtection="1">
      <alignment horizontal="center" vertical="center" wrapText="1"/>
      <protection locked="0"/>
    </xf>
    <xf numFmtId="0" fontId="10" fillId="16" borderId="47" xfId="5" applyFont="1" applyFill="1" applyBorder="1" applyAlignment="1" applyProtection="1">
      <alignment horizontal="left" vertical="center"/>
      <protection locked="0"/>
    </xf>
    <xf numFmtId="0" fontId="10" fillId="16" borderId="48" xfId="5" applyFont="1" applyFill="1" applyBorder="1" applyAlignment="1" applyProtection="1">
      <alignment horizontal="left" vertical="center"/>
      <protection locked="0"/>
    </xf>
    <xf numFmtId="0" fontId="10" fillId="16" borderId="42" xfId="5" applyFont="1" applyFill="1" applyBorder="1" applyAlignment="1" applyProtection="1">
      <alignment horizontal="left" vertical="center"/>
      <protection locked="0"/>
    </xf>
    <xf numFmtId="0" fontId="10" fillId="6" borderId="1" xfId="0" applyNumberFormat="1" applyFont="1" applyFill="1" applyBorder="1" applyAlignment="1" applyProtection="1">
      <alignment horizontal="left" vertical="center"/>
      <protection locked="0"/>
    </xf>
    <xf numFmtId="0" fontId="48" fillId="3" borderId="1" xfId="5" applyFont="1" applyFill="1" applyBorder="1" applyAlignment="1" applyProtection="1">
      <alignment horizontal="center" vertical="center" wrapText="1"/>
      <protection locked="0"/>
    </xf>
    <xf numFmtId="180" fontId="48" fillId="3" borderId="1" xfId="5" applyNumberFormat="1" applyFont="1" applyFill="1" applyBorder="1" applyAlignment="1" applyProtection="1">
      <alignment horizontal="center" vertical="center" wrapText="1"/>
      <protection locked="0"/>
    </xf>
    <xf numFmtId="0" fontId="10" fillId="2" borderId="1" xfId="0" applyNumberFormat="1" applyFont="1" applyFill="1" applyBorder="1" applyAlignment="1" applyProtection="1">
      <alignment horizontal="left" vertical="center" wrapText="1"/>
      <protection locked="0"/>
    </xf>
    <xf numFmtId="49" fontId="10" fillId="6" borderId="1" xfId="0" applyNumberFormat="1" applyFont="1" applyFill="1" applyBorder="1" applyAlignment="1" applyProtection="1">
      <alignment horizontal="center" vertical="center" wrapText="1"/>
      <protection locked="0"/>
    </xf>
    <xf numFmtId="0" fontId="10" fillId="2" borderId="43" xfId="0" applyNumberFormat="1" applyFont="1" applyFill="1" applyBorder="1" applyAlignment="1" applyProtection="1">
      <alignment horizontal="center" vertical="center" wrapText="1"/>
      <protection locked="0"/>
    </xf>
    <xf numFmtId="0" fontId="10" fillId="2" borderId="3" xfId="0" applyNumberFormat="1" applyFont="1" applyFill="1" applyBorder="1" applyAlignment="1" applyProtection="1">
      <alignment horizontal="center" vertical="center" wrapText="1"/>
      <protection locked="0"/>
    </xf>
    <xf numFmtId="0" fontId="10" fillId="2" borderId="4" xfId="0" applyNumberFormat="1" applyFont="1" applyFill="1" applyBorder="1" applyAlignment="1" applyProtection="1">
      <alignment horizontal="center" vertical="center" wrapText="1"/>
      <protection locked="0"/>
    </xf>
    <xf numFmtId="0" fontId="10" fillId="6" borderId="3" xfId="0" applyNumberFormat="1" applyFont="1" applyFill="1" applyBorder="1" applyAlignment="1" applyProtection="1">
      <alignment horizontal="center" vertical="center" wrapText="1"/>
      <protection locked="0"/>
    </xf>
    <xf numFmtId="0" fontId="10" fillId="6" borderId="4" xfId="0" applyNumberFormat="1" applyFont="1" applyFill="1" applyBorder="1" applyAlignment="1" applyProtection="1">
      <alignment horizontal="center" vertical="center" wrapText="1"/>
      <protection locked="0"/>
    </xf>
    <xf numFmtId="0" fontId="10" fillId="6" borderId="74" xfId="0" applyNumberFormat="1" applyFont="1" applyFill="1" applyBorder="1" applyAlignment="1" applyProtection="1">
      <alignment horizontal="center" vertical="center" wrapText="1"/>
      <protection locked="0"/>
    </xf>
    <xf numFmtId="0" fontId="10" fillId="6" borderId="57" xfId="0" applyNumberFormat="1" applyFont="1" applyFill="1" applyBorder="1" applyAlignment="1" applyProtection="1">
      <alignment horizontal="center" vertical="center" wrapText="1"/>
      <protection locked="0"/>
    </xf>
    <xf numFmtId="0" fontId="10" fillId="6" borderId="49" xfId="0" applyNumberFormat="1" applyFont="1" applyFill="1" applyBorder="1" applyAlignment="1" applyProtection="1">
      <alignment horizontal="center" vertical="center" wrapText="1"/>
      <protection locked="0"/>
    </xf>
    <xf numFmtId="0" fontId="10" fillId="6" borderId="75" xfId="0" applyNumberFormat="1" applyFont="1" applyFill="1" applyBorder="1" applyAlignment="1" applyProtection="1">
      <alignment horizontal="center" vertical="center" wrapText="1"/>
      <protection locked="0"/>
    </xf>
    <xf numFmtId="0" fontId="4" fillId="6" borderId="1" xfId="0" applyNumberFormat="1" applyFont="1" applyFill="1" applyBorder="1" applyAlignment="1" applyProtection="1">
      <alignment horizontal="center" vertical="center" wrapText="1"/>
      <protection locked="0"/>
    </xf>
    <xf numFmtId="49" fontId="10" fillId="0" borderId="68" xfId="0" applyNumberFormat="1" applyFont="1" applyFill="1" applyBorder="1" applyAlignment="1" applyProtection="1">
      <alignment horizontal="center" vertical="center" wrapText="1"/>
      <protection locked="0"/>
    </xf>
    <xf numFmtId="49" fontId="10" fillId="0" borderId="66" xfId="0" applyNumberFormat="1" applyFont="1" applyFill="1" applyBorder="1" applyAlignment="1" applyProtection="1">
      <alignment horizontal="center" vertical="center" wrapText="1"/>
      <protection locked="0"/>
    </xf>
    <xf numFmtId="49" fontId="10" fillId="0" borderId="67" xfId="0" applyNumberFormat="1" applyFont="1" applyFill="1" applyBorder="1" applyAlignment="1" applyProtection="1">
      <alignment horizontal="center" vertical="center" wrapText="1"/>
      <protection locked="0"/>
    </xf>
    <xf numFmtId="0" fontId="10" fillId="0" borderId="57" xfId="0" applyNumberFormat="1" applyFont="1" applyFill="1" applyBorder="1" applyAlignment="1" applyProtection="1">
      <alignment horizontal="center" vertical="center" wrapText="1"/>
      <protection locked="0"/>
    </xf>
    <xf numFmtId="0" fontId="10" fillId="0" borderId="49" xfId="0" applyNumberFormat="1" applyFont="1" applyFill="1" applyBorder="1" applyAlignment="1" applyProtection="1">
      <alignment horizontal="center" vertical="center" wrapText="1"/>
      <protection locked="0"/>
    </xf>
    <xf numFmtId="0" fontId="10" fillId="0" borderId="68" xfId="0" applyNumberFormat="1" applyFont="1" applyFill="1" applyBorder="1" applyAlignment="1" applyProtection="1">
      <alignment horizontal="center" vertical="center" wrapText="1"/>
      <protection locked="0"/>
    </xf>
    <xf numFmtId="180" fontId="6" fillId="0" borderId="8" xfId="0" applyNumberFormat="1" applyFont="1" applyFill="1" applyBorder="1" applyAlignment="1" applyProtection="1">
      <alignment horizontal="center" vertical="center"/>
      <protection locked="0"/>
    </xf>
    <xf numFmtId="180" fontId="6" fillId="0" borderId="9" xfId="0" applyNumberFormat="1" applyFont="1" applyFill="1" applyBorder="1" applyAlignment="1" applyProtection="1">
      <alignment horizontal="center" vertical="center"/>
      <protection locked="0"/>
    </xf>
    <xf numFmtId="0" fontId="6" fillId="0" borderId="20" xfId="5" applyFont="1" applyBorder="1" applyAlignment="1" applyProtection="1">
      <alignment horizontal="center" vertical="center" wrapText="1"/>
      <protection locked="0"/>
    </xf>
    <xf numFmtId="0" fontId="6" fillId="0" borderId="21" xfId="5" applyFont="1" applyBorder="1" applyAlignment="1" applyProtection="1">
      <alignment horizontal="center" vertical="center"/>
      <protection locked="0"/>
    </xf>
    <xf numFmtId="0" fontId="6" fillId="0" borderId="22" xfId="5" applyFont="1" applyBorder="1" applyAlignment="1" applyProtection="1">
      <alignment horizontal="center" vertical="center"/>
      <protection locked="0"/>
    </xf>
    <xf numFmtId="0" fontId="11" fillId="6" borderId="12" xfId="5" applyFont="1" applyFill="1" applyBorder="1" applyAlignment="1" applyProtection="1">
      <alignment horizontal="center" vertical="center" wrapText="1"/>
      <protection locked="0"/>
    </xf>
    <xf numFmtId="0" fontId="11" fillId="6" borderId="18" xfId="5" applyFont="1" applyFill="1" applyBorder="1" applyAlignment="1" applyProtection="1">
      <alignment horizontal="center" vertical="center" wrapText="1"/>
      <protection locked="0"/>
    </xf>
    <xf numFmtId="14" fontId="6" fillId="0" borderId="10" xfId="0" applyNumberFormat="1" applyFont="1" applyFill="1" applyBorder="1" applyAlignment="1" applyProtection="1">
      <alignment horizontal="center" vertical="center"/>
      <protection locked="0"/>
    </xf>
    <xf numFmtId="14" fontId="6" fillId="0" borderId="11" xfId="0" applyNumberFormat="1" applyFont="1" applyFill="1" applyBorder="1" applyAlignment="1" applyProtection="1">
      <alignment horizontal="center" vertical="center"/>
      <protection locked="0"/>
    </xf>
    <xf numFmtId="14" fontId="6" fillId="0" borderId="16" xfId="0" applyNumberFormat="1" applyFont="1" applyFill="1" applyBorder="1" applyAlignment="1" applyProtection="1">
      <alignment horizontal="center" vertical="center"/>
      <protection locked="0"/>
    </xf>
    <xf numFmtId="14" fontId="6" fillId="0" borderId="0" xfId="0" applyNumberFormat="1" applyFont="1" applyFill="1" applyBorder="1" applyAlignment="1" applyProtection="1">
      <alignment horizontal="center" vertical="center"/>
      <protection locked="0"/>
    </xf>
    <xf numFmtId="0" fontId="6" fillId="0" borderId="10" xfId="5" applyFont="1" applyBorder="1" applyAlignment="1" applyProtection="1">
      <alignment horizontal="center" vertical="center"/>
      <protection locked="0"/>
    </xf>
    <xf numFmtId="0" fontId="6" fillId="0" borderId="11" xfId="5" applyFont="1" applyBorder="1" applyAlignment="1" applyProtection="1">
      <alignment horizontal="center" vertical="center"/>
      <protection locked="0"/>
    </xf>
    <xf numFmtId="0" fontId="6" fillId="0" borderId="16" xfId="5" applyFont="1" applyBorder="1" applyAlignment="1" applyProtection="1">
      <alignment horizontal="center" vertical="center"/>
      <protection locked="0"/>
    </xf>
    <xf numFmtId="0" fontId="6" fillId="0" borderId="0" xfId="5" applyFont="1" applyAlignment="1" applyProtection="1">
      <alignment horizontal="center" vertical="center"/>
      <protection locked="0"/>
    </xf>
    <xf numFmtId="0" fontId="6" fillId="0" borderId="13" xfId="5" applyFont="1" applyBorder="1" applyAlignment="1" applyProtection="1">
      <alignment horizontal="center" vertical="center"/>
      <protection locked="0"/>
    </xf>
    <xf numFmtId="0" fontId="6" fillId="0" borderId="14" xfId="5" applyFont="1" applyBorder="1" applyAlignment="1" applyProtection="1">
      <alignment horizontal="center" vertical="center"/>
      <protection locked="0"/>
    </xf>
    <xf numFmtId="0" fontId="12" fillId="0" borderId="7" xfId="0" applyNumberFormat="1" applyFont="1" applyFill="1" applyBorder="1" applyAlignment="1" applyProtection="1">
      <alignment horizontal="center" vertical="center"/>
      <protection locked="0"/>
    </xf>
    <xf numFmtId="0" fontId="12" fillId="0" borderId="8" xfId="0" applyNumberFormat="1" applyFont="1" applyFill="1" applyBorder="1" applyAlignment="1" applyProtection="1">
      <alignment horizontal="center" vertical="center"/>
      <protection locked="0"/>
    </xf>
    <xf numFmtId="49" fontId="43" fillId="0" borderId="17" xfId="5" applyNumberFormat="1" applyFont="1" applyBorder="1" applyAlignment="1" applyProtection="1">
      <alignment horizontal="center" vertical="center" wrapText="1"/>
      <protection locked="0"/>
    </xf>
    <xf numFmtId="180" fontId="6" fillId="0" borderId="11" xfId="0" applyNumberFormat="1" applyFont="1" applyFill="1" applyBorder="1" applyAlignment="1" applyProtection="1">
      <alignment horizontal="center" vertical="center"/>
      <protection locked="0"/>
    </xf>
    <xf numFmtId="180" fontId="6" fillId="0" borderId="12" xfId="0" applyNumberFormat="1" applyFont="1" applyFill="1" applyBorder="1" applyAlignment="1" applyProtection="1">
      <alignment horizontal="center" vertical="center"/>
      <protection locked="0"/>
    </xf>
    <xf numFmtId="180" fontId="6" fillId="0" borderId="14" xfId="0" applyNumberFormat="1" applyFont="1" applyFill="1" applyBorder="1" applyAlignment="1" applyProtection="1">
      <alignment horizontal="center" vertical="center"/>
      <protection locked="0"/>
    </xf>
    <xf numFmtId="180" fontId="6" fillId="0" borderId="15" xfId="0" applyNumberFormat="1" applyFont="1" applyFill="1" applyBorder="1" applyAlignment="1" applyProtection="1">
      <alignment horizontal="center" vertical="center"/>
      <protection locked="0"/>
    </xf>
    <xf numFmtId="9" fontId="43" fillId="0" borderId="37" xfId="2" applyFont="1" applyFill="1" applyBorder="1" applyAlignment="1" applyProtection="1">
      <alignment horizontal="center" vertical="center" wrapText="1"/>
      <protection locked="0"/>
    </xf>
    <xf numFmtId="9" fontId="43" fillId="0" borderId="39" xfId="2" applyFont="1" applyFill="1" applyBorder="1" applyAlignment="1" applyProtection="1">
      <alignment horizontal="center" vertical="center" wrapText="1"/>
      <protection locked="0"/>
    </xf>
    <xf numFmtId="9" fontId="43" fillId="0" borderId="33" xfId="2"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horizontal="center" vertical="center"/>
      <protection locked="0"/>
    </xf>
    <xf numFmtId="14" fontId="6" fillId="0" borderId="17" xfId="0" applyNumberFormat="1" applyFont="1" applyFill="1" applyBorder="1" applyAlignment="1" applyProtection="1">
      <alignment horizontal="center" vertical="center"/>
      <protection locked="0"/>
    </xf>
    <xf numFmtId="180" fontId="6" fillId="0" borderId="17" xfId="0" applyNumberFormat="1" applyFont="1" applyFill="1" applyBorder="1" applyAlignment="1" applyProtection="1">
      <alignment horizontal="center" vertical="center"/>
      <protection locked="0"/>
    </xf>
    <xf numFmtId="0" fontId="12" fillId="0" borderId="10" xfId="5" applyFont="1" applyBorder="1" applyAlignment="1" applyProtection="1">
      <alignment horizontal="center" vertical="center" wrapText="1"/>
      <protection locked="0"/>
    </xf>
    <xf numFmtId="0" fontId="12" fillId="0" borderId="13" xfId="5" applyFont="1" applyBorder="1" applyAlignment="1" applyProtection="1">
      <alignment horizontal="center" vertical="center" wrapText="1"/>
      <protection locked="0"/>
    </xf>
    <xf numFmtId="181" fontId="6" fillId="0" borderId="17" xfId="0" applyNumberFormat="1" applyFont="1" applyFill="1" applyBorder="1" applyAlignment="1" applyProtection="1">
      <alignment horizontal="center" vertical="center"/>
      <protection locked="0"/>
    </xf>
    <xf numFmtId="0" fontId="11" fillId="0" borderId="7" xfId="0" applyNumberFormat="1" applyFont="1" applyFill="1" applyBorder="1" applyAlignment="1" applyProtection="1">
      <alignment horizontal="center" vertical="top"/>
      <protection locked="0"/>
    </xf>
    <xf numFmtId="0" fontId="11" fillId="0" borderId="9" xfId="0" applyNumberFormat="1" applyFont="1" applyFill="1" applyBorder="1" applyAlignment="1" applyProtection="1">
      <alignment horizontal="center" vertical="top"/>
      <protection locked="0"/>
    </xf>
    <xf numFmtId="0" fontId="13" fillId="0" borderId="0" xfId="5" applyFont="1" applyAlignment="1" applyProtection="1">
      <alignment vertical="center" wrapText="1"/>
      <protection locked="0"/>
    </xf>
    <xf numFmtId="0" fontId="11" fillId="0" borderId="20" xfId="5" applyFont="1" applyBorder="1" applyAlignment="1" applyProtection="1">
      <alignment vertical="center"/>
      <protection locked="0"/>
    </xf>
    <xf numFmtId="0" fontId="11" fillId="0" borderId="21" xfId="5" applyFont="1" applyBorder="1" applyAlignment="1" applyProtection="1">
      <alignment vertical="center"/>
      <protection locked="0"/>
    </xf>
    <xf numFmtId="0" fontId="11" fillId="0" borderId="22" xfId="5" applyFont="1" applyBorder="1" applyAlignment="1" applyProtection="1">
      <alignment vertical="center"/>
      <protection locked="0"/>
    </xf>
    <xf numFmtId="0" fontId="16" fillId="6" borderId="28" xfId="5" applyFont="1" applyFill="1" applyBorder="1" applyAlignment="1" applyProtection="1">
      <alignment horizontal="center" vertical="center" wrapText="1"/>
      <protection locked="0"/>
    </xf>
    <xf numFmtId="0" fontId="16" fillId="6" borderId="32" xfId="5" applyFont="1" applyFill="1" applyBorder="1" applyAlignment="1" applyProtection="1">
      <alignment horizontal="center" vertical="center" wrapText="1"/>
      <protection locked="0"/>
    </xf>
    <xf numFmtId="0" fontId="16" fillId="6" borderId="34" xfId="5" applyFont="1" applyFill="1" applyBorder="1" applyAlignment="1" applyProtection="1">
      <alignment horizontal="center" vertical="center" wrapText="1"/>
      <protection locked="0"/>
    </xf>
    <xf numFmtId="0" fontId="16" fillId="6" borderId="21" xfId="5" applyFont="1" applyFill="1" applyBorder="1" applyAlignment="1" applyProtection="1">
      <alignment horizontal="center" vertical="center" wrapText="1"/>
      <protection locked="0"/>
    </xf>
    <xf numFmtId="0" fontId="16" fillId="6" borderId="35"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protection locked="0"/>
    </xf>
    <xf numFmtId="0" fontId="11" fillId="0" borderId="21" xfId="5" applyFont="1" applyBorder="1" applyAlignment="1" applyProtection="1">
      <alignment horizontal="center" vertical="center"/>
      <protection locked="0"/>
    </xf>
    <xf numFmtId="0" fontId="11" fillId="0" borderId="22" xfId="5" applyFont="1" applyBorder="1" applyAlignment="1" applyProtection="1">
      <alignment horizontal="center" vertical="center"/>
      <protection locked="0"/>
    </xf>
    <xf numFmtId="0" fontId="11" fillId="6" borderId="20" xfId="5" applyFont="1" applyFill="1" applyBorder="1" applyAlignment="1" applyProtection="1">
      <alignment horizontal="left" vertical="center" indent="1"/>
      <protection locked="0"/>
    </xf>
    <xf numFmtId="0" fontId="11" fillId="6" borderId="22" xfId="5" applyFont="1" applyFill="1" applyBorder="1" applyAlignment="1" applyProtection="1">
      <alignment horizontal="left" vertical="center" indent="1"/>
      <protection locked="0"/>
    </xf>
    <xf numFmtId="0" fontId="6" fillId="0" borderId="19" xfId="5" applyFont="1" applyBorder="1" applyAlignment="1" applyProtection="1">
      <alignment horizontal="center" vertical="center" wrapText="1"/>
      <protection locked="0"/>
    </xf>
    <xf numFmtId="0" fontId="16" fillId="6" borderId="20" xfId="5" applyFont="1" applyFill="1" applyBorder="1" applyAlignment="1" applyProtection="1">
      <alignment horizontal="center" vertical="center"/>
      <protection locked="0"/>
    </xf>
    <xf numFmtId="0" fontId="16" fillId="6" borderId="21" xfId="5" applyFont="1" applyFill="1" applyBorder="1" applyAlignment="1" applyProtection="1">
      <alignment horizontal="center" vertical="center"/>
      <protection locked="0"/>
    </xf>
    <xf numFmtId="0" fontId="16" fillId="6" borderId="22" xfId="5" applyFont="1" applyFill="1" applyBorder="1" applyAlignment="1" applyProtection="1">
      <alignment horizontal="center" vertical="center"/>
      <protection locked="0"/>
    </xf>
    <xf numFmtId="0" fontId="6" fillId="0" borderId="20" xfId="5" applyFont="1" applyBorder="1" applyAlignment="1" applyProtection="1">
      <alignment vertical="center"/>
      <protection locked="0"/>
    </xf>
    <xf numFmtId="0" fontId="6" fillId="0" borderId="21" xfId="5" applyFont="1" applyBorder="1" applyAlignment="1" applyProtection="1">
      <alignment vertical="center"/>
      <protection locked="0"/>
    </xf>
    <xf numFmtId="0" fontId="6" fillId="0" borderId="22" xfId="5" applyFont="1" applyBorder="1" applyAlignment="1" applyProtection="1">
      <alignment vertical="center"/>
      <protection locked="0"/>
    </xf>
    <xf numFmtId="0" fontId="6" fillId="0" borderId="19" xfId="5" applyFont="1" applyBorder="1" applyAlignment="1" applyProtection="1">
      <alignment horizontal="center" vertical="center"/>
      <protection locked="0"/>
    </xf>
    <xf numFmtId="0" fontId="20" fillId="0" borderId="19" xfId="9" applyFont="1" applyBorder="1" applyAlignment="1" applyProtection="1">
      <alignment horizontal="center" vertical="center"/>
      <protection locked="0"/>
    </xf>
    <xf numFmtId="0" fontId="11" fillId="6" borderId="58" xfId="5" applyFont="1" applyFill="1" applyBorder="1" applyAlignment="1" applyProtection="1">
      <alignment horizontal="center" vertical="center" wrapText="1"/>
      <protection locked="0"/>
    </xf>
    <xf numFmtId="0" fontId="11" fillId="6" borderId="59" xfId="5" applyFont="1" applyFill="1" applyBorder="1" applyAlignment="1" applyProtection="1">
      <alignment horizontal="center" vertical="center" wrapText="1"/>
      <protection locked="0"/>
    </xf>
    <xf numFmtId="0" fontId="11" fillId="6" borderId="69" xfId="5" applyFont="1" applyFill="1" applyBorder="1" applyAlignment="1" applyProtection="1">
      <alignment horizontal="center" vertical="center" wrapText="1"/>
      <protection locked="0"/>
    </xf>
    <xf numFmtId="0" fontId="11" fillId="6" borderId="70" xfId="5" applyFont="1" applyFill="1" applyBorder="1" applyAlignment="1" applyProtection="1">
      <alignment horizontal="center" vertical="center" wrapText="1"/>
      <protection locked="0"/>
    </xf>
    <xf numFmtId="0" fontId="11" fillId="6" borderId="71" xfId="5" applyFont="1" applyFill="1" applyBorder="1" applyAlignment="1" applyProtection="1">
      <alignment horizontal="center" vertical="center" wrapText="1"/>
      <protection locked="0"/>
    </xf>
    <xf numFmtId="0" fontId="11" fillId="6" borderId="19" xfId="5" applyFont="1" applyFill="1" applyBorder="1" applyAlignment="1" applyProtection="1">
      <alignment horizontal="center" vertical="center" wrapText="1"/>
      <protection locked="0"/>
    </xf>
    <xf numFmtId="0" fontId="23" fillId="6" borderId="7" xfId="5" applyFont="1" applyFill="1" applyBorder="1" applyAlignment="1" applyProtection="1">
      <alignment horizontal="center" vertical="center"/>
      <protection locked="0"/>
    </xf>
    <xf numFmtId="0" fontId="23" fillId="6" borderId="8" xfId="5" applyFont="1" applyFill="1" applyBorder="1" applyAlignment="1" applyProtection="1">
      <alignment horizontal="center" vertical="center"/>
      <protection locked="0"/>
    </xf>
    <xf numFmtId="0" fontId="23" fillId="6" borderId="9" xfId="5" applyFont="1" applyFill="1" applyBorder="1" applyAlignment="1" applyProtection="1">
      <alignment horizontal="center" vertical="center"/>
      <protection locked="0"/>
    </xf>
    <xf numFmtId="0" fontId="11" fillId="0" borderId="20" xfId="0" applyNumberFormat="1" applyFont="1" applyFill="1" applyBorder="1" applyAlignment="1" applyProtection="1">
      <alignment horizontal="center" vertical="center" wrapText="1"/>
      <protection locked="0"/>
    </xf>
    <xf numFmtId="0" fontId="11" fillId="0" borderId="21" xfId="0" applyNumberFormat="1" applyFont="1" applyFill="1" applyBorder="1" applyAlignment="1" applyProtection="1">
      <alignment horizontal="center" vertical="center" wrapText="1"/>
      <protection locked="0"/>
    </xf>
    <xf numFmtId="0" fontId="11" fillId="0" borderId="22" xfId="0" applyNumberFormat="1" applyFont="1" applyFill="1" applyBorder="1" applyAlignment="1" applyProtection="1">
      <alignment horizontal="center" vertical="center" wrapText="1"/>
      <protection locked="0"/>
    </xf>
    <xf numFmtId="0" fontId="13" fillId="0" borderId="20" xfId="5" applyFont="1" applyBorder="1" applyAlignment="1" applyProtection="1">
      <alignment horizontal="left" vertical="center"/>
      <protection locked="0"/>
    </xf>
    <xf numFmtId="0" fontId="13" fillId="0" borderId="21" xfId="5" applyFont="1" applyBorder="1" applyAlignment="1" applyProtection="1">
      <alignment horizontal="left" vertical="center"/>
      <protection locked="0"/>
    </xf>
    <xf numFmtId="0" fontId="13" fillId="0" borderId="22" xfId="5" applyFont="1" applyBorder="1" applyAlignment="1" applyProtection="1">
      <alignment horizontal="left" vertical="center"/>
      <protection locked="0"/>
    </xf>
    <xf numFmtId="0" fontId="10" fillId="16" borderId="20" xfId="5" applyFont="1" applyFill="1" applyBorder="1" applyAlignment="1" applyProtection="1">
      <alignment horizontal="left" vertical="center"/>
      <protection locked="0"/>
    </xf>
    <xf numFmtId="0" fontId="10" fillId="16" borderId="21" xfId="5" applyFont="1" applyFill="1" applyBorder="1" applyAlignment="1" applyProtection="1">
      <alignment horizontal="left" vertical="center"/>
      <protection locked="0"/>
    </xf>
    <xf numFmtId="0" fontId="10" fillId="16" borderId="22" xfId="5" applyFont="1" applyFill="1" applyBorder="1" applyAlignment="1" applyProtection="1">
      <alignment horizontal="left" vertical="center"/>
      <protection locked="0"/>
    </xf>
    <xf numFmtId="0" fontId="16" fillId="6" borderId="19" xfId="5" applyFont="1" applyFill="1" applyBorder="1" applyAlignment="1" applyProtection="1">
      <alignment horizontal="center" vertical="center" wrapText="1"/>
      <protection locked="0"/>
    </xf>
    <xf numFmtId="0" fontId="11" fillId="0" borderId="20" xfId="5" applyFont="1" applyBorder="1" applyAlignment="1" applyProtection="1">
      <alignment horizontal="center" vertical="center" wrapText="1"/>
      <protection locked="0"/>
    </xf>
    <xf numFmtId="0" fontId="11" fillId="0" borderId="21" xfId="5" applyFont="1" applyBorder="1" applyAlignment="1" applyProtection="1">
      <alignment horizontal="center" vertical="center" wrapText="1"/>
      <protection locked="0"/>
    </xf>
    <xf numFmtId="0" fontId="11" fillId="0" borderId="22" xfId="5" applyFont="1" applyBorder="1" applyAlignment="1" applyProtection="1">
      <alignment horizontal="center" vertical="center" wrapText="1"/>
      <protection locked="0"/>
    </xf>
    <xf numFmtId="0" fontId="11" fillId="0" borderId="20" xfId="5" applyFont="1" applyBorder="1" applyAlignment="1" applyProtection="1">
      <alignment vertical="center" wrapText="1"/>
      <protection locked="0"/>
    </xf>
    <xf numFmtId="0" fontId="11" fillId="0" borderId="21" xfId="5" applyFont="1" applyBorder="1" applyAlignment="1" applyProtection="1">
      <alignment vertical="center" wrapText="1"/>
      <protection locked="0"/>
    </xf>
    <xf numFmtId="0" fontId="11" fillId="0" borderId="22" xfId="5" applyFont="1" applyBorder="1" applyAlignment="1" applyProtection="1">
      <alignment vertical="center" wrapText="1"/>
      <protection locked="0"/>
    </xf>
    <xf numFmtId="0" fontId="11" fillId="6" borderId="20" xfId="5" applyFont="1" applyFill="1" applyBorder="1" applyAlignment="1" applyProtection="1">
      <alignment horizontal="center" vertical="center" wrapText="1"/>
      <protection locked="0"/>
    </xf>
    <xf numFmtId="0" fontId="11" fillId="6" borderId="21" xfId="5" applyFont="1" applyFill="1" applyBorder="1" applyAlignment="1" applyProtection="1">
      <alignment horizontal="center" vertical="center" wrapText="1"/>
      <protection locked="0"/>
    </xf>
    <xf numFmtId="0" fontId="11" fillId="6" borderId="22" xfId="5" applyFont="1" applyFill="1" applyBorder="1" applyAlignment="1" applyProtection="1">
      <alignment horizontal="center" vertical="center" wrapText="1"/>
      <protection locked="0"/>
    </xf>
    <xf numFmtId="0" fontId="11" fillId="6" borderId="19" xfId="0" applyNumberFormat="1" applyFont="1" applyFill="1" applyBorder="1" applyAlignment="1" applyProtection="1">
      <alignment horizontal="center" vertical="center" wrapText="1"/>
      <protection locked="0"/>
    </xf>
    <xf numFmtId="0" fontId="11" fillId="6" borderId="28" xfId="0" applyNumberFormat="1" applyFont="1" applyFill="1" applyBorder="1" applyAlignment="1" applyProtection="1">
      <alignment horizontal="center" vertical="center" wrapText="1"/>
      <protection locked="0"/>
    </xf>
    <xf numFmtId="0" fontId="11" fillId="6" borderId="17" xfId="5" applyFont="1" applyFill="1" applyBorder="1" applyAlignment="1" applyProtection="1">
      <alignment horizontal="center" vertical="center"/>
      <protection locked="0"/>
    </xf>
    <xf numFmtId="0" fontId="11" fillId="6" borderId="37" xfId="5" applyFont="1" applyFill="1" applyBorder="1" applyAlignment="1" applyProtection="1">
      <alignment horizontal="center" vertical="center"/>
      <protection locked="0"/>
    </xf>
    <xf numFmtId="0" fontId="11" fillId="6" borderId="29" xfId="5" applyFont="1" applyFill="1" applyBorder="1" applyAlignment="1" applyProtection="1">
      <alignment horizontal="center" vertical="center" wrapText="1"/>
      <protection locked="0"/>
    </xf>
    <xf numFmtId="0" fontId="11" fillId="6" borderId="23" xfId="5" applyFont="1" applyFill="1" applyBorder="1" applyAlignment="1" applyProtection="1">
      <alignment horizontal="center" vertical="center" wrapText="1"/>
      <protection locked="0"/>
    </xf>
    <xf numFmtId="0" fontId="11" fillId="6" borderId="24" xfId="5" applyFont="1" applyFill="1" applyBorder="1" applyAlignment="1" applyProtection="1">
      <alignment horizontal="center" vertical="center" wrapText="1"/>
      <protection locked="0"/>
    </xf>
    <xf numFmtId="0" fontId="11" fillId="6" borderId="31" xfId="5" applyFont="1" applyFill="1" applyBorder="1" applyAlignment="1" applyProtection="1">
      <alignment horizontal="center" vertical="center" wrapText="1"/>
      <protection locked="0"/>
    </xf>
    <xf numFmtId="0" fontId="11" fillId="6" borderId="0" xfId="5" applyFont="1" applyFill="1" applyAlignment="1" applyProtection="1">
      <alignment horizontal="center" vertical="center" wrapText="1"/>
      <protection locked="0"/>
    </xf>
    <xf numFmtId="0" fontId="11" fillId="6" borderId="25" xfId="5" applyFont="1" applyFill="1" applyBorder="1" applyAlignment="1" applyProtection="1">
      <alignment horizontal="center" vertical="center" wrapText="1"/>
      <protection locked="0"/>
    </xf>
    <xf numFmtId="0" fontId="12" fillId="0" borderId="17" xfId="0" applyNumberFormat="1" applyFont="1" applyFill="1" applyBorder="1" applyAlignment="1" applyProtection="1">
      <alignment horizontal="center" vertical="center"/>
      <protection locked="0"/>
    </xf>
    <xf numFmtId="0" fontId="11" fillId="0" borderId="19" xfId="5" applyFont="1" applyBorder="1" applyAlignment="1" applyProtection="1">
      <alignment horizontal="left" vertical="center"/>
      <protection locked="0"/>
    </xf>
    <xf numFmtId="0" fontId="11" fillId="0" borderId="29" xfId="5" applyFont="1" applyBorder="1" applyAlignment="1">
      <alignment horizontal="center" vertical="center"/>
    </xf>
    <xf numFmtId="0" fontId="11" fillId="0" borderId="24" xfId="5" applyFont="1" applyBorder="1" applyAlignment="1">
      <alignment horizontal="center" vertical="center"/>
    </xf>
    <xf numFmtId="0" fontId="6" fillId="6" borderId="19" xfId="5" applyFont="1" applyFill="1" applyBorder="1" applyAlignment="1" applyProtection="1">
      <alignment horizontal="center" vertical="center"/>
      <protection locked="0"/>
    </xf>
    <xf numFmtId="174" fontId="6" fillId="0" borderId="0" xfId="8" applyNumberFormat="1" applyFont="1" applyBorder="1" applyAlignment="1" applyProtection="1">
      <alignment horizontal="center" vertical="center"/>
      <protection locked="0"/>
    </xf>
    <xf numFmtId="0" fontId="16" fillId="6" borderId="29" xfId="5" applyFont="1" applyFill="1" applyBorder="1" applyAlignment="1" applyProtection="1">
      <alignment horizontal="center" vertical="center" wrapText="1"/>
      <protection locked="0"/>
    </xf>
    <xf numFmtId="0" fontId="16" fillId="6" borderId="30" xfId="5" applyFont="1" applyFill="1" applyBorder="1" applyAlignment="1" applyProtection="1">
      <alignment horizontal="center" vertical="center" wrapText="1"/>
      <protection locked="0"/>
    </xf>
    <xf numFmtId="0" fontId="16" fillId="6" borderId="31" xfId="5" applyFont="1" applyFill="1" applyBorder="1" applyAlignment="1" applyProtection="1">
      <alignment horizontal="center" vertical="center"/>
      <protection locked="0"/>
    </xf>
    <xf numFmtId="0" fontId="16" fillId="6" borderId="0" xfId="5" applyFont="1" applyFill="1" applyAlignment="1" applyProtection="1">
      <alignment horizontal="center" vertical="center"/>
      <protection locked="0"/>
    </xf>
    <xf numFmtId="0" fontId="16" fillId="6" borderId="25" xfId="5" applyFont="1" applyFill="1" applyBorder="1" applyAlignment="1" applyProtection="1">
      <alignment horizontal="center" vertical="center"/>
      <protection locked="0"/>
    </xf>
    <xf numFmtId="0" fontId="16" fillId="6" borderId="30" xfId="5" applyFont="1" applyFill="1" applyBorder="1" applyAlignment="1" applyProtection="1">
      <alignment horizontal="center" vertical="center"/>
      <protection locked="0"/>
    </xf>
    <xf numFmtId="0" fontId="16" fillId="6" borderId="26" xfId="5" applyFont="1" applyFill="1" applyBorder="1" applyAlignment="1" applyProtection="1">
      <alignment horizontal="center" vertical="center"/>
      <protection locked="0"/>
    </xf>
    <xf numFmtId="0" fontId="16" fillId="6" borderId="27" xfId="5" applyFont="1" applyFill="1" applyBorder="1" applyAlignment="1" applyProtection="1">
      <alignment horizontal="center" vertical="center"/>
      <protection locked="0"/>
    </xf>
    <xf numFmtId="174" fontId="11" fillId="0" borderId="0" xfId="2" applyNumberFormat="1" applyFont="1" applyBorder="1" applyAlignment="1" applyProtection="1">
      <alignment horizontal="left" vertical="center" indent="1"/>
    </xf>
    <xf numFmtId="174" fontId="11" fillId="0" borderId="25" xfId="2" applyNumberFormat="1" applyFont="1" applyBorder="1" applyAlignment="1" applyProtection="1">
      <alignment horizontal="left" vertical="center" indent="1"/>
    </xf>
    <xf numFmtId="0" fontId="10" fillId="16" borderId="19" xfId="5" applyFont="1" applyFill="1" applyBorder="1" applyAlignment="1" applyProtection="1">
      <alignment horizontal="left" vertical="center"/>
      <protection locked="0"/>
    </xf>
    <xf numFmtId="0" fontId="10" fillId="16" borderId="28" xfId="5" applyFont="1" applyFill="1" applyBorder="1" applyAlignment="1" applyProtection="1">
      <alignment horizontal="left" vertical="center"/>
      <protection locked="0"/>
    </xf>
    <xf numFmtId="0" fontId="10" fillId="16" borderId="16" xfId="5" applyFont="1" applyFill="1" applyBorder="1" applyAlignment="1" applyProtection="1">
      <alignment horizontal="left" vertical="center"/>
      <protection locked="0"/>
    </xf>
    <xf numFmtId="0" fontId="10" fillId="16" borderId="0" xfId="5" applyFont="1" applyFill="1" applyAlignment="1" applyProtection="1">
      <alignment horizontal="left" vertical="center"/>
      <protection locked="0"/>
    </xf>
    <xf numFmtId="0" fontId="10" fillId="16" borderId="26" xfId="5" applyFont="1" applyFill="1" applyBorder="1" applyAlignment="1" applyProtection="1">
      <alignment horizontal="left" vertical="center"/>
      <protection locked="0"/>
    </xf>
    <xf numFmtId="0" fontId="10" fillId="16" borderId="36" xfId="5" applyFont="1" applyFill="1" applyBorder="1" applyAlignment="1" applyProtection="1">
      <alignment horizontal="left" vertical="center"/>
      <protection locked="0"/>
    </xf>
    <xf numFmtId="0" fontId="10" fillId="16" borderId="10" xfId="5" applyFont="1" applyFill="1" applyBorder="1" applyAlignment="1" applyProtection="1">
      <alignment horizontal="left" vertical="center"/>
      <protection locked="0"/>
    </xf>
    <xf numFmtId="0" fontId="10" fillId="16" borderId="11" xfId="5" applyFont="1" applyFill="1" applyBorder="1" applyAlignment="1" applyProtection="1">
      <alignment horizontal="left" vertical="center"/>
      <protection locked="0"/>
    </xf>
    <xf numFmtId="0" fontId="10" fillId="16" borderId="12" xfId="5" applyFont="1" applyFill="1" applyBorder="1" applyAlignment="1" applyProtection="1">
      <alignment horizontal="left" vertical="center"/>
      <protection locked="0"/>
    </xf>
    <xf numFmtId="0" fontId="11" fillId="6" borderId="17" xfId="5" applyFont="1" applyFill="1" applyBorder="1" applyAlignment="1" applyProtection="1">
      <alignment horizontal="right" vertical="center" indent="1"/>
      <protection locked="0"/>
    </xf>
    <xf numFmtId="0" fontId="11" fillId="0" borderId="30" xfId="5" applyFont="1" applyBorder="1" applyAlignment="1" applyProtection="1">
      <alignment horizontal="left" vertical="center" wrapText="1"/>
      <protection locked="0"/>
    </xf>
    <xf numFmtId="0" fontId="11" fillId="0" borderId="26" xfId="5" applyFont="1" applyBorder="1" applyAlignment="1" applyProtection="1">
      <alignment horizontal="left" vertical="center" wrapText="1"/>
      <protection locked="0"/>
    </xf>
    <xf numFmtId="0" fontId="11" fillId="6" borderId="28" xfId="5" applyFont="1" applyFill="1" applyBorder="1" applyAlignment="1" applyProtection="1">
      <alignment horizontal="center" vertical="center"/>
      <protection locked="0"/>
    </xf>
    <xf numFmtId="0" fontId="23" fillId="6" borderId="7" xfId="0" applyNumberFormat="1" applyFont="1" applyFill="1" applyBorder="1" applyAlignment="1" applyProtection="1">
      <alignment horizontal="center" vertical="center"/>
      <protection locked="0"/>
    </xf>
    <xf numFmtId="0" fontId="23" fillId="6" borderId="8" xfId="0" applyNumberFormat="1" applyFont="1" applyFill="1" applyBorder="1" applyAlignment="1" applyProtection="1">
      <alignment horizontal="center" vertical="center"/>
      <protection locked="0"/>
    </xf>
    <xf numFmtId="0" fontId="23" fillId="6" borderId="9" xfId="0" applyNumberFormat="1" applyFont="1" applyFill="1" applyBorder="1" applyAlignment="1" applyProtection="1">
      <alignment horizontal="center" vertical="center"/>
      <protection locked="0"/>
    </xf>
    <xf numFmtId="164" fontId="6" fillId="0" borderId="7" xfId="1" applyNumberFormat="1" applyFont="1" applyFill="1" applyBorder="1" applyAlignment="1" applyProtection="1">
      <alignment horizontal="center" vertical="top"/>
      <protection locked="0"/>
    </xf>
    <xf numFmtId="164" fontId="6" fillId="0" borderId="9" xfId="1" applyNumberFormat="1" applyFont="1" applyFill="1" applyBorder="1" applyAlignment="1" applyProtection="1">
      <alignment horizontal="center" vertical="top"/>
      <protection locked="0"/>
    </xf>
    <xf numFmtId="0" fontId="11" fillId="6" borderId="33" xfId="5" applyFont="1" applyFill="1" applyBorder="1" applyAlignment="1" applyProtection="1">
      <alignment horizontal="center" vertical="center"/>
      <protection locked="0"/>
    </xf>
    <xf numFmtId="0" fontId="26" fillId="5" borderId="7" xfId="5" applyFont="1" applyFill="1" applyBorder="1" applyAlignment="1" applyProtection="1">
      <alignment horizontal="center" vertical="center"/>
      <protection locked="0"/>
    </xf>
    <xf numFmtId="0" fontId="26" fillId="5" borderId="8" xfId="5" applyFont="1" applyFill="1" applyBorder="1" applyAlignment="1" applyProtection="1">
      <alignment horizontal="center" vertical="center"/>
      <protection locked="0"/>
    </xf>
    <xf numFmtId="0" fontId="26" fillId="5" borderId="9" xfId="5" applyFont="1" applyFill="1" applyBorder="1" applyAlignment="1" applyProtection="1">
      <alignment horizontal="center" vertical="center"/>
      <protection locked="0"/>
    </xf>
    <xf numFmtId="0" fontId="11" fillId="6" borderId="28" xfId="5" applyFont="1" applyFill="1" applyBorder="1" applyAlignment="1" applyProtection="1">
      <alignment horizontal="center" vertical="center" wrapText="1"/>
      <protection locked="0"/>
    </xf>
    <xf numFmtId="0" fontId="11" fillId="0" borderId="19" xfId="5" applyFont="1" applyBorder="1" applyAlignment="1" applyProtection="1">
      <alignment horizontal="center" vertical="center" wrapText="1"/>
      <protection locked="0"/>
    </xf>
    <xf numFmtId="0" fontId="6" fillId="0" borderId="57" xfId="0" applyNumberFormat="1" applyFont="1" applyFill="1" applyBorder="1" applyAlignment="1" applyProtection="1">
      <alignment horizontal="center" vertical="center" wrapText="1"/>
      <protection locked="0"/>
    </xf>
    <xf numFmtId="0" fontId="6" fillId="0" borderId="49" xfId="0" applyNumberFormat="1" applyFont="1" applyFill="1" applyBorder="1" applyAlignment="1" applyProtection="1">
      <alignment horizontal="center" vertical="center" wrapText="1"/>
      <protection locked="0"/>
    </xf>
    <xf numFmtId="0" fontId="6" fillId="0" borderId="17" xfId="5" applyFont="1" applyBorder="1" applyAlignment="1" applyProtection="1">
      <alignment horizontal="center" vertical="center" wrapText="1"/>
      <protection locked="0"/>
    </xf>
    <xf numFmtId="0" fontId="6" fillId="0" borderId="20" xfId="5" applyFont="1" applyBorder="1" applyAlignment="1" applyProtection="1">
      <alignment horizontal="center" vertical="center"/>
      <protection locked="0"/>
    </xf>
    <xf numFmtId="3" fontId="6" fillId="0" borderId="20" xfId="5" applyNumberFormat="1" applyFont="1" applyBorder="1" applyAlignment="1" applyProtection="1">
      <alignment horizontal="center" vertical="center"/>
      <protection locked="0"/>
    </xf>
    <xf numFmtId="0" fontId="11" fillId="6" borderId="63" xfId="5" applyFont="1" applyFill="1" applyBorder="1" applyAlignment="1" applyProtection="1">
      <alignment horizontal="right" vertical="center" wrapText="1"/>
      <protection locked="0"/>
    </xf>
    <xf numFmtId="0" fontId="11" fillId="6" borderId="64" xfId="5" applyFont="1" applyFill="1" applyBorder="1" applyAlignment="1" applyProtection="1">
      <alignment horizontal="right" vertical="center" wrapText="1"/>
      <protection locked="0"/>
    </xf>
    <xf numFmtId="0" fontId="11" fillId="6" borderId="65" xfId="5" applyFont="1" applyFill="1" applyBorder="1" applyAlignment="1" applyProtection="1">
      <alignment horizontal="right" vertical="center" wrapText="1"/>
      <protection locked="0"/>
    </xf>
    <xf numFmtId="0" fontId="11" fillId="6" borderId="23" xfId="5" applyFont="1" applyFill="1" applyBorder="1" applyAlignment="1" applyProtection="1">
      <alignment horizontal="right" vertical="center" wrapText="1"/>
      <protection locked="0"/>
    </xf>
    <xf numFmtId="0" fontId="11" fillId="6" borderId="0" xfId="5" applyFont="1" applyFill="1" applyAlignment="1" applyProtection="1">
      <alignment horizontal="right" vertical="center" wrapText="1"/>
      <protection locked="0"/>
    </xf>
    <xf numFmtId="0" fontId="11" fillId="6" borderId="19" xfId="5" applyFont="1" applyFill="1" applyBorder="1" applyAlignment="1" applyProtection="1">
      <alignment horizontal="left" vertical="center" wrapText="1"/>
      <protection locked="0"/>
    </xf>
    <xf numFmtId="0" fontId="11" fillId="6" borderId="22" xfId="5" applyFont="1" applyFill="1" applyBorder="1" applyAlignment="1" applyProtection="1">
      <alignment horizontal="center" vertical="center"/>
      <protection locked="0"/>
    </xf>
    <xf numFmtId="0" fontId="11" fillId="6" borderId="19" xfId="5" applyFont="1" applyFill="1" applyBorder="1" applyAlignment="1" applyProtection="1">
      <alignment horizontal="center" vertical="center"/>
      <protection locked="0"/>
    </xf>
    <xf numFmtId="0" fontId="11" fillId="0" borderId="32" xfId="5" applyFont="1" applyBorder="1" applyAlignment="1" applyProtection="1">
      <alignment horizontal="center" vertical="center" wrapText="1"/>
      <protection locked="0"/>
    </xf>
    <xf numFmtId="0" fontId="6" fillId="0" borderId="17" xfId="5" applyFont="1" applyBorder="1" applyAlignment="1" applyProtection="1">
      <alignment horizontal="center" vertical="center"/>
      <protection locked="0"/>
    </xf>
    <xf numFmtId="0" fontId="6" fillId="0" borderId="32" xfId="5" applyFont="1" applyBorder="1" applyAlignment="1" applyProtection="1">
      <alignment horizontal="center" vertical="center" wrapText="1"/>
      <protection locked="0"/>
    </xf>
    <xf numFmtId="0" fontId="10" fillId="5" borderId="10" xfId="5" applyFont="1" applyFill="1" applyBorder="1" applyAlignment="1" applyProtection="1">
      <alignment horizontal="left" vertical="center"/>
      <protection locked="0"/>
    </xf>
    <xf numFmtId="0" fontId="10" fillId="5" borderId="11" xfId="5" applyFont="1" applyFill="1" applyBorder="1" applyAlignment="1" applyProtection="1">
      <alignment horizontal="left" vertical="center"/>
      <protection locked="0"/>
    </xf>
    <xf numFmtId="0" fontId="10" fillId="5" borderId="12" xfId="5" applyFont="1" applyFill="1" applyBorder="1" applyAlignment="1" applyProtection="1">
      <alignment horizontal="left" vertical="center"/>
      <protection locked="0"/>
    </xf>
    <xf numFmtId="167" fontId="6" fillId="0" borderId="19" xfId="5" applyNumberFormat="1" applyFont="1" applyBorder="1" applyAlignment="1">
      <alignment horizontal="center" vertical="center"/>
    </xf>
    <xf numFmtId="0" fontId="6" fillId="0" borderId="19" xfId="6" applyNumberFormat="1" applyFont="1" applyBorder="1" applyAlignment="1" applyProtection="1">
      <alignment horizontal="center" vertical="center"/>
      <protection locked="0"/>
    </xf>
    <xf numFmtId="0" fontId="11" fillId="6" borderId="61" xfId="5" applyFont="1" applyFill="1" applyBorder="1" applyAlignment="1" applyProtection="1">
      <alignment horizontal="center" vertical="center" wrapText="1"/>
      <protection locked="0"/>
    </xf>
    <xf numFmtId="0" fontId="11" fillId="6" borderId="62" xfId="5" applyFont="1" applyFill="1" applyBorder="1" applyAlignment="1" applyProtection="1">
      <alignment horizontal="center" vertical="center" wrapText="1"/>
      <protection locked="0"/>
    </xf>
    <xf numFmtId="178" fontId="6" fillId="3" borderId="29" xfId="5" applyNumberFormat="1" applyFont="1" applyFill="1" applyBorder="1" applyAlignment="1" applyProtection="1">
      <alignment horizontal="center" vertical="center"/>
      <protection locked="0"/>
    </xf>
    <xf numFmtId="178" fontId="6" fillId="3" borderId="23" xfId="5" applyNumberFormat="1" applyFont="1" applyFill="1" applyBorder="1" applyAlignment="1" applyProtection="1">
      <alignment horizontal="center" vertical="center"/>
      <protection locked="0"/>
    </xf>
    <xf numFmtId="0" fontId="38" fillId="0" borderId="51" xfId="17" applyFont="1" applyBorder="1" applyAlignment="1" applyProtection="1">
      <alignment horizontal="center" vertical="center" wrapText="1"/>
      <protection locked="0"/>
    </xf>
    <xf numFmtId="0" fontId="6" fillId="0" borderId="52" xfId="5" applyFont="1" applyBorder="1" applyAlignment="1" applyProtection="1">
      <alignment horizontal="center" vertical="center" wrapText="1"/>
      <protection locked="0"/>
    </xf>
    <xf numFmtId="0" fontId="6" fillId="0" borderId="53" xfId="5" applyFont="1" applyBorder="1" applyAlignment="1" applyProtection="1">
      <alignment horizontal="center" vertical="center" wrapText="1"/>
      <protection locked="0"/>
    </xf>
    <xf numFmtId="0" fontId="6" fillId="0" borderId="54" xfId="5" applyFont="1" applyBorder="1" applyAlignment="1" applyProtection="1">
      <alignment horizontal="center" vertical="center" wrapText="1"/>
      <protection locked="0"/>
    </xf>
    <xf numFmtId="0" fontId="6" fillId="0" borderId="55" xfId="5" applyFont="1" applyBorder="1" applyAlignment="1" applyProtection="1">
      <alignment horizontal="center" vertical="center" wrapText="1"/>
      <protection locked="0"/>
    </xf>
    <xf numFmtId="0" fontId="6" fillId="0" borderId="56" xfId="5" applyFont="1" applyBorder="1" applyAlignment="1" applyProtection="1">
      <alignment horizontal="center" vertical="center" wrapText="1"/>
      <protection locked="0"/>
    </xf>
    <xf numFmtId="0" fontId="11" fillId="6" borderId="19" xfId="5" applyFont="1" applyFill="1" applyBorder="1" applyAlignment="1" applyProtection="1">
      <alignment horizontal="left" vertical="center"/>
      <protection locked="0"/>
    </xf>
    <xf numFmtId="0" fontId="33" fillId="0" borderId="0" xfId="5" applyFont="1" applyAlignment="1" applyProtection="1">
      <alignment horizontal="center" vertical="center"/>
      <protection locked="0"/>
    </xf>
    <xf numFmtId="5" fontId="6" fillId="0" borderId="28" xfId="7" applyNumberFormat="1" applyFont="1" applyBorder="1" applyAlignment="1" applyProtection="1">
      <alignment horizontal="center" vertical="center"/>
      <protection locked="0"/>
    </xf>
    <xf numFmtId="2" fontId="16" fillId="0" borderId="0" xfId="5" applyNumberFormat="1" applyFont="1" applyAlignment="1" applyProtection="1">
      <alignment horizontal="center" vertical="center" wrapText="1"/>
      <protection locked="0"/>
    </xf>
    <xf numFmtId="2" fontId="15" fillId="0" borderId="0" xfId="0" applyNumberFormat="1" applyFont="1" applyFill="1" applyBorder="1" applyAlignment="1" applyProtection="1">
      <alignment horizontal="center" vertical="center"/>
      <protection locked="0"/>
    </xf>
    <xf numFmtId="2" fontId="6" fillId="0" borderId="19" xfId="0" applyNumberFormat="1" applyFont="1" applyFill="1" applyBorder="1" applyAlignment="1" applyProtection="1">
      <alignment horizontal="center" vertical="center"/>
      <protection locked="0"/>
    </xf>
    <xf numFmtId="14" fontId="6" fillId="0" borderId="19" xfId="5" applyNumberFormat="1" applyFont="1" applyBorder="1" applyAlignment="1">
      <alignment horizontal="center" vertical="center" wrapText="1"/>
    </xf>
    <xf numFmtId="0" fontId="6" fillId="0" borderId="19" xfId="5" applyFont="1" applyBorder="1" applyAlignment="1">
      <alignment horizontal="center" vertical="center" wrapText="1"/>
    </xf>
    <xf numFmtId="0" fontId="10" fillId="0" borderId="0" xfId="5" applyFont="1" applyAlignment="1" applyProtection="1">
      <alignment horizontal="center" vertical="center"/>
      <protection locked="0"/>
    </xf>
    <xf numFmtId="0" fontId="18" fillId="0" borderId="0" xfId="5" applyFont="1" applyAlignment="1" applyProtection="1">
      <alignment horizontal="left" vertical="center" indent="5"/>
      <protection locked="0"/>
    </xf>
    <xf numFmtId="0" fontId="6" fillId="0" borderId="28" xfId="5" applyFont="1" applyBorder="1" applyAlignment="1" applyProtection="1">
      <alignment horizontal="center" vertical="center"/>
      <protection locked="0"/>
    </xf>
    <xf numFmtId="5" fontId="6" fillId="0" borderId="17" xfId="7" applyNumberFormat="1" applyFont="1" applyBorder="1" applyAlignment="1" applyProtection="1">
      <alignment horizontal="center" vertical="center"/>
      <protection locked="0"/>
    </xf>
    <xf numFmtId="0" fontId="23" fillId="6" borderId="17" xfId="0" applyNumberFormat="1" applyFont="1" applyFill="1" applyBorder="1" applyAlignment="1" applyProtection="1">
      <alignment horizontal="center" vertical="center" wrapText="1"/>
      <protection locked="0"/>
    </xf>
    <xf numFmtId="49" fontId="34" fillId="6" borderId="17" xfId="5" applyNumberFormat="1" applyFont="1" applyFill="1" applyBorder="1" applyAlignment="1" applyProtection="1">
      <alignment horizontal="center" vertical="center" wrapText="1"/>
      <protection locked="0"/>
    </xf>
    <xf numFmtId="49" fontId="34" fillId="6" borderId="37" xfId="5" applyNumberFormat="1" applyFont="1" applyFill="1" applyBorder="1" applyAlignment="1" applyProtection="1">
      <alignment horizontal="center" vertical="center" wrapText="1"/>
      <protection locked="0"/>
    </xf>
    <xf numFmtId="0" fontId="11" fillId="6" borderId="12" xfId="0" applyNumberFormat="1" applyFont="1" applyFill="1" applyBorder="1" applyAlignment="1" applyProtection="1">
      <alignment horizontal="center" vertical="center" wrapText="1"/>
      <protection locked="0"/>
    </xf>
    <xf numFmtId="0" fontId="11" fillId="6" borderId="15" xfId="0" applyNumberFormat="1" applyFont="1" applyFill="1" applyBorder="1" applyAlignment="1" applyProtection="1">
      <alignment horizontal="center" vertical="center" wrapText="1"/>
      <protection locked="0"/>
    </xf>
    <xf numFmtId="0" fontId="23" fillId="6" borderId="17" xfId="0" applyNumberFormat="1" applyFont="1" applyFill="1" applyBorder="1" applyAlignment="1" applyProtection="1">
      <alignment horizontal="center" vertical="center"/>
      <protection locked="0"/>
    </xf>
    <xf numFmtId="0" fontId="6" fillId="0" borderId="28" xfId="5" applyFont="1" applyBorder="1" applyAlignment="1" applyProtection="1">
      <alignment horizontal="center" vertical="center" wrapText="1"/>
      <protection locked="0"/>
    </xf>
    <xf numFmtId="0" fontId="6" fillId="0" borderId="29" xfId="5" applyFont="1" applyBorder="1" applyAlignment="1" applyProtection="1">
      <alignment horizontal="center" vertical="center" wrapText="1"/>
      <protection locked="0"/>
    </xf>
    <xf numFmtId="172" fontId="16" fillId="6" borderId="17" xfId="5" applyNumberFormat="1" applyFont="1" applyFill="1" applyBorder="1" applyAlignment="1" applyProtection="1">
      <alignment horizontal="right" vertical="center" wrapText="1"/>
      <protection locked="0"/>
    </xf>
    <xf numFmtId="0" fontId="17" fillId="0" borderId="17" xfId="5" applyFont="1" applyBorder="1" applyAlignment="1" applyProtection="1">
      <alignment horizontal="center" vertical="center" wrapText="1"/>
      <protection locked="0"/>
    </xf>
    <xf numFmtId="166" fontId="6" fillId="0" borderId="17" xfId="7" applyNumberFormat="1" applyFont="1" applyFill="1" applyBorder="1" applyAlignment="1" applyProtection="1">
      <alignment horizontal="center" vertical="center"/>
      <protection locked="0"/>
    </xf>
    <xf numFmtId="0" fontId="11" fillId="6" borderId="17" xfId="0" applyNumberFormat="1" applyFont="1" applyFill="1" applyBorder="1" applyAlignment="1" applyProtection="1">
      <alignment horizontal="left" vertical="center" wrapText="1" indent="1"/>
      <protection locked="0"/>
    </xf>
    <xf numFmtId="0" fontId="11" fillId="6" borderId="17" xfId="0" applyNumberFormat="1" applyFont="1" applyFill="1" applyBorder="1" applyAlignment="1" applyProtection="1">
      <alignment horizontal="center" vertical="center" wrapText="1"/>
      <protection locked="0"/>
    </xf>
    <xf numFmtId="0" fontId="6" fillId="0" borderId="17" xfId="0" applyNumberFormat="1" applyFont="1" applyFill="1" applyBorder="1" applyAlignment="1" applyProtection="1">
      <alignment vertical="center" wrapText="1"/>
      <protection locked="0"/>
    </xf>
    <xf numFmtId="0" fontId="11" fillId="6" borderId="17" xfId="5" applyFont="1" applyFill="1" applyBorder="1" applyAlignment="1" applyProtection="1">
      <alignment horizontal="left" vertical="center" indent="1"/>
      <protection locked="0"/>
    </xf>
    <xf numFmtId="0" fontId="16" fillId="6" borderId="37" xfId="5" applyFont="1" applyFill="1" applyBorder="1" applyAlignment="1" applyProtection="1">
      <alignment horizontal="center" vertical="center" wrapText="1"/>
      <protection locked="0"/>
    </xf>
    <xf numFmtId="0" fontId="16" fillId="6" borderId="33" xfId="5" applyFont="1" applyFill="1" applyBorder="1" applyAlignment="1" applyProtection="1">
      <alignment horizontal="center" vertical="center" wrapText="1"/>
      <protection locked="0"/>
    </xf>
    <xf numFmtId="0" fontId="11" fillId="6" borderId="7" xfId="5" applyFont="1" applyFill="1" applyBorder="1" applyAlignment="1" applyProtection="1">
      <alignment horizontal="center" vertical="center"/>
      <protection locked="0"/>
    </xf>
    <xf numFmtId="0" fontId="11" fillId="6" borderId="9" xfId="5" applyFont="1" applyFill="1" applyBorder="1" applyAlignment="1" applyProtection="1">
      <alignment horizontal="center" vertical="center"/>
      <protection locked="0"/>
    </xf>
    <xf numFmtId="0" fontId="16" fillId="6" borderId="7" xfId="5" applyFont="1" applyFill="1" applyBorder="1" applyAlignment="1" applyProtection="1">
      <alignment horizontal="center" vertical="center"/>
      <protection locked="0"/>
    </xf>
    <xf numFmtId="0" fontId="16" fillId="6" borderId="8" xfId="5" applyFont="1" applyFill="1" applyBorder="1" applyAlignment="1" applyProtection="1">
      <alignment horizontal="center" vertical="center"/>
      <protection locked="0"/>
    </xf>
    <xf numFmtId="0" fontId="16" fillId="6" borderId="9" xfId="5" applyFont="1" applyFill="1" applyBorder="1" applyAlignment="1" applyProtection="1">
      <alignment horizontal="center" vertical="center"/>
      <protection locked="0"/>
    </xf>
    <xf numFmtId="10" fontId="11" fillId="6" borderId="7" xfId="8" applyNumberFormat="1" applyFont="1" applyFill="1" applyBorder="1" applyAlignment="1" applyProtection="1">
      <alignment horizontal="right" vertical="center"/>
      <protection locked="0"/>
    </xf>
    <xf numFmtId="10" fontId="11" fillId="6" borderId="9" xfId="8" applyNumberFormat="1" applyFont="1" applyFill="1" applyBorder="1" applyAlignment="1" applyProtection="1">
      <alignment horizontal="right" vertical="center"/>
      <protection locked="0"/>
    </xf>
    <xf numFmtId="165" fontId="11" fillId="6" borderId="17" xfId="1" applyFont="1" applyFill="1" applyBorder="1" applyAlignment="1" applyProtection="1">
      <alignment horizontal="right" vertical="center" wrapText="1"/>
      <protection locked="0"/>
    </xf>
    <xf numFmtId="0" fontId="11" fillId="6" borderId="10" xfId="5" applyFont="1" applyFill="1" applyBorder="1" applyAlignment="1" applyProtection="1">
      <alignment horizontal="center" vertical="center"/>
      <protection locked="0"/>
    </xf>
    <xf numFmtId="0" fontId="11" fillId="6" borderId="11" xfId="5" applyFont="1" applyFill="1" applyBorder="1" applyAlignment="1" applyProtection="1">
      <alignment horizontal="center" vertical="center"/>
      <protection locked="0"/>
    </xf>
    <xf numFmtId="0" fontId="11" fillId="6" borderId="12" xfId="5" applyFont="1" applyFill="1" applyBorder="1" applyAlignment="1" applyProtection="1">
      <alignment horizontal="center" vertical="center"/>
      <protection locked="0"/>
    </xf>
    <xf numFmtId="0" fontId="11" fillId="6" borderId="16" xfId="5" applyFont="1" applyFill="1" applyBorder="1" applyAlignment="1" applyProtection="1">
      <alignment horizontal="center" vertical="center"/>
      <protection locked="0"/>
    </xf>
    <xf numFmtId="0" fontId="11" fillId="6" borderId="0" xfId="5" applyFont="1" applyFill="1" applyAlignment="1" applyProtection="1">
      <alignment horizontal="center" vertical="center"/>
      <protection locked="0"/>
    </xf>
    <xf numFmtId="0" fontId="11" fillId="6" borderId="18" xfId="5" applyFont="1" applyFill="1" applyBorder="1" applyAlignment="1" applyProtection="1">
      <alignment horizontal="center" vertical="center"/>
      <protection locked="0"/>
    </xf>
    <xf numFmtId="2" fontId="11" fillId="11" borderId="10" xfId="5" applyNumberFormat="1" applyFont="1" applyFill="1" applyBorder="1" applyAlignment="1" applyProtection="1">
      <alignment horizontal="center" vertical="center"/>
      <protection locked="0"/>
    </xf>
    <xf numFmtId="2" fontId="11" fillId="11" borderId="16" xfId="5" applyNumberFormat="1" applyFont="1" applyFill="1" applyBorder="1" applyAlignment="1" applyProtection="1">
      <alignment horizontal="center" vertical="center"/>
      <protection locked="0"/>
    </xf>
    <xf numFmtId="0" fontId="11" fillId="6" borderId="17" xfId="5" applyFont="1" applyFill="1" applyBorder="1" applyAlignment="1" applyProtection="1">
      <alignment horizontal="center" vertical="center" wrapText="1"/>
      <protection locked="0"/>
    </xf>
    <xf numFmtId="0" fontId="16" fillId="6" borderId="17" xfId="5" applyFont="1" applyFill="1" applyBorder="1" applyAlignment="1" applyProtection="1">
      <alignment horizontal="center" vertical="center"/>
      <protection locked="0"/>
    </xf>
    <xf numFmtId="0" fontId="16" fillId="6" borderId="37" xfId="5" applyFont="1" applyFill="1" applyBorder="1" applyAlignment="1" applyProtection="1">
      <alignment horizontal="center" vertical="center"/>
      <protection locked="0"/>
    </xf>
    <xf numFmtId="0" fontId="16" fillId="6" borderId="33" xfId="5" applyFont="1" applyFill="1" applyBorder="1" applyAlignment="1" applyProtection="1">
      <alignment horizontal="center" vertical="center"/>
      <protection locked="0"/>
    </xf>
    <xf numFmtId="174" fontId="6" fillId="0" borderId="43" xfId="8" applyNumberFormat="1" applyFont="1" applyBorder="1" applyAlignment="1" applyProtection="1">
      <alignment horizontal="center" vertical="center" wrapText="1"/>
      <protection locked="0"/>
    </xf>
    <xf numFmtId="174" fontId="6" fillId="0" borderId="3" xfId="8" applyNumberFormat="1" applyFont="1" applyBorder="1" applyAlignment="1" applyProtection="1">
      <alignment horizontal="center" vertical="center" wrapText="1"/>
      <protection locked="0"/>
    </xf>
    <xf numFmtId="174" fontId="6" fillId="0" borderId="4" xfId="8" applyNumberFormat="1" applyFont="1" applyBorder="1" applyAlignment="1" applyProtection="1">
      <alignment horizontal="center" vertical="center" wrapText="1"/>
      <protection locked="0"/>
    </xf>
    <xf numFmtId="174" fontId="6" fillId="0" borderId="2" xfId="8" applyNumberFormat="1" applyFont="1" applyBorder="1" applyAlignment="1" applyProtection="1">
      <alignment horizontal="center" vertical="center" wrapText="1"/>
      <protection locked="0"/>
    </xf>
    <xf numFmtId="174" fontId="6" fillId="0" borderId="0" xfId="8" applyNumberFormat="1" applyFont="1" applyBorder="1" applyAlignment="1" applyProtection="1">
      <alignment horizontal="center" vertical="center" wrapText="1"/>
      <protection locked="0"/>
    </xf>
    <xf numFmtId="174" fontId="6" fillId="0" borderId="5" xfId="8" applyNumberFormat="1" applyFont="1" applyBorder="1" applyAlignment="1" applyProtection="1">
      <alignment horizontal="center" vertical="center" wrapText="1"/>
      <protection locked="0"/>
    </xf>
    <xf numFmtId="174" fontId="6" fillId="0" borderId="68" xfId="8" applyNumberFormat="1" applyFont="1" applyBorder="1" applyAlignment="1" applyProtection="1">
      <alignment horizontal="center" vertical="center" wrapText="1"/>
      <protection locked="0"/>
    </xf>
    <xf numFmtId="174" fontId="6" fillId="0" borderId="66" xfId="8" applyNumberFormat="1" applyFont="1" applyBorder="1" applyAlignment="1" applyProtection="1">
      <alignment horizontal="center" vertical="center" wrapText="1"/>
      <protection locked="0"/>
    </xf>
    <xf numFmtId="174" fontId="6" fillId="0" borderId="67" xfId="8" applyNumberFormat="1" applyFont="1" applyBorder="1" applyAlignment="1" applyProtection="1">
      <alignment horizontal="center" vertical="center" wrapText="1"/>
      <protection locked="0"/>
    </xf>
    <xf numFmtId="1" fontId="6" fillId="0" borderId="72" xfId="2" applyNumberFormat="1" applyFont="1" applyBorder="1" applyAlignment="1" applyProtection="1">
      <alignment horizontal="center" vertical="center" wrapText="1"/>
      <protection locked="0"/>
    </xf>
    <xf numFmtId="1" fontId="6" fillId="0" borderId="2" xfId="2" applyNumberFormat="1" applyFont="1" applyBorder="1" applyAlignment="1" applyProtection="1">
      <alignment horizontal="center" vertical="center" wrapText="1"/>
      <protection locked="0"/>
    </xf>
    <xf numFmtId="1" fontId="6" fillId="0" borderId="73" xfId="2" applyNumberFormat="1" applyFont="1" applyBorder="1" applyAlignment="1" applyProtection="1">
      <alignment horizontal="center" vertical="center" wrapText="1"/>
      <protection locked="0"/>
    </xf>
    <xf numFmtId="0" fontId="44" fillId="0" borderId="11" xfId="0" applyNumberFormat="1" applyFont="1" applyFill="1" applyBorder="1" applyAlignment="1" applyProtection="1">
      <alignment horizontal="center" vertical="center" wrapText="1"/>
      <protection locked="0"/>
    </xf>
    <xf numFmtId="0" fontId="44" fillId="0" borderId="0" xfId="0" applyNumberFormat="1" applyFont="1" applyFill="1" applyBorder="1" applyAlignment="1" applyProtection="1">
      <alignment horizontal="center" vertical="center" wrapText="1"/>
      <protection locked="0"/>
    </xf>
    <xf numFmtId="0" fontId="44" fillId="0" borderId="55" xfId="0" applyNumberFormat="1" applyFont="1" applyFill="1" applyBorder="1" applyAlignment="1" applyProtection="1">
      <alignment horizontal="center" vertical="center" wrapText="1"/>
      <protection locked="0"/>
    </xf>
    <xf numFmtId="175" fontId="10" fillId="3" borderId="1" xfId="0" applyNumberFormat="1" applyFont="1" applyFill="1" applyBorder="1" applyAlignment="1" applyProtection="1">
      <alignment horizontal="center" vertical="center"/>
      <protection locked="0"/>
    </xf>
    <xf numFmtId="17" fontId="4" fillId="3"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0" fontId="10" fillId="6" borderId="1" xfId="5" applyFont="1" applyFill="1" applyBorder="1" applyAlignment="1" applyProtection="1">
      <alignment horizontal="left" vertical="center" wrapText="1" indent="1"/>
      <protection locked="0"/>
    </xf>
    <xf numFmtId="0" fontId="4" fillId="0" borderId="1" xfId="0" applyNumberFormat="1" applyFont="1" applyFill="1" applyBorder="1" applyAlignment="1" applyProtection="1">
      <alignment horizontal="center" vertical="center" wrapText="1"/>
      <protection locked="0"/>
    </xf>
    <xf numFmtId="0" fontId="26" fillId="0" borderId="42" xfId="0" applyNumberFormat="1" applyFont="1" applyFill="1" applyBorder="1" applyAlignment="1" applyProtection="1">
      <alignment horizontal="center" vertical="center" wrapText="1"/>
      <protection locked="0"/>
    </xf>
    <xf numFmtId="0" fontId="27" fillId="0" borderId="42" xfId="0" applyNumberFormat="1" applyFont="1" applyFill="1" applyBorder="1" applyAlignment="1" applyProtection="1">
      <alignment horizontal="center" vertical="center" wrapText="1"/>
      <protection locked="0"/>
    </xf>
    <xf numFmtId="0" fontId="36" fillId="5" borderId="38" xfId="5" applyFont="1" applyFill="1" applyBorder="1" applyAlignment="1" applyProtection="1">
      <alignment horizontal="center" vertical="center"/>
      <protection locked="0"/>
    </xf>
    <xf numFmtId="0" fontId="10" fillId="5" borderId="1" xfId="5" applyFont="1" applyFill="1" applyBorder="1" applyAlignment="1" applyProtection="1">
      <alignment horizontal="left" vertical="center" indent="1"/>
      <protection locked="0"/>
    </xf>
    <xf numFmtId="0" fontId="10" fillId="6" borderId="43" xfId="0" applyNumberFormat="1" applyFont="1" applyFill="1" applyBorder="1" applyAlignment="1" applyProtection="1">
      <alignment horizontal="center" vertical="center" wrapText="1"/>
      <protection locked="0"/>
    </xf>
    <xf numFmtId="0" fontId="4" fillId="0" borderId="4" xfId="0" applyNumberFormat="1" applyFont="1" applyFill="1" applyBorder="1" applyAlignment="1" applyProtection="1">
      <alignment horizontal="center" vertical="center"/>
    </xf>
    <xf numFmtId="0" fontId="4" fillId="0" borderId="68" xfId="0" applyNumberFormat="1" applyFont="1" applyFill="1" applyBorder="1" applyAlignment="1" applyProtection="1">
      <alignment horizontal="center" vertical="center"/>
    </xf>
    <xf numFmtId="0" fontId="4" fillId="0" borderId="67" xfId="0" applyNumberFormat="1" applyFont="1" applyFill="1" applyBorder="1" applyAlignment="1" applyProtection="1">
      <alignment horizontal="center" vertical="center"/>
    </xf>
    <xf numFmtId="0" fontId="4" fillId="0" borderId="38" xfId="0" applyNumberFormat="1" applyFont="1" applyFill="1" applyBorder="1" applyAlignment="1" applyProtection="1">
      <alignment horizontal="center" vertical="center"/>
    </xf>
    <xf numFmtId="10" fontId="10" fillId="2" borderId="17" xfId="3" applyNumberFormat="1" applyFont="1" applyFill="1" applyBorder="1" applyAlignment="1" applyProtection="1">
      <alignment horizontal="center" vertical="center"/>
      <protection locked="0"/>
    </xf>
    <xf numFmtId="49" fontId="4" fillId="0" borderId="40" xfId="3" applyNumberFormat="1" applyBorder="1" applyAlignment="1" applyProtection="1">
      <alignment horizontal="center" vertical="center"/>
      <protection locked="0"/>
    </xf>
    <xf numFmtId="49" fontId="4" fillId="0" borderId="41" xfId="3" applyNumberFormat="1" applyBorder="1" applyAlignment="1" applyProtection="1">
      <alignment horizontal="center" vertical="center"/>
      <protection locked="0"/>
    </xf>
    <xf numFmtId="49" fontId="4" fillId="0" borderId="38" xfId="3" applyNumberFormat="1" applyBorder="1" applyAlignment="1" applyProtection="1">
      <alignment horizontal="center" vertical="center"/>
      <protection locked="0"/>
    </xf>
    <xf numFmtId="0" fontId="4" fillId="0" borderId="0" xfId="3" applyAlignment="1" applyProtection="1">
      <alignment horizontal="left" vertical="top" wrapText="1"/>
      <protection locked="0"/>
    </xf>
    <xf numFmtId="49" fontId="40" fillId="6" borderId="40" xfId="15" applyNumberFormat="1" applyFont="1" applyFill="1" applyBorder="1" applyAlignment="1" applyProtection="1">
      <alignment horizontal="center" vertical="center"/>
      <protection locked="0"/>
    </xf>
    <xf numFmtId="49" fontId="40" fillId="6" borderId="41" xfId="15" applyNumberFormat="1" applyFont="1" applyFill="1" applyBorder="1" applyAlignment="1" applyProtection="1">
      <alignment horizontal="center" vertical="center"/>
      <protection locked="0"/>
    </xf>
    <xf numFmtId="49" fontId="40" fillId="6" borderId="38" xfId="15" applyNumberFormat="1" applyFont="1" applyFill="1" applyBorder="1" applyAlignment="1" applyProtection="1">
      <alignment horizontal="center" vertical="center"/>
      <protection locked="0"/>
    </xf>
    <xf numFmtId="49" fontId="10" fillId="6" borderId="40" xfId="3" applyNumberFormat="1" applyFont="1" applyFill="1" applyBorder="1" applyAlignment="1" applyProtection="1">
      <alignment horizontal="center" vertical="center"/>
      <protection locked="0"/>
    </xf>
    <xf numFmtId="49" fontId="10" fillId="6" borderId="41" xfId="3" applyNumberFormat="1" applyFont="1" applyFill="1" applyBorder="1" applyAlignment="1" applyProtection="1">
      <alignment horizontal="center" vertical="center"/>
      <protection locked="0"/>
    </xf>
    <xf numFmtId="49" fontId="10" fillId="6" borderId="38" xfId="3" applyNumberFormat="1" applyFont="1" applyFill="1" applyBorder="1" applyAlignment="1" applyProtection="1">
      <alignment horizontal="center" vertical="center"/>
      <protection locked="0"/>
    </xf>
    <xf numFmtId="49" fontId="10" fillId="6" borderId="43" xfId="3" applyNumberFormat="1" applyFont="1" applyFill="1" applyBorder="1" applyAlignment="1" applyProtection="1">
      <alignment horizontal="center" vertical="center"/>
      <protection locked="0"/>
    </xf>
    <xf numFmtId="49" fontId="10" fillId="6" borderId="4" xfId="3" applyNumberFormat="1" applyFont="1" applyFill="1" applyBorder="1" applyAlignment="1" applyProtection="1">
      <alignment horizontal="center" vertical="center"/>
      <protection locked="0"/>
    </xf>
    <xf numFmtId="49" fontId="10" fillId="6" borderId="44" xfId="3" applyNumberFormat="1" applyFont="1" applyFill="1" applyBorder="1" applyAlignment="1" applyProtection="1">
      <alignment horizontal="center" vertical="center" wrapText="1"/>
      <protection locked="0"/>
    </xf>
    <xf numFmtId="49" fontId="10" fillId="6" borderId="41" xfId="3" applyNumberFormat="1" applyFont="1" applyFill="1" applyBorder="1" applyAlignment="1" applyProtection="1">
      <alignment horizontal="center" vertical="center" wrapText="1"/>
      <protection locked="0"/>
    </xf>
    <xf numFmtId="49" fontId="10" fillId="6" borderId="38" xfId="3" applyNumberFormat="1" applyFont="1" applyFill="1" applyBorder="1" applyAlignment="1" applyProtection="1">
      <alignment horizontal="center" vertical="center" wrapText="1"/>
      <protection locked="0"/>
    </xf>
    <xf numFmtId="49" fontId="10" fillId="6" borderId="43" xfId="3" applyNumberFormat="1" applyFont="1" applyFill="1" applyBorder="1" applyAlignment="1" applyProtection="1">
      <alignment horizontal="center" vertical="center" wrapText="1"/>
      <protection locked="0"/>
    </xf>
    <xf numFmtId="168" fontId="4" fillId="0" borderId="10" xfId="3" applyNumberFormat="1" applyBorder="1" applyAlignment="1" applyProtection="1">
      <alignment horizontal="center" vertical="top"/>
      <protection locked="0"/>
    </xf>
    <xf numFmtId="168" fontId="4" fillId="0" borderId="11" xfId="3" applyNumberFormat="1" applyBorder="1" applyAlignment="1" applyProtection="1">
      <alignment horizontal="center" vertical="top"/>
      <protection locked="0"/>
    </xf>
    <xf numFmtId="49" fontId="10" fillId="6" borderId="40" xfId="3" applyNumberFormat="1" applyFont="1" applyFill="1" applyBorder="1" applyAlignment="1" applyProtection="1">
      <alignment horizontal="center" vertical="center" wrapText="1"/>
      <protection locked="0"/>
    </xf>
    <xf numFmtId="49" fontId="10" fillId="6" borderId="17" xfId="3" applyNumberFormat="1" applyFont="1" applyFill="1" applyBorder="1" applyAlignment="1" applyProtection="1">
      <alignment horizontal="center" vertical="center" wrapText="1"/>
      <protection locked="0"/>
    </xf>
    <xf numFmtId="49" fontId="10" fillId="6" borderId="45" xfId="3" applyNumberFormat="1" applyFont="1" applyFill="1" applyBorder="1" applyAlignment="1" applyProtection="1">
      <alignment horizontal="center" vertical="center"/>
      <protection locked="0"/>
    </xf>
    <xf numFmtId="49" fontId="10" fillId="6" borderId="46" xfId="3" applyNumberFormat="1" applyFont="1" applyFill="1" applyBorder="1" applyAlignment="1" applyProtection="1">
      <alignment horizontal="center" vertical="center"/>
      <protection locked="0"/>
    </xf>
    <xf numFmtId="0" fontId="10" fillId="2" borderId="17" xfId="3" applyFont="1" applyFill="1" applyBorder="1" applyAlignment="1" applyProtection="1">
      <alignment horizontal="left" vertical="top" indent="1"/>
      <protection locked="0"/>
    </xf>
    <xf numFmtId="0" fontId="10" fillId="6" borderId="33" xfId="3" applyFont="1" applyFill="1" applyBorder="1" applyAlignment="1" applyProtection="1">
      <alignment horizontal="center" vertical="center" wrapText="1"/>
      <protection locked="0"/>
    </xf>
    <xf numFmtId="0" fontId="10" fillId="6" borderId="17" xfId="3" applyFont="1" applyFill="1" applyBorder="1" applyAlignment="1" applyProtection="1">
      <alignment horizontal="center" vertical="center" wrapText="1"/>
      <protection locked="0"/>
    </xf>
    <xf numFmtId="0" fontId="4" fillId="0" borderId="17" xfId="3" applyBorder="1" applyAlignment="1">
      <alignment horizontal="center" vertical="center" wrapText="1"/>
    </xf>
    <xf numFmtId="0" fontId="4" fillId="0" borderId="17" xfId="3" applyBorder="1" applyAlignment="1">
      <alignment horizontal="center" vertical="top" wrapText="1"/>
    </xf>
    <xf numFmtId="0" fontId="10" fillId="6" borderId="20" xfId="5" applyFont="1" applyFill="1" applyBorder="1" applyAlignment="1" applyProtection="1">
      <alignment horizontal="center" vertical="center" wrapText="1"/>
      <protection locked="0"/>
    </xf>
    <xf numFmtId="0" fontId="4" fillId="0" borderId="17" xfId="5" applyFont="1" applyBorder="1" applyAlignment="1">
      <alignment horizontal="center" vertical="center"/>
    </xf>
    <xf numFmtId="0" fontId="4" fillId="0" borderId="7" xfId="5" applyFont="1" applyBorder="1" applyAlignment="1">
      <alignment horizontal="center" vertical="center"/>
    </xf>
    <xf numFmtId="0" fontId="4" fillId="3" borderId="17" xfId="5" applyFont="1" applyFill="1" applyBorder="1" applyAlignment="1" applyProtection="1">
      <alignment horizontal="center" vertical="center"/>
      <protection locked="0"/>
    </xf>
    <xf numFmtId="0" fontId="22" fillId="3" borderId="17" xfId="17" applyFill="1" applyBorder="1" applyAlignment="1" applyProtection="1">
      <alignment horizontal="center" vertical="top" wrapText="1"/>
      <protection locked="0"/>
    </xf>
    <xf numFmtId="0" fontId="4" fillId="3" borderId="17" xfId="3" applyFill="1" applyBorder="1" applyAlignment="1" applyProtection="1">
      <alignment horizontal="center" vertical="top" wrapText="1"/>
      <protection locked="0"/>
    </xf>
    <xf numFmtId="0" fontId="4" fillId="0" borderId="7" xfId="5" applyFont="1" applyBorder="1" applyAlignment="1">
      <alignment horizontal="center" vertical="center" wrapText="1"/>
    </xf>
    <xf numFmtId="0" fontId="4" fillId="0" borderId="8" xfId="5" applyFont="1" applyBorder="1" applyAlignment="1">
      <alignment horizontal="center" vertical="center" wrapText="1"/>
    </xf>
    <xf numFmtId="0" fontId="4" fillId="0" borderId="9" xfId="5" applyFont="1" applyBorder="1" applyAlignment="1">
      <alignment horizontal="center" vertical="center" wrapText="1"/>
    </xf>
    <xf numFmtId="49" fontId="4" fillId="0" borderId="10" xfId="3" applyNumberFormat="1" applyBorder="1" applyAlignment="1" applyProtection="1">
      <alignment horizontal="center" vertical="center" wrapText="1"/>
      <protection locked="0"/>
    </xf>
    <xf numFmtId="49" fontId="4" fillId="0" borderId="11" xfId="3" applyNumberFormat="1" applyBorder="1" applyAlignment="1" applyProtection="1">
      <alignment horizontal="center" vertical="center" wrapText="1"/>
      <protection locked="0"/>
    </xf>
    <xf numFmtId="49" fontId="4" fillId="0" borderId="12" xfId="3" applyNumberFormat="1" applyBorder="1" applyAlignment="1" applyProtection="1">
      <alignment horizontal="center" vertical="center" wrapText="1"/>
      <protection locked="0"/>
    </xf>
    <xf numFmtId="49" fontId="4" fillId="0" borderId="13" xfId="3" applyNumberFormat="1" applyBorder="1" applyAlignment="1" applyProtection="1">
      <alignment horizontal="center" vertical="center" wrapText="1"/>
      <protection locked="0"/>
    </xf>
    <xf numFmtId="49" fontId="4" fillId="0" borderId="14" xfId="3" applyNumberFormat="1" applyBorder="1" applyAlignment="1" applyProtection="1">
      <alignment horizontal="center" vertical="center" wrapText="1"/>
      <protection locked="0"/>
    </xf>
    <xf numFmtId="49" fontId="4" fillId="0" borderId="15" xfId="3" applyNumberFormat="1" applyBorder="1" applyAlignment="1" applyProtection="1">
      <alignment horizontal="center" vertical="center" wrapText="1"/>
      <protection locked="0"/>
    </xf>
    <xf numFmtId="0" fontId="10" fillId="0" borderId="32" xfId="5" applyFont="1" applyBorder="1" applyAlignment="1" applyProtection="1">
      <alignment horizontal="center" vertical="center" wrapText="1"/>
      <protection locked="0"/>
    </xf>
    <xf numFmtId="0" fontId="4" fillId="0" borderId="32" xfId="5" applyFont="1" applyBorder="1" applyAlignment="1">
      <alignment horizontal="center" vertical="center" wrapText="1"/>
    </xf>
    <xf numFmtId="0" fontId="4" fillId="0" borderId="30" xfId="5" applyFont="1" applyBorder="1" applyAlignment="1">
      <alignment horizontal="center" vertical="center" wrapText="1"/>
    </xf>
    <xf numFmtId="0" fontId="10" fillId="0" borderId="19" xfId="5" applyFont="1" applyBorder="1" applyAlignment="1" applyProtection="1">
      <alignment horizontal="center" vertical="center" wrapText="1"/>
      <protection locked="0"/>
    </xf>
    <xf numFmtId="0" fontId="4" fillId="0" borderId="19" xfId="5" applyFont="1" applyBorder="1" applyAlignment="1">
      <alignment horizontal="center" vertical="center" wrapText="1"/>
    </xf>
    <xf numFmtId="0" fontId="4" fillId="0" borderId="20" xfId="5" applyFont="1" applyBorder="1" applyAlignment="1">
      <alignment horizontal="center" vertical="center" wrapText="1"/>
    </xf>
    <xf numFmtId="0" fontId="21" fillId="0" borderId="17" xfId="3" applyFont="1" applyBorder="1" applyAlignment="1" applyProtection="1">
      <alignment horizontal="center" vertical="top" wrapText="1"/>
      <protection locked="0"/>
    </xf>
    <xf numFmtId="14" fontId="4" fillId="0" borderId="17" xfId="3" applyNumberFormat="1" applyBorder="1" applyAlignment="1" applyProtection="1">
      <alignment horizontal="left" vertical="center"/>
      <protection locked="0"/>
    </xf>
    <xf numFmtId="14" fontId="4" fillId="0" borderId="33" xfId="3" applyNumberFormat="1" applyBorder="1" applyAlignment="1" applyProtection="1">
      <alignment horizontal="center" vertical="top" wrapText="1"/>
      <protection locked="0"/>
    </xf>
    <xf numFmtId="167" fontId="4" fillId="0" borderId="17" xfId="5" applyNumberFormat="1" applyFont="1" applyBorder="1" applyAlignment="1" applyProtection="1">
      <alignment horizontal="center" vertical="center"/>
      <protection locked="0"/>
    </xf>
    <xf numFmtId="167" fontId="4" fillId="0" borderId="17" xfId="5" applyNumberFormat="1" applyFont="1" applyBorder="1" applyAlignment="1">
      <alignment horizontal="center" vertical="center" wrapText="1"/>
    </xf>
    <xf numFmtId="0" fontId="10" fillId="6" borderId="17" xfId="5" applyFont="1" applyFill="1" applyBorder="1" applyAlignment="1" applyProtection="1">
      <alignment horizontal="center" vertical="center" wrapText="1"/>
      <protection locked="0"/>
    </xf>
    <xf numFmtId="0" fontId="10" fillId="6" borderId="17" xfId="5" applyFont="1" applyFill="1" applyBorder="1" applyAlignment="1" applyProtection="1">
      <alignment horizontal="center" vertical="center"/>
      <protection locked="0"/>
    </xf>
    <xf numFmtId="167" fontId="4" fillId="0" borderId="10" xfId="5" applyNumberFormat="1" applyFont="1" applyBorder="1" applyAlignment="1">
      <alignment horizontal="center" vertical="center" wrapText="1"/>
    </xf>
    <xf numFmtId="167" fontId="4" fillId="0" borderId="12" xfId="5" applyNumberFormat="1" applyFont="1" applyBorder="1" applyAlignment="1">
      <alignment horizontal="center" vertical="center" wrapText="1"/>
    </xf>
    <xf numFmtId="167" fontId="4" fillId="0" borderId="13" xfId="5" applyNumberFormat="1" applyFont="1" applyBorder="1" applyAlignment="1">
      <alignment horizontal="center" vertical="center" wrapText="1"/>
    </xf>
    <xf numFmtId="167" fontId="4" fillId="0" borderId="15" xfId="5" applyNumberFormat="1" applyFont="1" applyBorder="1" applyAlignment="1">
      <alignment horizontal="center" vertical="center" wrapText="1"/>
    </xf>
    <xf numFmtId="168" fontId="4" fillId="0" borderId="17" xfId="3" applyNumberFormat="1" applyBorder="1" applyAlignment="1" applyProtection="1">
      <alignment horizontal="right" vertical="top"/>
      <protection locked="0"/>
    </xf>
    <xf numFmtId="168" fontId="4" fillId="0" borderId="37" xfId="3" applyNumberFormat="1" applyBorder="1" applyAlignment="1" applyProtection="1">
      <alignment horizontal="right" vertical="top"/>
      <protection locked="0"/>
    </xf>
    <xf numFmtId="0" fontId="4" fillId="0" borderId="7" xfId="0" applyNumberFormat="1" applyFont="1" applyFill="1" applyBorder="1" applyAlignment="1" applyProtection="1">
      <alignment horizontal="center" vertical="top" wrapText="1"/>
    </xf>
  </cellXfs>
  <cellStyles count="21">
    <cellStyle name="Hipervínculo" xfId="17" builtinId="8"/>
    <cellStyle name="Hipervínculo 2" xfId="14" xr:uid="{00000000-0005-0000-0000-000001000000}"/>
    <cellStyle name="Millares" xfId="18" builtinId="3"/>
    <cellStyle name="Millares 2" xfId="15" xr:uid="{00000000-0005-0000-0000-000002000000}"/>
    <cellStyle name="Millares 5" xfId="6" xr:uid="{00000000-0005-0000-0000-000003000000}"/>
    <cellStyle name="Millares_Hoja1" xfId="16" xr:uid="{00000000-0005-0000-0000-000004000000}"/>
    <cellStyle name="Moneda" xfId="1" builtinId="4"/>
    <cellStyle name="Moneda 2" xfId="10" xr:uid="{00000000-0005-0000-0000-000006000000}"/>
    <cellStyle name="Moneda 3" xfId="12" xr:uid="{00000000-0005-0000-0000-000007000000}"/>
    <cellStyle name="Moneda 6" xfId="7" xr:uid="{00000000-0005-0000-0000-000008000000}"/>
    <cellStyle name="Normal" xfId="0" builtinId="0"/>
    <cellStyle name="Normal 2" xfId="4" xr:uid="{00000000-0005-0000-0000-00000A000000}"/>
    <cellStyle name="Normal 3" xfId="9" xr:uid="{00000000-0005-0000-0000-00000B000000}"/>
    <cellStyle name="Normal 3 2" xfId="11" xr:uid="{00000000-0005-0000-0000-00000C000000}"/>
    <cellStyle name="Normal 3 3" xfId="13" xr:uid="{00000000-0005-0000-0000-00000D000000}"/>
    <cellStyle name="Normal 4" xfId="5" xr:uid="{00000000-0005-0000-0000-00000E000000}"/>
    <cellStyle name="Normal 4 2" xfId="20" xr:uid="{8DEAACCE-AB2E-4C0F-AD6E-097E61446BE3}"/>
    <cellStyle name="Normal_formato SIIF_CONTROL CONTRATO 111-2011 VELATOURS" xfId="3" xr:uid="{00000000-0005-0000-0000-00000F000000}"/>
    <cellStyle name="Porcentaje" xfId="2" builtinId="5"/>
    <cellStyle name="Porcentaje 2" xfId="8" xr:uid="{00000000-0005-0000-0000-000011000000}"/>
    <cellStyle name="Porcentaje 2 2" xfId="19" xr:uid="{9CCD15E1-5294-4506-A629-F83254DB28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pin" dx="22" fmlaLink="$E$9" max="100" min="1" page="1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Spin" dx="22" fmlaLink="$J$8" max="50" page="10" val="2"/>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Spin" dx="22" fmlaLink="$I$7" max="50" page="10"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34530</xdr:colOff>
      <xdr:row>0</xdr:row>
      <xdr:rowOff>44053</xdr:rowOff>
    </xdr:from>
    <xdr:to>
      <xdr:col>2</xdr:col>
      <xdr:colOff>22473</xdr:colOff>
      <xdr:row>3</xdr:row>
      <xdr:rowOff>4762</xdr:rowOff>
    </xdr:to>
    <xdr:pic>
      <xdr:nvPicPr>
        <xdr:cNvPr id="14" name="Imagen 2" descr="Logo CSJ RGB_01">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530" y="44053"/>
          <a:ext cx="1918096" cy="560784"/>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3</xdr:col>
          <xdr:colOff>457200</xdr:colOff>
          <xdr:row>16</xdr:row>
          <xdr:rowOff>182880</xdr:rowOff>
        </xdr:from>
        <xdr:to>
          <xdr:col>4</xdr:col>
          <xdr:colOff>0</xdr:colOff>
          <xdr:row>18</xdr:row>
          <xdr:rowOff>30480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16</xdr:row>
          <xdr:rowOff>182880</xdr:rowOff>
        </xdr:from>
        <xdr:to>
          <xdr:col>5</xdr:col>
          <xdr:colOff>525780</xdr:colOff>
          <xdr:row>18</xdr:row>
          <xdr:rowOff>30480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30480</xdr:colOff>
          <xdr:row>8</xdr:row>
          <xdr:rowOff>30480</xdr:rowOff>
        </xdr:from>
        <xdr:to>
          <xdr:col>4</xdr:col>
          <xdr:colOff>259080</xdr:colOff>
          <xdr:row>8</xdr:row>
          <xdr:rowOff>220980</xdr:rowOff>
        </xdr:to>
        <xdr:sp macro="" textlink="">
          <xdr:nvSpPr>
            <xdr:cNvPr id="1050" name="Spinner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1299411</xdr:colOff>
      <xdr:row>0</xdr:row>
      <xdr:rowOff>96252</xdr:rowOff>
    </xdr:from>
    <xdr:to>
      <xdr:col>2</xdr:col>
      <xdr:colOff>1112587</xdr:colOff>
      <xdr:row>1</xdr:row>
      <xdr:rowOff>489284</xdr:rowOff>
    </xdr:to>
    <xdr:pic>
      <xdr:nvPicPr>
        <xdr:cNvPr id="2" name="Imagen 2" descr="Logo CSJ RGB_0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99411" y="96252"/>
          <a:ext cx="3302334" cy="85825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11</xdr:col>
          <xdr:colOff>830580</xdr:colOff>
          <xdr:row>5</xdr:row>
          <xdr:rowOff>30480</xdr:rowOff>
        </xdr:from>
        <xdr:to>
          <xdr:col>11</xdr:col>
          <xdr:colOff>1097280</xdr:colOff>
          <xdr:row>6</xdr:row>
          <xdr:rowOff>144780</xdr:rowOff>
        </xdr:to>
        <xdr:sp macro="" textlink="">
          <xdr:nvSpPr>
            <xdr:cNvPr id="2052" name="Spinner 4" descr="No. del pago. Si es el pago final, registrarlo en texto&#10;"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411480</xdr:colOff>
          <xdr:row>8</xdr:row>
          <xdr:rowOff>30480</xdr:rowOff>
        </xdr:from>
        <xdr:to>
          <xdr:col>11</xdr:col>
          <xdr:colOff>1333500</xdr:colOff>
          <xdr:row>8</xdr:row>
          <xdr:rowOff>152400</xdr:rowOff>
        </xdr:to>
        <xdr:sp macro="" textlink="">
          <xdr:nvSpPr>
            <xdr:cNvPr id="2056" name="Group Box 8" descr="ÚLTIMO PAGO"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es-CO" sz="800" b="0" i="0" u="none" strike="noStrike" baseline="0">
                  <a:solidFill>
                    <a:srgbClr val="000000"/>
                  </a:solidFill>
                  <a:latin typeface="Segoe UI"/>
                  <a:cs typeface="Segoe UI"/>
                </a:rPr>
                <a:t> ÚLTIMO PAGO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144780</xdr:colOff>
          <xdr:row>74</xdr:row>
          <xdr:rowOff>76200</xdr:rowOff>
        </xdr:from>
        <xdr:to>
          <xdr:col>2</xdr:col>
          <xdr:colOff>342900</xdr:colOff>
          <xdr:row>75</xdr:row>
          <xdr:rowOff>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152400</xdr:colOff>
          <xdr:row>74</xdr:row>
          <xdr:rowOff>68580</xdr:rowOff>
        </xdr:from>
        <xdr:to>
          <xdr:col>3</xdr:col>
          <xdr:colOff>373380</xdr:colOff>
          <xdr:row>75</xdr:row>
          <xdr:rowOff>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716280</xdr:colOff>
          <xdr:row>74</xdr:row>
          <xdr:rowOff>76200</xdr:rowOff>
        </xdr:from>
        <xdr:to>
          <xdr:col>5</xdr:col>
          <xdr:colOff>906780</xdr:colOff>
          <xdr:row>75</xdr:row>
          <xdr:rowOff>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100-00000B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678180</xdr:colOff>
          <xdr:row>74</xdr:row>
          <xdr:rowOff>68580</xdr:rowOff>
        </xdr:from>
        <xdr:to>
          <xdr:col>6</xdr:col>
          <xdr:colOff>868680</xdr:colOff>
          <xdr:row>75</xdr:row>
          <xdr:rowOff>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100-00000C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640080</xdr:colOff>
          <xdr:row>74</xdr:row>
          <xdr:rowOff>68580</xdr:rowOff>
        </xdr:from>
        <xdr:to>
          <xdr:col>10</xdr:col>
          <xdr:colOff>838200</xdr:colOff>
          <xdr:row>75</xdr:row>
          <xdr:rowOff>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100-00000D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182880</xdr:colOff>
          <xdr:row>74</xdr:row>
          <xdr:rowOff>76200</xdr:rowOff>
        </xdr:from>
        <xdr:to>
          <xdr:col>11</xdr:col>
          <xdr:colOff>373380</xdr:colOff>
          <xdr:row>75</xdr:row>
          <xdr:rowOff>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100-00000E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77</xdr:row>
          <xdr:rowOff>190500</xdr:rowOff>
        </xdr:from>
        <xdr:to>
          <xdr:col>4</xdr:col>
          <xdr:colOff>449580</xdr:colOff>
          <xdr:row>78</xdr:row>
          <xdr:rowOff>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100-000014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259080</xdr:colOff>
          <xdr:row>77</xdr:row>
          <xdr:rowOff>182880</xdr:rowOff>
        </xdr:from>
        <xdr:to>
          <xdr:col>5</xdr:col>
          <xdr:colOff>457200</xdr:colOff>
          <xdr:row>78</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100-000015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81</xdr:row>
          <xdr:rowOff>106680</xdr:rowOff>
        </xdr:from>
        <xdr:to>
          <xdr:col>4</xdr:col>
          <xdr:colOff>449580</xdr:colOff>
          <xdr:row>82</xdr:row>
          <xdr:rowOff>45720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100-00001F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297180</xdr:colOff>
          <xdr:row>81</xdr:row>
          <xdr:rowOff>68580</xdr:rowOff>
        </xdr:from>
        <xdr:to>
          <xdr:col>5</xdr:col>
          <xdr:colOff>495300</xdr:colOff>
          <xdr:row>82</xdr:row>
          <xdr:rowOff>30480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100-0000200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9</xdr:col>
      <xdr:colOff>1440657</xdr:colOff>
      <xdr:row>90</xdr:row>
      <xdr:rowOff>71437</xdr:rowOff>
    </xdr:from>
    <xdr:to>
      <xdr:col>9</xdr:col>
      <xdr:colOff>2297907</xdr:colOff>
      <xdr:row>91</xdr:row>
      <xdr:rowOff>226219</xdr:rowOff>
    </xdr:to>
    <xdr:pic>
      <xdr:nvPicPr>
        <xdr:cNvPr id="15" name="Imagen 7" descr=" ">
          <a:extLst>
            <a:ext uri="{FF2B5EF4-FFF2-40B4-BE49-F238E27FC236}">
              <a16:creationId xmlns:a16="http://schemas.microsoft.com/office/drawing/2014/main" id="{00000000-0008-0000-0100-00000F000000}"/>
            </a:ext>
          </a:extLst>
        </xdr:cNvPr>
        <xdr:cNvPicPr/>
      </xdr:nvPicPr>
      <xdr:blipFill>
        <a:blip xmlns:r="http://schemas.openxmlformats.org/officeDocument/2006/relationships" r:embed="rId2"/>
        <a:srcRect/>
        <a:stretch>
          <a:fillRect/>
        </a:stretch>
      </xdr:blipFill>
      <xdr:spPr>
        <a:xfrm>
          <a:off x="17347407" y="30384750"/>
          <a:ext cx="857250" cy="428625"/>
        </a:xfrm>
        <a:prstGeom prst="rect">
          <a:avLst/>
        </a:prstGeom>
        <a:noFill/>
        <a:ln>
          <a:noFill/>
        </a:ln>
        <a:effectLst/>
      </xdr:spPr>
    </xdr:pic>
    <xdr:clientData/>
  </xdr:twoCellAnchor>
  <xdr:twoCellAnchor>
    <xdr:from>
      <xdr:col>7</xdr:col>
      <xdr:colOff>762000</xdr:colOff>
      <xdr:row>90</xdr:row>
      <xdr:rowOff>50132</xdr:rowOff>
    </xdr:from>
    <xdr:to>
      <xdr:col>7</xdr:col>
      <xdr:colOff>1619250</xdr:colOff>
      <xdr:row>91</xdr:row>
      <xdr:rowOff>198020</xdr:rowOff>
    </xdr:to>
    <xdr:pic>
      <xdr:nvPicPr>
        <xdr:cNvPr id="3" name="Imagen 7" descr=" ">
          <a:extLst>
            <a:ext uri="{FF2B5EF4-FFF2-40B4-BE49-F238E27FC236}">
              <a16:creationId xmlns:a16="http://schemas.microsoft.com/office/drawing/2014/main" id="{553F509C-6CA9-432A-9C8F-04E70FE600DE}"/>
            </a:ext>
          </a:extLst>
        </xdr:cNvPr>
        <xdr:cNvPicPr/>
      </xdr:nvPicPr>
      <xdr:blipFill>
        <a:blip xmlns:r="http://schemas.openxmlformats.org/officeDocument/2006/relationships" r:embed="rId2"/>
        <a:srcRect/>
        <a:stretch>
          <a:fillRect/>
        </a:stretch>
      </xdr:blipFill>
      <xdr:spPr>
        <a:xfrm>
          <a:off x="14467974" y="35172316"/>
          <a:ext cx="857250" cy="428625"/>
        </a:xfrm>
        <a:prstGeom prst="rect">
          <a:avLst/>
        </a:prstGeom>
        <a:noFill/>
        <a:ln>
          <a:noFill/>
        </a:ln>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0</xdr:row>
      <xdr:rowOff>83820</xdr:rowOff>
    </xdr:from>
    <xdr:to>
      <xdr:col>4</xdr:col>
      <xdr:colOff>549107</xdr:colOff>
      <xdr:row>1</xdr:row>
      <xdr:rowOff>1257300</xdr:rowOff>
    </xdr:to>
    <xdr:pic>
      <xdr:nvPicPr>
        <xdr:cNvPr id="2" name="Imagen 2" descr="Logo CSJ RGB_0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83820"/>
          <a:ext cx="3566627" cy="134112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10</xdr:col>
          <xdr:colOff>830580</xdr:colOff>
          <xdr:row>4</xdr:row>
          <xdr:rowOff>30480</xdr:rowOff>
        </xdr:from>
        <xdr:to>
          <xdr:col>10</xdr:col>
          <xdr:colOff>1097280</xdr:colOff>
          <xdr:row>5</xdr:row>
          <xdr:rowOff>144780</xdr:rowOff>
        </xdr:to>
        <xdr:sp macro="" textlink="">
          <xdr:nvSpPr>
            <xdr:cNvPr id="5121" name="Spinner 1" descr="No. del pago. Si es el pago final, registrarlo en texto&#10;"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Diana Carolina Rodriguez Ramos" id="{E47AC06C-9A19-4465-A545-CE58E037AB3A}" userId="S::drodriguezra@deaj.ramajudicial.gov.co::5c8108be-77db-46d4-bf74-1a1748262fcb"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9" dT="2023-03-22T15:45:46.54" personId="{E47AC06C-9A19-4465-A545-CE58E037AB3A}" id="{C7F073BE-BE88-4ADC-B7D2-F60DA66E34A5}">
    <text>incluir rubro a nivel de contabilización y uso.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xml"/><Relationship Id="rId13"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7.xml"/><Relationship Id="rId12" Type="http://schemas.openxmlformats.org/officeDocument/2006/relationships/ctrlProp" Target="../ctrlProps/ctrlProp1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6.xml"/><Relationship Id="rId11" Type="http://schemas.openxmlformats.org/officeDocument/2006/relationships/ctrlProp" Target="../ctrlProps/ctrlProp11.xml"/><Relationship Id="rId5" Type="http://schemas.openxmlformats.org/officeDocument/2006/relationships/ctrlProp" Target="../ctrlProps/ctrlProp5.xml"/><Relationship Id="rId15" Type="http://schemas.openxmlformats.org/officeDocument/2006/relationships/ctrlProp" Target="../ctrlProps/ctrlProp15.xml"/><Relationship Id="rId10" Type="http://schemas.openxmlformats.org/officeDocument/2006/relationships/ctrlProp" Target="../ctrlProps/ctrlProp10.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mailto:contabilidad@detectacorp.com"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P109"/>
  <sheetViews>
    <sheetView showGridLines="0" zoomScaleNormal="100" workbookViewId="0">
      <selection activeCell="A95" sqref="A95"/>
    </sheetView>
  </sheetViews>
  <sheetFormatPr baseColWidth="10" defaultColWidth="11.44140625" defaultRowHeight="10.199999999999999" x14ac:dyDescent="0.25"/>
  <cols>
    <col min="1" max="1" width="15.109375" style="15" customWidth="1"/>
    <col min="2" max="2" width="13.33203125" style="15" customWidth="1"/>
    <col min="3" max="3" width="11" style="15" customWidth="1"/>
    <col min="4" max="4" width="12" style="15" customWidth="1"/>
    <col min="5" max="5" width="21.44140625" style="15" customWidth="1"/>
    <col min="6" max="6" width="11.44140625" style="15" customWidth="1"/>
    <col min="7" max="7" width="16.44140625" style="15" customWidth="1"/>
    <col min="8" max="8" width="21" style="15" customWidth="1"/>
    <col min="9" max="10" width="15.44140625" style="15" customWidth="1"/>
    <col min="11" max="11" width="12.109375" style="15" customWidth="1"/>
    <col min="12" max="12" width="20.6640625" style="15" customWidth="1"/>
    <col min="13" max="13" width="1.44140625" style="15" customWidth="1"/>
    <col min="14" max="14" width="8.44140625" style="15" hidden="1" customWidth="1"/>
    <col min="15" max="15" width="8" style="15" hidden="1" customWidth="1"/>
    <col min="16" max="16" width="13.6640625" style="15" hidden="1" customWidth="1"/>
    <col min="17" max="253" width="11.44140625" style="15"/>
    <col min="254" max="254" width="8.6640625" style="15" customWidth="1"/>
    <col min="255" max="255" width="7.33203125" style="15" customWidth="1"/>
    <col min="256" max="256" width="8.6640625" style="15" customWidth="1"/>
    <col min="257" max="257" width="7.109375" style="15" customWidth="1"/>
    <col min="258" max="258" width="8.6640625" style="15" customWidth="1"/>
    <col min="259" max="259" width="5.44140625" style="15" customWidth="1"/>
    <col min="260" max="260" width="7.6640625" style="15" customWidth="1"/>
    <col min="261" max="263" width="8.6640625" style="15" customWidth="1"/>
    <col min="264" max="264" width="10.6640625" style="15" customWidth="1"/>
    <col min="265" max="265" width="11.6640625" style="15" customWidth="1"/>
    <col min="266" max="266" width="11.44140625" style="15"/>
    <col min="267" max="267" width="14.109375" style="15" bestFit="1" customWidth="1"/>
    <col min="268" max="509" width="11.44140625" style="15"/>
    <col min="510" max="510" width="8.6640625" style="15" customWidth="1"/>
    <col min="511" max="511" width="7.33203125" style="15" customWidth="1"/>
    <col min="512" max="512" width="8.6640625" style="15" customWidth="1"/>
    <col min="513" max="513" width="7.109375" style="15" customWidth="1"/>
    <col min="514" max="514" width="8.6640625" style="15" customWidth="1"/>
    <col min="515" max="515" width="5.44140625" style="15" customWidth="1"/>
    <col min="516" max="516" width="7.6640625" style="15" customWidth="1"/>
    <col min="517" max="519" width="8.6640625" style="15" customWidth="1"/>
    <col min="520" max="520" width="10.6640625" style="15" customWidth="1"/>
    <col min="521" max="521" width="11.6640625" style="15" customWidth="1"/>
    <col min="522" max="522" width="11.44140625" style="15"/>
    <col min="523" max="523" width="14.109375" style="15" bestFit="1" customWidth="1"/>
    <col min="524" max="765" width="11.44140625" style="15"/>
    <col min="766" max="766" width="8.6640625" style="15" customWidth="1"/>
    <col min="767" max="767" width="7.33203125" style="15" customWidth="1"/>
    <col min="768" max="768" width="8.6640625" style="15" customWidth="1"/>
    <col min="769" max="769" width="7.109375" style="15" customWidth="1"/>
    <col min="770" max="770" width="8.6640625" style="15" customWidth="1"/>
    <col min="771" max="771" width="5.44140625" style="15" customWidth="1"/>
    <col min="772" max="772" width="7.6640625" style="15" customWidth="1"/>
    <col min="773" max="775" width="8.6640625" style="15" customWidth="1"/>
    <col min="776" max="776" width="10.6640625" style="15" customWidth="1"/>
    <col min="777" max="777" width="11.6640625" style="15" customWidth="1"/>
    <col min="778" max="778" width="11.44140625" style="15"/>
    <col min="779" max="779" width="14.109375" style="15" bestFit="1" customWidth="1"/>
    <col min="780" max="1021" width="11.44140625" style="15"/>
    <col min="1022" max="1022" width="8.6640625" style="15" customWidth="1"/>
    <col min="1023" max="1023" width="7.33203125" style="15" customWidth="1"/>
    <col min="1024" max="1024" width="8.6640625" style="15" customWidth="1"/>
    <col min="1025" max="1025" width="7.109375" style="15" customWidth="1"/>
    <col min="1026" max="1026" width="8.6640625" style="15" customWidth="1"/>
    <col min="1027" max="1027" width="5.44140625" style="15" customWidth="1"/>
    <col min="1028" max="1028" width="7.6640625" style="15" customWidth="1"/>
    <col min="1029" max="1031" width="8.6640625" style="15" customWidth="1"/>
    <col min="1032" max="1032" width="10.6640625" style="15" customWidth="1"/>
    <col min="1033" max="1033" width="11.6640625" style="15" customWidth="1"/>
    <col min="1034" max="1034" width="11.44140625" style="15"/>
    <col min="1035" max="1035" width="14.109375" style="15" bestFit="1" customWidth="1"/>
    <col min="1036" max="1277" width="11.44140625" style="15"/>
    <col min="1278" max="1278" width="8.6640625" style="15" customWidth="1"/>
    <col min="1279" max="1279" width="7.33203125" style="15" customWidth="1"/>
    <col min="1280" max="1280" width="8.6640625" style="15" customWidth="1"/>
    <col min="1281" max="1281" width="7.109375" style="15" customWidth="1"/>
    <col min="1282" max="1282" width="8.6640625" style="15" customWidth="1"/>
    <col min="1283" max="1283" width="5.44140625" style="15" customWidth="1"/>
    <col min="1284" max="1284" width="7.6640625" style="15" customWidth="1"/>
    <col min="1285" max="1287" width="8.6640625" style="15" customWidth="1"/>
    <col min="1288" max="1288" width="10.6640625" style="15" customWidth="1"/>
    <col min="1289" max="1289" width="11.6640625" style="15" customWidth="1"/>
    <col min="1290" max="1290" width="11.44140625" style="15"/>
    <col min="1291" max="1291" width="14.109375" style="15" bestFit="1" customWidth="1"/>
    <col min="1292" max="1533" width="11.44140625" style="15"/>
    <col min="1534" max="1534" width="8.6640625" style="15" customWidth="1"/>
    <col min="1535" max="1535" width="7.33203125" style="15" customWidth="1"/>
    <col min="1536" max="1536" width="8.6640625" style="15" customWidth="1"/>
    <col min="1537" max="1537" width="7.109375" style="15" customWidth="1"/>
    <col min="1538" max="1538" width="8.6640625" style="15" customWidth="1"/>
    <col min="1539" max="1539" width="5.44140625" style="15" customWidth="1"/>
    <col min="1540" max="1540" width="7.6640625" style="15" customWidth="1"/>
    <col min="1541" max="1543" width="8.6640625" style="15" customWidth="1"/>
    <col min="1544" max="1544" width="10.6640625" style="15" customWidth="1"/>
    <col min="1545" max="1545" width="11.6640625" style="15" customWidth="1"/>
    <col min="1546" max="1546" width="11.44140625" style="15"/>
    <col min="1547" max="1547" width="14.109375" style="15" bestFit="1" customWidth="1"/>
    <col min="1548" max="1789" width="11.44140625" style="15"/>
    <col min="1790" max="1790" width="8.6640625" style="15" customWidth="1"/>
    <col min="1791" max="1791" width="7.33203125" style="15" customWidth="1"/>
    <col min="1792" max="1792" width="8.6640625" style="15" customWidth="1"/>
    <col min="1793" max="1793" width="7.109375" style="15" customWidth="1"/>
    <col min="1794" max="1794" width="8.6640625" style="15" customWidth="1"/>
    <col min="1795" max="1795" width="5.44140625" style="15" customWidth="1"/>
    <col min="1796" max="1796" width="7.6640625" style="15" customWidth="1"/>
    <col min="1797" max="1799" width="8.6640625" style="15" customWidth="1"/>
    <col min="1800" max="1800" width="10.6640625" style="15" customWidth="1"/>
    <col min="1801" max="1801" width="11.6640625" style="15" customWidth="1"/>
    <col min="1802" max="1802" width="11.44140625" style="15"/>
    <col min="1803" max="1803" width="14.109375" style="15" bestFit="1" customWidth="1"/>
    <col min="1804" max="2045" width="11.44140625" style="15"/>
    <col min="2046" max="2046" width="8.6640625" style="15" customWidth="1"/>
    <col min="2047" max="2047" width="7.33203125" style="15" customWidth="1"/>
    <col min="2048" max="2048" width="8.6640625" style="15" customWidth="1"/>
    <col min="2049" max="2049" width="7.109375" style="15" customWidth="1"/>
    <col min="2050" max="2050" width="8.6640625" style="15" customWidth="1"/>
    <col min="2051" max="2051" width="5.44140625" style="15" customWidth="1"/>
    <col min="2052" max="2052" width="7.6640625" style="15" customWidth="1"/>
    <col min="2053" max="2055" width="8.6640625" style="15" customWidth="1"/>
    <col min="2056" max="2056" width="10.6640625" style="15" customWidth="1"/>
    <col min="2057" max="2057" width="11.6640625" style="15" customWidth="1"/>
    <col min="2058" max="2058" width="11.44140625" style="15"/>
    <col min="2059" max="2059" width="14.109375" style="15" bestFit="1" customWidth="1"/>
    <col min="2060" max="2301" width="11.44140625" style="15"/>
    <col min="2302" max="2302" width="8.6640625" style="15" customWidth="1"/>
    <col min="2303" max="2303" width="7.33203125" style="15" customWidth="1"/>
    <col min="2304" max="2304" width="8.6640625" style="15" customWidth="1"/>
    <col min="2305" max="2305" width="7.109375" style="15" customWidth="1"/>
    <col min="2306" max="2306" width="8.6640625" style="15" customWidth="1"/>
    <col min="2307" max="2307" width="5.44140625" style="15" customWidth="1"/>
    <col min="2308" max="2308" width="7.6640625" style="15" customWidth="1"/>
    <col min="2309" max="2311" width="8.6640625" style="15" customWidth="1"/>
    <col min="2312" max="2312" width="10.6640625" style="15" customWidth="1"/>
    <col min="2313" max="2313" width="11.6640625" style="15" customWidth="1"/>
    <col min="2314" max="2314" width="11.44140625" style="15"/>
    <col min="2315" max="2315" width="14.109375" style="15" bestFit="1" customWidth="1"/>
    <col min="2316" max="2557" width="11.44140625" style="15"/>
    <col min="2558" max="2558" width="8.6640625" style="15" customWidth="1"/>
    <col min="2559" max="2559" width="7.33203125" style="15" customWidth="1"/>
    <col min="2560" max="2560" width="8.6640625" style="15" customWidth="1"/>
    <col min="2561" max="2561" width="7.109375" style="15" customWidth="1"/>
    <col min="2562" max="2562" width="8.6640625" style="15" customWidth="1"/>
    <col min="2563" max="2563" width="5.44140625" style="15" customWidth="1"/>
    <col min="2564" max="2564" width="7.6640625" style="15" customWidth="1"/>
    <col min="2565" max="2567" width="8.6640625" style="15" customWidth="1"/>
    <col min="2568" max="2568" width="10.6640625" style="15" customWidth="1"/>
    <col min="2569" max="2569" width="11.6640625" style="15" customWidth="1"/>
    <col min="2570" max="2570" width="11.44140625" style="15"/>
    <col min="2571" max="2571" width="14.109375" style="15" bestFit="1" customWidth="1"/>
    <col min="2572" max="2813" width="11.44140625" style="15"/>
    <col min="2814" max="2814" width="8.6640625" style="15" customWidth="1"/>
    <col min="2815" max="2815" width="7.33203125" style="15" customWidth="1"/>
    <col min="2816" max="2816" width="8.6640625" style="15" customWidth="1"/>
    <col min="2817" max="2817" width="7.109375" style="15" customWidth="1"/>
    <col min="2818" max="2818" width="8.6640625" style="15" customWidth="1"/>
    <col min="2819" max="2819" width="5.44140625" style="15" customWidth="1"/>
    <col min="2820" max="2820" width="7.6640625" style="15" customWidth="1"/>
    <col min="2821" max="2823" width="8.6640625" style="15" customWidth="1"/>
    <col min="2824" max="2824" width="10.6640625" style="15" customWidth="1"/>
    <col min="2825" max="2825" width="11.6640625" style="15" customWidth="1"/>
    <col min="2826" max="2826" width="11.44140625" style="15"/>
    <col min="2827" max="2827" width="14.109375" style="15" bestFit="1" customWidth="1"/>
    <col min="2828" max="3069" width="11.44140625" style="15"/>
    <col min="3070" max="3070" width="8.6640625" style="15" customWidth="1"/>
    <col min="3071" max="3071" width="7.33203125" style="15" customWidth="1"/>
    <col min="3072" max="3072" width="8.6640625" style="15" customWidth="1"/>
    <col min="3073" max="3073" width="7.109375" style="15" customWidth="1"/>
    <col min="3074" max="3074" width="8.6640625" style="15" customWidth="1"/>
    <col min="3075" max="3075" width="5.44140625" style="15" customWidth="1"/>
    <col min="3076" max="3076" width="7.6640625" style="15" customWidth="1"/>
    <col min="3077" max="3079" width="8.6640625" style="15" customWidth="1"/>
    <col min="3080" max="3080" width="10.6640625" style="15" customWidth="1"/>
    <col min="3081" max="3081" width="11.6640625" style="15" customWidth="1"/>
    <col min="3082" max="3082" width="11.44140625" style="15"/>
    <col min="3083" max="3083" width="14.109375" style="15" bestFit="1" customWidth="1"/>
    <col min="3084" max="3325" width="11.44140625" style="15"/>
    <col min="3326" max="3326" width="8.6640625" style="15" customWidth="1"/>
    <col min="3327" max="3327" width="7.33203125" style="15" customWidth="1"/>
    <col min="3328" max="3328" width="8.6640625" style="15" customWidth="1"/>
    <col min="3329" max="3329" width="7.109375" style="15" customWidth="1"/>
    <col min="3330" max="3330" width="8.6640625" style="15" customWidth="1"/>
    <col min="3331" max="3331" width="5.44140625" style="15" customWidth="1"/>
    <col min="3332" max="3332" width="7.6640625" style="15" customWidth="1"/>
    <col min="3333" max="3335" width="8.6640625" style="15" customWidth="1"/>
    <col min="3336" max="3336" width="10.6640625" style="15" customWidth="1"/>
    <col min="3337" max="3337" width="11.6640625" style="15" customWidth="1"/>
    <col min="3338" max="3338" width="11.44140625" style="15"/>
    <col min="3339" max="3339" width="14.109375" style="15" bestFit="1" customWidth="1"/>
    <col min="3340" max="3581" width="11.44140625" style="15"/>
    <col min="3582" max="3582" width="8.6640625" style="15" customWidth="1"/>
    <col min="3583" max="3583" width="7.33203125" style="15" customWidth="1"/>
    <col min="3584" max="3584" width="8.6640625" style="15" customWidth="1"/>
    <col min="3585" max="3585" width="7.109375" style="15" customWidth="1"/>
    <col min="3586" max="3586" width="8.6640625" style="15" customWidth="1"/>
    <col min="3587" max="3587" width="5.44140625" style="15" customWidth="1"/>
    <col min="3588" max="3588" width="7.6640625" style="15" customWidth="1"/>
    <col min="3589" max="3591" width="8.6640625" style="15" customWidth="1"/>
    <col min="3592" max="3592" width="10.6640625" style="15" customWidth="1"/>
    <col min="3593" max="3593" width="11.6640625" style="15" customWidth="1"/>
    <col min="3594" max="3594" width="11.44140625" style="15"/>
    <col min="3595" max="3595" width="14.109375" style="15" bestFit="1" customWidth="1"/>
    <col min="3596" max="3837" width="11.44140625" style="15"/>
    <col min="3838" max="3838" width="8.6640625" style="15" customWidth="1"/>
    <col min="3839" max="3839" width="7.33203125" style="15" customWidth="1"/>
    <col min="3840" max="3840" width="8.6640625" style="15" customWidth="1"/>
    <col min="3841" max="3841" width="7.109375" style="15" customWidth="1"/>
    <col min="3842" max="3842" width="8.6640625" style="15" customWidth="1"/>
    <col min="3843" max="3843" width="5.44140625" style="15" customWidth="1"/>
    <col min="3844" max="3844" width="7.6640625" style="15" customWidth="1"/>
    <col min="3845" max="3847" width="8.6640625" style="15" customWidth="1"/>
    <col min="3848" max="3848" width="10.6640625" style="15" customWidth="1"/>
    <col min="3849" max="3849" width="11.6640625" style="15" customWidth="1"/>
    <col min="3850" max="3850" width="11.44140625" style="15"/>
    <col min="3851" max="3851" width="14.109375" style="15" bestFit="1" customWidth="1"/>
    <col min="3852" max="4093" width="11.44140625" style="15"/>
    <col min="4094" max="4094" width="8.6640625" style="15" customWidth="1"/>
    <col min="4095" max="4095" width="7.33203125" style="15" customWidth="1"/>
    <col min="4096" max="4096" width="8.6640625" style="15" customWidth="1"/>
    <col min="4097" max="4097" width="7.109375" style="15" customWidth="1"/>
    <col min="4098" max="4098" width="8.6640625" style="15" customWidth="1"/>
    <col min="4099" max="4099" width="5.44140625" style="15" customWidth="1"/>
    <col min="4100" max="4100" width="7.6640625" style="15" customWidth="1"/>
    <col min="4101" max="4103" width="8.6640625" style="15" customWidth="1"/>
    <col min="4104" max="4104" width="10.6640625" style="15" customWidth="1"/>
    <col min="4105" max="4105" width="11.6640625" style="15" customWidth="1"/>
    <col min="4106" max="4106" width="11.44140625" style="15"/>
    <col min="4107" max="4107" width="14.109375" style="15" bestFit="1" customWidth="1"/>
    <col min="4108" max="4349" width="11.44140625" style="15"/>
    <col min="4350" max="4350" width="8.6640625" style="15" customWidth="1"/>
    <col min="4351" max="4351" width="7.33203125" style="15" customWidth="1"/>
    <col min="4352" max="4352" width="8.6640625" style="15" customWidth="1"/>
    <col min="4353" max="4353" width="7.109375" style="15" customWidth="1"/>
    <col min="4354" max="4354" width="8.6640625" style="15" customWidth="1"/>
    <col min="4355" max="4355" width="5.44140625" style="15" customWidth="1"/>
    <col min="4356" max="4356" width="7.6640625" style="15" customWidth="1"/>
    <col min="4357" max="4359" width="8.6640625" style="15" customWidth="1"/>
    <col min="4360" max="4360" width="10.6640625" style="15" customWidth="1"/>
    <col min="4361" max="4361" width="11.6640625" style="15" customWidth="1"/>
    <col min="4362" max="4362" width="11.44140625" style="15"/>
    <col min="4363" max="4363" width="14.109375" style="15" bestFit="1" customWidth="1"/>
    <col min="4364" max="4605" width="11.44140625" style="15"/>
    <col min="4606" max="4606" width="8.6640625" style="15" customWidth="1"/>
    <col min="4607" max="4607" width="7.33203125" style="15" customWidth="1"/>
    <col min="4608" max="4608" width="8.6640625" style="15" customWidth="1"/>
    <col min="4609" max="4609" width="7.109375" style="15" customWidth="1"/>
    <col min="4610" max="4610" width="8.6640625" style="15" customWidth="1"/>
    <col min="4611" max="4611" width="5.44140625" style="15" customWidth="1"/>
    <col min="4612" max="4612" width="7.6640625" style="15" customWidth="1"/>
    <col min="4613" max="4615" width="8.6640625" style="15" customWidth="1"/>
    <col min="4616" max="4616" width="10.6640625" style="15" customWidth="1"/>
    <col min="4617" max="4617" width="11.6640625" style="15" customWidth="1"/>
    <col min="4618" max="4618" width="11.44140625" style="15"/>
    <col min="4619" max="4619" width="14.109375" style="15" bestFit="1" customWidth="1"/>
    <col min="4620" max="4861" width="11.44140625" style="15"/>
    <col min="4862" max="4862" width="8.6640625" style="15" customWidth="1"/>
    <col min="4863" max="4863" width="7.33203125" style="15" customWidth="1"/>
    <col min="4864" max="4864" width="8.6640625" style="15" customWidth="1"/>
    <col min="4865" max="4865" width="7.109375" style="15" customWidth="1"/>
    <col min="4866" max="4866" width="8.6640625" style="15" customWidth="1"/>
    <col min="4867" max="4867" width="5.44140625" style="15" customWidth="1"/>
    <col min="4868" max="4868" width="7.6640625" style="15" customWidth="1"/>
    <col min="4869" max="4871" width="8.6640625" style="15" customWidth="1"/>
    <col min="4872" max="4872" width="10.6640625" style="15" customWidth="1"/>
    <col min="4873" max="4873" width="11.6640625" style="15" customWidth="1"/>
    <col min="4874" max="4874" width="11.44140625" style="15"/>
    <col min="4875" max="4875" width="14.109375" style="15" bestFit="1" customWidth="1"/>
    <col min="4876" max="5117" width="11.44140625" style="15"/>
    <col min="5118" max="5118" width="8.6640625" style="15" customWidth="1"/>
    <col min="5119" max="5119" width="7.33203125" style="15" customWidth="1"/>
    <col min="5120" max="5120" width="8.6640625" style="15" customWidth="1"/>
    <col min="5121" max="5121" width="7.109375" style="15" customWidth="1"/>
    <col min="5122" max="5122" width="8.6640625" style="15" customWidth="1"/>
    <col min="5123" max="5123" width="5.44140625" style="15" customWidth="1"/>
    <col min="5124" max="5124" width="7.6640625" style="15" customWidth="1"/>
    <col min="5125" max="5127" width="8.6640625" style="15" customWidth="1"/>
    <col min="5128" max="5128" width="10.6640625" style="15" customWidth="1"/>
    <col min="5129" max="5129" width="11.6640625" style="15" customWidth="1"/>
    <col min="5130" max="5130" width="11.44140625" style="15"/>
    <col min="5131" max="5131" width="14.109375" style="15" bestFit="1" customWidth="1"/>
    <col min="5132" max="5373" width="11.44140625" style="15"/>
    <col min="5374" max="5374" width="8.6640625" style="15" customWidth="1"/>
    <col min="5375" max="5375" width="7.33203125" style="15" customWidth="1"/>
    <col min="5376" max="5376" width="8.6640625" style="15" customWidth="1"/>
    <col min="5377" max="5377" width="7.109375" style="15" customWidth="1"/>
    <col min="5378" max="5378" width="8.6640625" style="15" customWidth="1"/>
    <col min="5379" max="5379" width="5.44140625" style="15" customWidth="1"/>
    <col min="5380" max="5380" width="7.6640625" style="15" customWidth="1"/>
    <col min="5381" max="5383" width="8.6640625" style="15" customWidth="1"/>
    <col min="5384" max="5384" width="10.6640625" style="15" customWidth="1"/>
    <col min="5385" max="5385" width="11.6640625" style="15" customWidth="1"/>
    <col min="5386" max="5386" width="11.44140625" style="15"/>
    <col min="5387" max="5387" width="14.109375" style="15" bestFit="1" customWidth="1"/>
    <col min="5388" max="5629" width="11.44140625" style="15"/>
    <col min="5630" max="5630" width="8.6640625" style="15" customWidth="1"/>
    <col min="5631" max="5631" width="7.33203125" style="15" customWidth="1"/>
    <col min="5632" max="5632" width="8.6640625" style="15" customWidth="1"/>
    <col min="5633" max="5633" width="7.109375" style="15" customWidth="1"/>
    <col min="5634" max="5634" width="8.6640625" style="15" customWidth="1"/>
    <col min="5635" max="5635" width="5.44140625" style="15" customWidth="1"/>
    <col min="5636" max="5636" width="7.6640625" style="15" customWidth="1"/>
    <col min="5637" max="5639" width="8.6640625" style="15" customWidth="1"/>
    <col min="5640" max="5640" width="10.6640625" style="15" customWidth="1"/>
    <col min="5641" max="5641" width="11.6640625" style="15" customWidth="1"/>
    <col min="5642" max="5642" width="11.44140625" style="15"/>
    <col min="5643" max="5643" width="14.109375" style="15" bestFit="1" customWidth="1"/>
    <col min="5644" max="5885" width="11.44140625" style="15"/>
    <col min="5886" max="5886" width="8.6640625" style="15" customWidth="1"/>
    <col min="5887" max="5887" width="7.33203125" style="15" customWidth="1"/>
    <col min="5888" max="5888" width="8.6640625" style="15" customWidth="1"/>
    <col min="5889" max="5889" width="7.109375" style="15" customWidth="1"/>
    <col min="5890" max="5890" width="8.6640625" style="15" customWidth="1"/>
    <col min="5891" max="5891" width="5.44140625" style="15" customWidth="1"/>
    <col min="5892" max="5892" width="7.6640625" style="15" customWidth="1"/>
    <col min="5893" max="5895" width="8.6640625" style="15" customWidth="1"/>
    <col min="5896" max="5896" width="10.6640625" style="15" customWidth="1"/>
    <col min="5897" max="5897" width="11.6640625" style="15" customWidth="1"/>
    <col min="5898" max="5898" width="11.44140625" style="15"/>
    <col min="5899" max="5899" width="14.109375" style="15" bestFit="1" customWidth="1"/>
    <col min="5900" max="6141" width="11.44140625" style="15"/>
    <col min="6142" max="6142" width="8.6640625" style="15" customWidth="1"/>
    <col min="6143" max="6143" width="7.33203125" style="15" customWidth="1"/>
    <col min="6144" max="6144" width="8.6640625" style="15" customWidth="1"/>
    <col min="6145" max="6145" width="7.109375" style="15" customWidth="1"/>
    <col min="6146" max="6146" width="8.6640625" style="15" customWidth="1"/>
    <col min="6147" max="6147" width="5.44140625" style="15" customWidth="1"/>
    <col min="6148" max="6148" width="7.6640625" style="15" customWidth="1"/>
    <col min="6149" max="6151" width="8.6640625" style="15" customWidth="1"/>
    <col min="6152" max="6152" width="10.6640625" style="15" customWidth="1"/>
    <col min="6153" max="6153" width="11.6640625" style="15" customWidth="1"/>
    <col min="6154" max="6154" width="11.44140625" style="15"/>
    <col min="6155" max="6155" width="14.109375" style="15" bestFit="1" customWidth="1"/>
    <col min="6156" max="6397" width="11.44140625" style="15"/>
    <col min="6398" max="6398" width="8.6640625" style="15" customWidth="1"/>
    <col min="6399" max="6399" width="7.33203125" style="15" customWidth="1"/>
    <col min="6400" max="6400" width="8.6640625" style="15" customWidth="1"/>
    <col min="6401" max="6401" width="7.109375" style="15" customWidth="1"/>
    <col min="6402" max="6402" width="8.6640625" style="15" customWidth="1"/>
    <col min="6403" max="6403" width="5.44140625" style="15" customWidth="1"/>
    <col min="6404" max="6404" width="7.6640625" style="15" customWidth="1"/>
    <col min="6405" max="6407" width="8.6640625" style="15" customWidth="1"/>
    <col min="6408" max="6408" width="10.6640625" style="15" customWidth="1"/>
    <col min="6409" max="6409" width="11.6640625" style="15" customWidth="1"/>
    <col min="6410" max="6410" width="11.44140625" style="15"/>
    <col min="6411" max="6411" width="14.109375" style="15" bestFit="1" customWidth="1"/>
    <col min="6412" max="6653" width="11.44140625" style="15"/>
    <col min="6654" max="6654" width="8.6640625" style="15" customWidth="1"/>
    <col min="6655" max="6655" width="7.33203125" style="15" customWidth="1"/>
    <col min="6656" max="6656" width="8.6640625" style="15" customWidth="1"/>
    <col min="6657" max="6657" width="7.109375" style="15" customWidth="1"/>
    <col min="6658" max="6658" width="8.6640625" style="15" customWidth="1"/>
    <col min="6659" max="6659" width="5.44140625" style="15" customWidth="1"/>
    <col min="6660" max="6660" width="7.6640625" style="15" customWidth="1"/>
    <col min="6661" max="6663" width="8.6640625" style="15" customWidth="1"/>
    <col min="6664" max="6664" width="10.6640625" style="15" customWidth="1"/>
    <col min="6665" max="6665" width="11.6640625" style="15" customWidth="1"/>
    <col min="6666" max="6666" width="11.44140625" style="15"/>
    <col min="6667" max="6667" width="14.109375" style="15" bestFit="1" customWidth="1"/>
    <col min="6668" max="6909" width="11.44140625" style="15"/>
    <col min="6910" max="6910" width="8.6640625" style="15" customWidth="1"/>
    <col min="6911" max="6911" width="7.33203125" style="15" customWidth="1"/>
    <col min="6912" max="6912" width="8.6640625" style="15" customWidth="1"/>
    <col min="6913" max="6913" width="7.109375" style="15" customWidth="1"/>
    <col min="6914" max="6914" width="8.6640625" style="15" customWidth="1"/>
    <col min="6915" max="6915" width="5.44140625" style="15" customWidth="1"/>
    <col min="6916" max="6916" width="7.6640625" style="15" customWidth="1"/>
    <col min="6917" max="6919" width="8.6640625" style="15" customWidth="1"/>
    <col min="6920" max="6920" width="10.6640625" style="15" customWidth="1"/>
    <col min="6921" max="6921" width="11.6640625" style="15" customWidth="1"/>
    <col min="6922" max="6922" width="11.44140625" style="15"/>
    <col min="6923" max="6923" width="14.109375" style="15" bestFit="1" customWidth="1"/>
    <col min="6924" max="7165" width="11.44140625" style="15"/>
    <col min="7166" max="7166" width="8.6640625" style="15" customWidth="1"/>
    <col min="7167" max="7167" width="7.33203125" style="15" customWidth="1"/>
    <col min="7168" max="7168" width="8.6640625" style="15" customWidth="1"/>
    <col min="7169" max="7169" width="7.109375" style="15" customWidth="1"/>
    <col min="7170" max="7170" width="8.6640625" style="15" customWidth="1"/>
    <col min="7171" max="7171" width="5.44140625" style="15" customWidth="1"/>
    <col min="7172" max="7172" width="7.6640625" style="15" customWidth="1"/>
    <col min="7173" max="7175" width="8.6640625" style="15" customWidth="1"/>
    <col min="7176" max="7176" width="10.6640625" style="15" customWidth="1"/>
    <col min="7177" max="7177" width="11.6640625" style="15" customWidth="1"/>
    <col min="7178" max="7178" width="11.44140625" style="15"/>
    <col min="7179" max="7179" width="14.109375" style="15" bestFit="1" customWidth="1"/>
    <col min="7180" max="7421" width="11.44140625" style="15"/>
    <col min="7422" max="7422" width="8.6640625" style="15" customWidth="1"/>
    <col min="7423" max="7423" width="7.33203125" style="15" customWidth="1"/>
    <col min="7424" max="7424" width="8.6640625" style="15" customWidth="1"/>
    <col min="7425" max="7425" width="7.109375" style="15" customWidth="1"/>
    <col min="7426" max="7426" width="8.6640625" style="15" customWidth="1"/>
    <col min="7427" max="7427" width="5.44140625" style="15" customWidth="1"/>
    <col min="7428" max="7428" width="7.6640625" style="15" customWidth="1"/>
    <col min="7429" max="7431" width="8.6640625" style="15" customWidth="1"/>
    <col min="7432" max="7432" width="10.6640625" style="15" customWidth="1"/>
    <col min="7433" max="7433" width="11.6640625" style="15" customWidth="1"/>
    <col min="7434" max="7434" width="11.44140625" style="15"/>
    <col min="7435" max="7435" width="14.109375" style="15" bestFit="1" customWidth="1"/>
    <col min="7436" max="7677" width="11.44140625" style="15"/>
    <col min="7678" max="7678" width="8.6640625" style="15" customWidth="1"/>
    <col min="7679" max="7679" width="7.33203125" style="15" customWidth="1"/>
    <col min="7680" max="7680" width="8.6640625" style="15" customWidth="1"/>
    <col min="7681" max="7681" width="7.109375" style="15" customWidth="1"/>
    <col min="7682" max="7682" width="8.6640625" style="15" customWidth="1"/>
    <col min="7683" max="7683" width="5.44140625" style="15" customWidth="1"/>
    <col min="7684" max="7684" width="7.6640625" style="15" customWidth="1"/>
    <col min="7685" max="7687" width="8.6640625" style="15" customWidth="1"/>
    <col min="7688" max="7688" width="10.6640625" style="15" customWidth="1"/>
    <col min="7689" max="7689" width="11.6640625" style="15" customWidth="1"/>
    <col min="7690" max="7690" width="11.44140625" style="15"/>
    <col min="7691" max="7691" width="14.109375" style="15" bestFit="1" customWidth="1"/>
    <col min="7692" max="7933" width="11.44140625" style="15"/>
    <col min="7934" max="7934" width="8.6640625" style="15" customWidth="1"/>
    <col min="7935" max="7935" width="7.33203125" style="15" customWidth="1"/>
    <col min="7936" max="7936" width="8.6640625" style="15" customWidth="1"/>
    <col min="7937" max="7937" width="7.109375" style="15" customWidth="1"/>
    <col min="7938" max="7938" width="8.6640625" style="15" customWidth="1"/>
    <col min="7939" max="7939" width="5.44140625" style="15" customWidth="1"/>
    <col min="7940" max="7940" width="7.6640625" style="15" customWidth="1"/>
    <col min="7941" max="7943" width="8.6640625" style="15" customWidth="1"/>
    <col min="7944" max="7944" width="10.6640625" style="15" customWidth="1"/>
    <col min="7945" max="7945" width="11.6640625" style="15" customWidth="1"/>
    <col min="7946" max="7946" width="11.44140625" style="15"/>
    <col min="7947" max="7947" width="14.109375" style="15" bestFit="1" customWidth="1"/>
    <col min="7948" max="8189" width="11.44140625" style="15"/>
    <col min="8190" max="8190" width="8.6640625" style="15" customWidth="1"/>
    <col min="8191" max="8191" width="7.33203125" style="15" customWidth="1"/>
    <col min="8192" max="8192" width="8.6640625" style="15" customWidth="1"/>
    <col min="8193" max="8193" width="7.109375" style="15" customWidth="1"/>
    <col min="8194" max="8194" width="8.6640625" style="15" customWidth="1"/>
    <col min="8195" max="8195" width="5.44140625" style="15" customWidth="1"/>
    <col min="8196" max="8196" width="7.6640625" style="15" customWidth="1"/>
    <col min="8197" max="8199" width="8.6640625" style="15" customWidth="1"/>
    <col min="8200" max="8200" width="10.6640625" style="15" customWidth="1"/>
    <col min="8201" max="8201" width="11.6640625" style="15" customWidth="1"/>
    <col min="8202" max="8202" width="11.44140625" style="15"/>
    <col min="8203" max="8203" width="14.109375" style="15" bestFit="1" customWidth="1"/>
    <col min="8204" max="8445" width="11.44140625" style="15"/>
    <col min="8446" max="8446" width="8.6640625" style="15" customWidth="1"/>
    <col min="8447" max="8447" width="7.33203125" style="15" customWidth="1"/>
    <col min="8448" max="8448" width="8.6640625" style="15" customWidth="1"/>
    <col min="8449" max="8449" width="7.109375" style="15" customWidth="1"/>
    <col min="8450" max="8450" width="8.6640625" style="15" customWidth="1"/>
    <col min="8451" max="8451" width="5.44140625" style="15" customWidth="1"/>
    <col min="8452" max="8452" width="7.6640625" style="15" customWidth="1"/>
    <col min="8453" max="8455" width="8.6640625" style="15" customWidth="1"/>
    <col min="8456" max="8456" width="10.6640625" style="15" customWidth="1"/>
    <col min="8457" max="8457" width="11.6640625" style="15" customWidth="1"/>
    <col min="8458" max="8458" width="11.44140625" style="15"/>
    <col min="8459" max="8459" width="14.109375" style="15" bestFit="1" customWidth="1"/>
    <col min="8460" max="8701" width="11.44140625" style="15"/>
    <col min="8702" max="8702" width="8.6640625" style="15" customWidth="1"/>
    <col min="8703" max="8703" width="7.33203125" style="15" customWidth="1"/>
    <col min="8704" max="8704" width="8.6640625" style="15" customWidth="1"/>
    <col min="8705" max="8705" width="7.109375" style="15" customWidth="1"/>
    <col min="8706" max="8706" width="8.6640625" style="15" customWidth="1"/>
    <col min="8707" max="8707" width="5.44140625" style="15" customWidth="1"/>
    <col min="8708" max="8708" width="7.6640625" style="15" customWidth="1"/>
    <col min="8709" max="8711" width="8.6640625" style="15" customWidth="1"/>
    <col min="8712" max="8712" width="10.6640625" style="15" customWidth="1"/>
    <col min="8713" max="8713" width="11.6640625" style="15" customWidth="1"/>
    <col min="8714" max="8714" width="11.44140625" style="15"/>
    <col min="8715" max="8715" width="14.109375" style="15" bestFit="1" customWidth="1"/>
    <col min="8716" max="8957" width="11.44140625" style="15"/>
    <col min="8958" max="8958" width="8.6640625" style="15" customWidth="1"/>
    <col min="8959" max="8959" width="7.33203125" style="15" customWidth="1"/>
    <col min="8960" max="8960" width="8.6640625" style="15" customWidth="1"/>
    <col min="8961" max="8961" width="7.109375" style="15" customWidth="1"/>
    <col min="8962" max="8962" width="8.6640625" style="15" customWidth="1"/>
    <col min="8963" max="8963" width="5.44140625" style="15" customWidth="1"/>
    <col min="8964" max="8964" width="7.6640625" style="15" customWidth="1"/>
    <col min="8965" max="8967" width="8.6640625" style="15" customWidth="1"/>
    <col min="8968" max="8968" width="10.6640625" style="15" customWidth="1"/>
    <col min="8969" max="8969" width="11.6640625" style="15" customWidth="1"/>
    <col min="8970" max="8970" width="11.44140625" style="15"/>
    <col min="8971" max="8971" width="14.109375" style="15" bestFit="1" customWidth="1"/>
    <col min="8972" max="9213" width="11.44140625" style="15"/>
    <col min="9214" max="9214" width="8.6640625" style="15" customWidth="1"/>
    <col min="9215" max="9215" width="7.33203125" style="15" customWidth="1"/>
    <col min="9216" max="9216" width="8.6640625" style="15" customWidth="1"/>
    <col min="9217" max="9217" width="7.109375" style="15" customWidth="1"/>
    <col min="9218" max="9218" width="8.6640625" style="15" customWidth="1"/>
    <col min="9219" max="9219" width="5.44140625" style="15" customWidth="1"/>
    <col min="9220" max="9220" width="7.6640625" style="15" customWidth="1"/>
    <col min="9221" max="9223" width="8.6640625" style="15" customWidth="1"/>
    <col min="9224" max="9224" width="10.6640625" style="15" customWidth="1"/>
    <col min="9225" max="9225" width="11.6640625" style="15" customWidth="1"/>
    <col min="9226" max="9226" width="11.44140625" style="15"/>
    <col min="9227" max="9227" width="14.109375" style="15" bestFit="1" customWidth="1"/>
    <col min="9228" max="9469" width="11.44140625" style="15"/>
    <col min="9470" max="9470" width="8.6640625" style="15" customWidth="1"/>
    <col min="9471" max="9471" width="7.33203125" style="15" customWidth="1"/>
    <col min="9472" max="9472" width="8.6640625" style="15" customWidth="1"/>
    <col min="9473" max="9473" width="7.109375" style="15" customWidth="1"/>
    <col min="9474" max="9474" width="8.6640625" style="15" customWidth="1"/>
    <col min="9475" max="9475" width="5.44140625" style="15" customWidth="1"/>
    <col min="9476" max="9476" width="7.6640625" style="15" customWidth="1"/>
    <col min="9477" max="9479" width="8.6640625" style="15" customWidth="1"/>
    <col min="9480" max="9480" width="10.6640625" style="15" customWidth="1"/>
    <col min="9481" max="9481" width="11.6640625" style="15" customWidth="1"/>
    <col min="9482" max="9482" width="11.44140625" style="15"/>
    <col min="9483" max="9483" width="14.109375" style="15" bestFit="1" customWidth="1"/>
    <col min="9484" max="9725" width="11.44140625" style="15"/>
    <col min="9726" max="9726" width="8.6640625" style="15" customWidth="1"/>
    <col min="9727" max="9727" width="7.33203125" style="15" customWidth="1"/>
    <col min="9728" max="9728" width="8.6640625" style="15" customWidth="1"/>
    <col min="9729" max="9729" width="7.109375" style="15" customWidth="1"/>
    <col min="9730" max="9730" width="8.6640625" style="15" customWidth="1"/>
    <col min="9731" max="9731" width="5.44140625" style="15" customWidth="1"/>
    <col min="9732" max="9732" width="7.6640625" style="15" customWidth="1"/>
    <col min="9733" max="9735" width="8.6640625" style="15" customWidth="1"/>
    <col min="9736" max="9736" width="10.6640625" style="15" customWidth="1"/>
    <col min="9737" max="9737" width="11.6640625" style="15" customWidth="1"/>
    <col min="9738" max="9738" width="11.44140625" style="15"/>
    <col min="9739" max="9739" width="14.109375" style="15" bestFit="1" customWidth="1"/>
    <col min="9740" max="9981" width="11.44140625" style="15"/>
    <col min="9982" max="9982" width="8.6640625" style="15" customWidth="1"/>
    <col min="9983" max="9983" width="7.33203125" style="15" customWidth="1"/>
    <col min="9984" max="9984" width="8.6640625" style="15" customWidth="1"/>
    <col min="9985" max="9985" width="7.109375" style="15" customWidth="1"/>
    <col min="9986" max="9986" width="8.6640625" style="15" customWidth="1"/>
    <col min="9987" max="9987" width="5.44140625" style="15" customWidth="1"/>
    <col min="9988" max="9988" width="7.6640625" style="15" customWidth="1"/>
    <col min="9989" max="9991" width="8.6640625" style="15" customWidth="1"/>
    <col min="9992" max="9992" width="10.6640625" style="15" customWidth="1"/>
    <col min="9993" max="9993" width="11.6640625" style="15" customWidth="1"/>
    <col min="9994" max="9994" width="11.44140625" style="15"/>
    <col min="9995" max="9995" width="14.109375" style="15" bestFit="1" customWidth="1"/>
    <col min="9996" max="10237" width="11.44140625" style="15"/>
    <col min="10238" max="10238" width="8.6640625" style="15" customWidth="1"/>
    <col min="10239" max="10239" width="7.33203125" style="15" customWidth="1"/>
    <col min="10240" max="10240" width="8.6640625" style="15" customWidth="1"/>
    <col min="10241" max="10241" width="7.109375" style="15" customWidth="1"/>
    <col min="10242" max="10242" width="8.6640625" style="15" customWidth="1"/>
    <col min="10243" max="10243" width="5.44140625" style="15" customWidth="1"/>
    <col min="10244" max="10244" width="7.6640625" style="15" customWidth="1"/>
    <col min="10245" max="10247" width="8.6640625" style="15" customWidth="1"/>
    <col min="10248" max="10248" width="10.6640625" style="15" customWidth="1"/>
    <col min="10249" max="10249" width="11.6640625" style="15" customWidth="1"/>
    <col min="10250" max="10250" width="11.44140625" style="15"/>
    <col min="10251" max="10251" width="14.109375" style="15" bestFit="1" customWidth="1"/>
    <col min="10252" max="10493" width="11.44140625" style="15"/>
    <col min="10494" max="10494" width="8.6640625" style="15" customWidth="1"/>
    <col min="10495" max="10495" width="7.33203125" style="15" customWidth="1"/>
    <col min="10496" max="10496" width="8.6640625" style="15" customWidth="1"/>
    <col min="10497" max="10497" width="7.109375" style="15" customWidth="1"/>
    <col min="10498" max="10498" width="8.6640625" style="15" customWidth="1"/>
    <col min="10499" max="10499" width="5.44140625" style="15" customWidth="1"/>
    <col min="10500" max="10500" width="7.6640625" style="15" customWidth="1"/>
    <col min="10501" max="10503" width="8.6640625" style="15" customWidth="1"/>
    <col min="10504" max="10504" width="10.6640625" style="15" customWidth="1"/>
    <col min="10505" max="10505" width="11.6640625" style="15" customWidth="1"/>
    <col min="10506" max="10506" width="11.44140625" style="15"/>
    <col min="10507" max="10507" width="14.109375" style="15" bestFit="1" customWidth="1"/>
    <col min="10508" max="10749" width="11.44140625" style="15"/>
    <col min="10750" max="10750" width="8.6640625" style="15" customWidth="1"/>
    <col min="10751" max="10751" width="7.33203125" style="15" customWidth="1"/>
    <col min="10752" max="10752" width="8.6640625" style="15" customWidth="1"/>
    <col min="10753" max="10753" width="7.109375" style="15" customWidth="1"/>
    <col min="10754" max="10754" width="8.6640625" style="15" customWidth="1"/>
    <col min="10755" max="10755" width="5.44140625" style="15" customWidth="1"/>
    <col min="10756" max="10756" width="7.6640625" style="15" customWidth="1"/>
    <col min="10757" max="10759" width="8.6640625" style="15" customWidth="1"/>
    <col min="10760" max="10760" width="10.6640625" style="15" customWidth="1"/>
    <col min="10761" max="10761" width="11.6640625" style="15" customWidth="1"/>
    <col min="10762" max="10762" width="11.44140625" style="15"/>
    <col min="10763" max="10763" width="14.109375" style="15" bestFit="1" customWidth="1"/>
    <col min="10764" max="11005" width="11.44140625" style="15"/>
    <col min="11006" max="11006" width="8.6640625" style="15" customWidth="1"/>
    <col min="11007" max="11007" width="7.33203125" style="15" customWidth="1"/>
    <col min="11008" max="11008" width="8.6640625" style="15" customWidth="1"/>
    <col min="11009" max="11009" width="7.109375" style="15" customWidth="1"/>
    <col min="11010" max="11010" width="8.6640625" style="15" customWidth="1"/>
    <col min="11011" max="11011" width="5.44140625" style="15" customWidth="1"/>
    <col min="11012" max="11012" width="7.6640625" style="15" customWidth="1"/>
    <col min="11013" max="11015" width="8.6640625" style="15" customWidth="1"/>
    <col min="11016" max="11016" width="10.6640625" style="15" customWidth="1"/>
    <col min="11017" max="11017" width="11.6640625" style="15" customWidth="1"/>
    <col min="11018" max="11018" width="11.44140625" style="15"/>
    <col min="11019" max="11019" width="14.109375" style="15" bestFit="1" customWidth="1"/>
    <col min="11020" max="11261" width="11.44140625" style="15"/>
    <col min="11262" max="11262" width="8.6640625" style="15" customWidth="1"/>
    <col min="11263" max="11263" width="7.33203125" style="15" customWidth="1"/>
    <col min="11264" max="11264" width="8.6640625" style="15" customWidth="1"/>
    <col min="11265" max="11265" width="7.109375" style="15" customWidth="1"/>
    <col min="11266" max="11266" width="8.6640625" style="15" customWidth="1"/>
    <col min="11267" max="11267" width="5.44140625" style="15" customWidth="1"/>
    <col min="11268" max="11268" width="7.6640625" style="15" customWidth="1"/>
    <col min="11269" max="11271" width="8.6640625" style="15" customWidth="1"/>
    <col min="11272" max="11272" width="10.6640625" style="15" customWidth="1"/>
    <col min="11273" max="11273" width="11.6640625" style="15" customWidth="1"/>
    <col min="11274" max="11274" width="11.44140625" style="15"/>
    <col min="11275" max="11275" width="14.109375" style="15" bestFit="1" customWidth="1"/>
    <col min="11276" max="11517" width="11.44140625" style="15"/>
    <col min="11518" max="11518" width="8.6640625" style="15" customWidth="1"/>
    <col min="11519" max="11519" width="7.33203125" style="15" customWidth="1"/>
    <col min="11520" max="11520" width="8.6640625" style="15" customWidth="1"/>
    <col min="11521" max="11521" width="7.109375" style="15" customWidth="1"/>
    <col min="11522" max="11522" width="8.6640625" style="15" customWidth="1"/>
    <col min="11523" max="11523" width="5.44140625" style="15" customWidth="1"/>
    <col min="11524" max="11524" width="7.6640625" style="15" customWidth="1"/>
    <col min="11525" max="11527" width="8.6640625" style="15" customWidth="1"/>
    <col min="11528" max="11528" width="10.6640625" style="15" customWidth="1"/>
    <col min="11529" max="11529" width="11.6640625" style="15" customWidth="1"/>
    <col min="11530" max="11530" width="11.44140625" style="15"/>
    <col min="11531" max="11531" width="14.109375" style="15" bestFit="1" customWidth="1"/>
    <col min="11532" max="11773" width="11.44140625" style="15"/>
    <col min="11774" max="11774" width="8.6640625" style="15" customWidth="1"/>
    <col min="11775" max="11775" width="7.33203125" style="15" customWidth="1"/>
    <col min="11776" max="11776" width="8.6640625" style="15" customWidth="1"/>
    <col min="11777" max="11777" width="7.109375" style="15" customWidth="1"/>
    <col min="11778" max="11778" width="8.6640625" style="15" customWidth="1"/>
    <col min="11779" max="11779" width="5.44140625" style="15" customWidth="1"/>
    <col min="11780" max="11780" width="7.6640625" style="15" customWidth="1"/>
    <col min="11781" max="11783" width="8.6640625" style="15" customWidth="1"/>
    <col min="11784" max="11784" width="10.6640625" style="15" customWidth="1"/>
    <col min="11785" max="11785" width="11.6640625" style="15" customWidth="1"/>
    <col min="11786" max="11786" width="11.44140625" style="15"/>
    <col min="11787" max="11787" width="14.109375" style="15" bestFit="1" customWidth="1"/>
    <col min="11788" max="12029" width="11.44140625" style="15"/>
    <col min="12030" max="12030" width="8.6640625" style="15" customWidth="1"/>
    <col min="12031" max="12031" width="7.33203125" style="15" customWidth="1"/>
    <col min="12032" max="12032" width="8.6640625" style="15" customWidth="1"/>
    <col min="12033" max="12033" width="7.109375" style="15" customWidth="1"/>
    <col min="12034" max="12034" width="8.6640625" style="15" customWidth="1"/>
    <col min="12035" max="12035" width="5.44140625" style="15" customWidth="1"/>
    <col min="12036" max="12036" width="7.6640625" style="15" customWidth="1"/>
    <col min="12037" max="12039" width="8.6640625" style="15" customWidth="1"/>
    <col min="12040" max="12040" width="10.6640625" style="15" customWidth="1"/>
    <col min="12041" max="12041" width="11.6640625" style="15" customWidth="1"/>
    <col min="12042" max="12042" width="11.44140625" style="15"/>
    <col min="12043" max="12043" width="14.109375" style="15" bestFit="1" customWidth="1"/>
    <col min="12044" max="12285" width="11.44140625" style="15"/>
    <col min="12286" max="12286" width="8.6640625" style="15" customWidth="1"/>
    <col min="12287" max="12287" width="7.33203125" style="15" customWidth="1"/>
    <col min="12288" max="12288" width="8.6640625" style="15" customWidth="1"/>
    <col min="12289" max="12289" width="7.109375" style="15" customWidth="1"/>
    <col min="12290" max="12290" width="8.6640625" style="15" customWidth="1"/>
    <col min="12291" max="12291" width="5.44140625" style="15" customWidth="1"/>
    <col min="12292" max="12292" width="7.6640625" style="15" customWidth="1"/>
    <col min="12293" max="12295" width="8.6640625" style="15" customWidth="1"/>
    <col min="12296" max="12296" width="10.6640625" style="15" customWidth="1"/>
    <col min="12297" max="12297" width="11.6640625" style="15" customWidth="1"/>
    <col min="12298" max="12298" width="11.44140625" style="15"/>
    <col min="12299" max="12299" width="14.109375" style="15" bestFit="1" customWidth="1"/>
    <col min="12300" max="12541" width="11.44140625" style="15"/>
    <col min="12542" max="12542" width="8.6640625" style="15" customWidth="1"/>
    <col min="12543" max="12543" width="7.33203125" style="15" customWidth="1"/>
    <col min="12544" max="12544" width="8.6640625" style="15" customWidth="1"/>
    <col min="12545" max="12545" width="7.109375" style="15" customWidth="1"/>
    <col min="12546" max="12546" width="8.6640625" style="15" customWidth="1"/>
    <col min="12547" max="12547" width="5.44140625" style="15" customWidth="1"/>
    <col min="12548" max="12548" width="7.6640625" style="15" customWidth="1"/>
    <col min="12549" max="12551" width="8.6640625" style="15" customWidth="1"/>
    <col min="12552" max="12552" width="10.6640625" style="15" customWidth="1"/>
    <col min="12553" max="12553" width="11.6640625" style="15" customWidth="1"/>
    <col min="12554" max="12554" width="11.44140625" style="15"/>
    <col min="12555" max="12555" width="14.109375" style="15" bestFit="1" customWidth="1"/>
    <col min="12556" max="12797" width="11.44140625" style="15"/>
    <col min="12798" max="12798" width="8.6640625" style="15" customWidth="1"/>
    <col min="12799" max="12799" width="7.33203125" style="15" customWidth="1"/>
    <col min="12800" max="12800" width="8.6640625" style="15" customWidth="1"/>
    <col min="12801" max="12801" width="7.109375" style="15" customWidth="1"/>
    <col min="12802" max="12802" width="8.6640625" style="15" customWidth="1"/>
    <col min="12803" max="12803" width="5.44140625" style="15" customWidth="1"/>
    <col min="12804" max="12804" width="7.6640625" style="15" customWidth="1"/>
    <col min="12805" max="12807" width="8.6640625" style="15" customWidth="1"/>
    <col min="12808" max="12808" width="10.6640625" style="15" customWidth="1"/>
    <col min="12809" max="12809" width="11.6640625" style="15" customWidth="1"/>
    <col min="12810" max="12810" width="11.44140625" style="15"/>
    <col min="12811" max="12811" width="14.109375" style="15" bestFit="1" customWidth="1"/>
    <col min="12812" max="13053" width="11.44140625" style="15"/>
    <col min="13054" max="13054" width="8.6640625" style="15" customWidth="1"/>
    <col min="13055" max="13055" width="7.33203125" style="15" customWidth="1"/>
    <col min="13056" max="13056" width="8.6640625" style="15" customWidth="1"/>
    <col min="13057" max="13057" width="7.109375" style="15" customWidth="1"/>
    <col min="13058" max="13058" width="8.6640625" style="15" customWidth="1"/>
    <col min="13059" max="13059" width="5.44140625" style="15" customWidth="1"/>
    <col min="13060" max="13060" width="7.6640625" style="15" customWidth="1"/>
    <col min="13061" max="13063" width="8.6640625" style="15" customWidth="1"/>
    <col min="13064" max="13064" width="10.6640625" style="15" customWidth="1"/>
    <col min="13065" max="13065" width="11.6640625" style="15" customWidth="1"/>
    <col min="13066" max="13066" width="11.44140625" style="15"/>
    <col min="13067" max="13067" width="14.109375" style="15" bestFit="1" customWidth="1"/>
    <col min="13068" max="13309" width="11.44140625" style="15"/>
    <col min="13310" max="13310" width="8.6640625" style="15" customWidth="1"/>
    <col min="13311" max="13311" width="7.33203125" style="15" customWidth="1"/>
    <col min="13312" max="13312" width="8.6640625" style="15" customWidth="1"/>
    <col min="13313" max="13313" width="7.109375" style="15" customWidth="1"/>
    <col min="13314" max="13314" width="8.6640625" style="15" customWidth="1"/>
    <col min="13315" max="13315" width="5.44140625" style="15" customWidth="1"/>
    <col min="13316" max="13316" width="7.6640625" style="15" customWidth="1"/>
    <col min="13317" max="13319" width="8.6640625" style="15" customWidth="1"/>
    <col min="13320" max="13320" width="10.6640625" style="15" customWidth="1"/>
    <col min="13321" max="13321" width="11.6640625" style="15" customWidth="1"/>
    <col min="13322" max="13322" width="11.44140625" style="15"/>
    <col min="13323" max="13323" width="14.109375" style="15" bestFit="1" customWidth="1"/>
    <col min="13324" max="13565" width="11.44140625" style="15"/>
    <col min="13566" max="13566" width="8.6640625" style="15" customWidth="1"/>
    <col min="13567" max="13567" width="7.33203125" style="15" customWidth="1"/>
    <col min="13568" max="13568" width="8.6640625" style="15" customWidth="1"/>
    <col min="13569" max="13569" width="7.109375" style="15" customWidth="1"/>
    <col min="13570" max="13570" width="8.6640625" style="15" customWidth="1"/>
    <col min="13571" max="13571" width="5.44140625" style="15" customWidth="1"/>
    <col min="13572" max="13572" width="7.6640625" style="15" customWidth="1"/>
    <col min="13573" max="13575" width="8.6640625" style="15" customWidth="1"/>
    <col min="13576" max="13576" width="10.6640625" style="15" customWidth="1"/>
    <col min="13577" max="13577" width="11.6640625" style="15" customWidth="1"/>
    <col min="13578" max="13578" width="11.44140625" style="15"/>
    <col min="13579" max="13579" width="14.109375" style="15" bestFit="1" customWidth="1"/>
    <col min="13580" max="13821" width="11.44140625" style="15"/>
    <col min="13822" max="13822" width="8.6640625" style="15" customWidth="1"/>
    <col min="13823" max="13823" width="7.33203125" style="15" customWidth="1"/>
    <col min="13824" max="13824" width="8.6640625" style="15" customWidth="1"/>
    <col min="13825" max="13825" width="7.109375" style="15" customWidth="1"/>
    <col min="13826" max="13826" width="8.6640625" style="15" customWidth="1"/>
    <col min="13827" max="13827" width="5.44140625" style="15" customWidth="1"/>
    <col min="13828" max="13828" width="7.6640625" style="15" customWidth="1"/>
    <col min="13829" max="13831" width="8.6640625" style="15" customWidth="1"/>
    <col min="13832" max="13832" width="10.6640625" style="15" customWidth="1"/>
    <col min="13833" max="13833" width="11.6640625" style="15" customWidth="1"/>
    <col min="13834" max="13834" width="11.44140625" style="15"/>
    <col min="13835" max="13835" width="14.109375" style="15" bestFit="1" customWidth="1"/>
    <col min="13836" max="14077" width="11.44140625" style="15"/>
    <col min="14078" max="14078" width="8.6640625" style="15" customWidth="1"/>
    <col min="14079" max="14079" width="7.33203125" style="15" customWidth="1"/>
    <col min="14080" max="14080" width="8.6640625" style="15" customWidth="1"/>
    <col min="14081" max="14081" width="7.109375" style="15" customWidth="1"/>
    <col min="14082" max="14082" width="8.6640625" style="15" customWidth="1"/>
    <col min="14083" max="14083" width="5.44140625" style="15" customWidth="1"/>
    <col min="14084" max="14084" width="7.6640625" style="15" customWidth="1"/>
    <col min="14085" max="14087" width="8.6640625" style="15" customWidth="1"/>
    <col min="14088" max="14088" width="10.6640625" style="15" customWidth="1"/>
    <col min="14089" max="14089" width="11.6640625" style="15" customWidth="1"/>
    <col min="14090" max="14090" width="11.44140625" style="15"/>
    <col min="14091" max="14091" width="14.109375" style="15" bestFit="1" customWidth="1"/>
    <col min="14092" max="14333" width="11.44140625" style="15"/>
    <col min="14334" max="14334" width="8.6640625" style="15" customWidth="1"/>
    <col min="14335" max="14335" width="7.33203125" style="15" customWidth="1"/>
    <col min="14336" max="14336" width="8.6640625" style="15" customWidth="1"/>
    <col min="14337" max="14337" width="7.109375" style="15" customWidth="1"/>
    <col min="14338" max="14338" width="8.6640625" style="15" customWidth="1"/>
    <col min="14339" max="14339" width="5.44140625" style="15" customWidth="1"/>
    <col min="14340" max="14340" width="7.6640625" style="15" customWidth="1"/>
    <col min="14341" max="14343" width="8.6640625" style="15" customWidth="1"/>
    <col min="14344" max="14344" width="10.6640625" style="15" customWidth="1"/>
    <col min="14345" max="14345" width="11.6640625" style="15" customWidth="1"/>
    <col min="14346" max="14346" width="11.44140625" style="15"/>
    <col min="14347" max="14347" width="14.109375" style="15" bestFit="1" customWidth="1"/>
    <col min="14348" max="14589" width="11.44140625" style="15"/>
    <col min="14590" max="14590" width="8.6640625" style="15" customWidth="1"/>
    <col min="14591" max="14591" width="7.33203125" style="15" customWidth="1"/>
    <col min="14592" max="14592" width="8.6640625" style="15" customWidth="1"/>
    <col min="14593" max="14593" width="7.109375" style="15" customWidth="1"/>
    <col min="14594" max="14594" width="8.6640625" style="15" customWidth="1"/>
    <col min="14595" max="14595" width="5.44140625" style="15" customWidth="1"/>
    <col min="14596" max="14596" width="7.6640625" style="15" customWidth="1"/>
    <col min="14597" max="14599" width="8.6640625" style="15" customWidth="1"/>
    <col min="14600" max="14600" width="10.6640625" style="15" customWidth="1"/>
    <col min="14601" max="14601" width="11.6640625" style="15" customWidth="1"/>
    <col min="14602" max="14602" width="11.44140625" style="15"/>
    <col min="14603" max="14603" width="14.109375" style="15" bestFit="1" customWidth="1"/>
    <col min="14604" max="14845" width="11.44140625" style="15"/>
    <col min="14846" max="14846" width="8.6640625" style="15" customWidth="1"/>
    <col min="14847" max="14847" width="7.33203125" style="15" customWidth="1"/>
    <col min="14848" max="14848" width="8.6640625" style="15" customWidth="1"/>
    <col min="14849" max="14849" width="7.109375" style="15" customWidth="1"/>
    <col min="14850" max="14850" width="8.6640625" style="15" customWidth="1"/>
    <col min="14851" max="14851" width="5.44140625" style="15" customWidth="1"/>
    <col min="14852" max="14852" width="7.6640625" style="15" customWidth="1"/>
    <col min="14853" max="14855" width="8.6640625" style="15" customWidth="1"/>
    <col min="14856" max="14856" width="10.6640625" style="15" customWidth="1"/>
    <col min="14857" max="14857" width="11.6640625" style="15" customWidth="1"/>
    <col min="14858" max="14858" width="11.44140625" style="15"/>
    <col min="14859" max="14859" width="14.109375" style="15" bestFit="1" customWidth="1"/>
    <col min="14860" max="15101" width="11.44140625" style="15"/>
    <col min="15102" max="15102" width="8.6640625" style="15" customWidth="1"/>
    <col min="15103" max="15103" width="7.33203125" style="15" customWidth="1"/>
    <col min="15104" max="15104" width="8.6640625" style="15" customWidth="1"/>
    <col min="15105" max="15105" width="7.109375" style="15" customWidth="1"/>
    <col min="15106" max="15106" width="8.6640625" style="15" customWidth="1"/>
    <col min="15107" max="15107" width="5.44140625" style="15" customWidth="1"/>
    <col min="15108" max="15108" width="7.6640625" style="15" customWidth="1"/>
    <col min="15109" max="15111" width="8.6640625" style="15" customWidth="1"/>
    <col min="15112" max="15112" width="10.6640625" style="15" customWidth="1"/>
    <col min="15113" max="15113" width="11.6640625" style="15" customWidth="1"/>
    <col min="15114" max="15114" width="11.44140625" style="15"/>
    <col min="15115" max="15115" width="14.109375" style="15" bestFit="1" customWidth="1"/>
    <col min="15116" max="15357" width="11.44140625" style="15"/>
    <col min="15358" max="15358" width="8.6640625" style="15" customWidth="1"/>
    <col min="15359" max="15359" width="7.33203125" style="15" customWidth="1"/>
    <col min="15360" max="15360" width="8.6640625" style="15" customWidth="1"/>
    <col min="15361" max="15361" width="7.109375" style="15" customWidth="1"/>
    <col min="15362" max="15362" width="8.6640625" style="15" customWidth="1"/>
    <col min="15363" max="15363" width="5.44140625" style="15" customWidth="1"/>
    <col min="15364" max="15364" width="7.6640625" style="15" customWidth="1"/>
    <col min="15365" max="15367" width="8.6640625" style="15" customWidth="1"/>
    <col min="15368" max="15368" width="10.6640625" style="15" customWidth="1"/>
    <col min="15369" max="15369" width="11.6640625" style="15" customWidth="1"/>
    <col min="15370" max="15370" width="11.44140625" style="15"/>
    <col min="15371" max="15371" width="14.109375" style="15" bestFit="1" customWidth="1"/>
    <col min="15372" max="15613" width="11.44140625" style="15"/>
    <col min="15614" max="15614" width="8.6640625" style="15" customWidth="1"/>
    <col min="15615" max="15615" width="7.33203125" style="15" customWidth="1"/>
    <col min="15616" max="15616" width="8.6640625" style="15" customWidth="1"/>
    <col min="15617" max="15617" width="7.109375" style="15" customWidth="1"/>
    <col min="15618" max="15618" width="8.6640625" style="15" customWidth="1"/>
    <col min="15619" max="15619" width="5.44140625" style="15" customWidth="1"/>
    <col min="15620" max="15620" width="7.6640625" style="15" customWidth="1"/>
    <col min="15621" max="15623" width="8.6640625" style="15" customWidth="1"/>
    <col min="15624" max="15624" width="10.6640625" style="15" customWidth="1"/>
    <col min="15625" max="15625" width="11.6640625" style="15" customWidth="1"/>
    <col min="15626" max="15626" width="11.44140625" style="15"/>
    <col min="15627" max="15627" width="14.109375" style="15" bestFit="1" customWidth="1"/>
    <col min="15628" max="15869" width="11.44140625" style="15"/>
    <col min="15870" max="15870" width="8.6640625" style="15" customWidth="1"/>
    <col min="15871" max="15871" width="7.33203125" style="15" customWidth="1"/>
    <col min="15872" max="15872" width="8.6640625" style="15" customWidth="1"/>
    <col min="15873" max="15873" width="7.109375" style="15" customWidth="1"/>
    <col min="15874" max="15874" width="8.6640625" style="15" customWidth="1"/>
    <col min="15875" max="15875" width="5.44140625" style="15" customWidth="1"/>
    <col min="15876" max="15876" width="7.6640625" style="15" customWidth="1"/>
    <col min="15877" max="15879" width="8.6640625" style="15" customWidth="1"/>
    <col min="15880" max="15880" width="10.6640625" style="15" customWidth="1"/>
    <col min="15881" max="15881" width="11.6640625" style="15" customWidth="1"/>
    <col min="15882" max="15882" width="11.44140625" style="15"/>
    <col min="15883" max="15883" width="14.109375" style="15" bestFit="1" customWidth="1"/>
    <col min="15884" max="16125" width="11.44140625" style="15"/>
    <col min="16126" max="16126" width="8.6640625" style="15" customWidth="1"/>
    <col min="16127" max="16127" width="7.33203125" style="15" customWidth="1"/>
    <col min="16128" max="16128" width="8.6640625" style="15" customWidth="1"/>
    <col min="16129" max="16129" width="7.109375" style="15" customWidth="1"/>
    <col min="16130" max="16130" width="8.6640625" style="15" customWidth="1"/>
    <col min="16131" max="16131" width="5.44140625" style="15" customWidth="1"/>
    <col min="16132" max="16132" width="7.6640625" style="15" customWidth="1"/>
    <col min="16133" max="16135" width="8.6640625" style="15" customWidth="1"/>
    <col min="16136" max="16136" width="10.6640625" style="15" customWidth="1"/>
    <col min="16137" max="16137" width="11.6640625" style="15" customWidth="1"/>
    <col min="16138" max="16138" width="11.44140625" style="15"/>
    <col min="16139" max="16139" width="14.109375" style="15" bestFit="1" customWidth="1"/>
    <col min="16140" max="16384" width="11.44140625" style="15"/>
  </cols>
  <sheetData>
    <row r="1" spans="1:12" ht="15.75" customHeight="1" x14ac:dyDescent="0.25">
      <c r="A1" s="648"/>
      <c r="B1" s="648"/>
      <c r="C1" s="648"/>
      <c r="D1" s="655" t="s">
        <v>0</v>
      </c>
      <c r="E1" s="655"/>
      <c r="F1" s="655"/>
      <c r="G1" s="655"/>
      <c r="H1" s="655"/>
      <c r="I1" s="655"/>
      <c r="J1" s="656" t="s">
        <v>1</v>
      </c>
      <c r="K1" s="656"/>
      <c r="L1" s="656"/>
    </row>
    <row r="2" spans="1:12" ht="15.75" customHeight="1" x14ac:dyDescent="0.25">
      <c r="A2" s="648"/>
      <c r="B2" s="648"/>
      <c r="C2" s="648"/>
      <c r="D2" s="655"/>
      <c r="E2" s="655"/>
      <c r="F2" s="655"/>
      <c r="G2" s="655"/>
      <c r="H2" s="655"/>
      <c r="I2" s="655"/>
      <c r="J2" s="656"/>
      <c r="K2" s="656"/>
      <c r="L2" s="656"/>
    </row>
    <row r="3" spans="1:12" ht="15.75" customHeight="1" x14ac:dyDescent="0.25">
      <c r="A3" s="648"/>
      <c r="B3" s="648"/>
      <c r="C3" s="648"/>
      <c r="D3" s="655"/>
      <c r="E3" s="655"/>
      <c r="F3" s="655"/>
      <c r="G3" s="655"/>
      <c r="H3" s="655"/>
      <c r="I3" s="655"/>
      <c r="J3" s="656"/>
      <c r="K3" s="656"/>
      <c r="L3" s="656"/>
    </row>
    <row r="4" spans="1:12" ht="3" customHeight="1" x14ac:dyDescent="0.25">
      <c r="A4" s="16"/>
      <c r="B4" s="16"/>
      <c r="C4" s="16"/>
      <c r="D4" s="16"/>
    </row>
    <row r="5" spans="1:12" ht="17.399999999999999" x14ac:dyDescent="0.25">
      <c r="A5" s="611" t="s">
        <v>2</v>
      </c>
      <c r="B5" s="612"/>
      <c r="C5" s="612"/>
      <c r="D5" s="612"/>
      <c r="E5" s="612"/>
      <c r="F5" s="612"/>
      <c r="G5" s="612"/>
      <c r="H5" s="612"/>
      <c r="I5" s="612"/>
      <c r="J5" s="612"/>
      <c r="K5" s="612"/>
      <c r="L5" s="613"/>
    </row>
    <row r="6" spans="1:12" ht="5.25" customHeight="1" x14ac:dyDescent="0.25"/>
    <row r="7" spans="1:12" ht="13.2" x14ac:dyDescent="0.25">
      <c r="A7" s="632" t="s">
        <v>3</v>
      </c>
      <c r="B7" s="633"/>
      <c r="C7" s="633"/>
      <c r="D7" s="633"/>
      <c r="E7" s="633"/>
      <c r="F7" s="633"/>
      <c r="G7" s="633"/>
      <c r="H7" s="633"/>
      <c r="I7" s="633"/>
      <c r="J7" s="633"/>
      <c r="K7" s="633"/>
      <c r="L7" s="634"/>
    </row>
    <row r="8" spans="1:12" ht="15" customHeight="1" x14ac:dyDescent="0.25">
      <c r="A8" s="17" t="s">
        <v>4</v>
      </c>
      <c r="B8" s="557" t="s">
        <v>5</v>
      </c>
      <c r="C8" s="558"/>
      <c r="D8" s="558"/>
      <c r="E8" s="558"/>
      <c r="F8" s="559"/>
      <c r="G8" s="543" t="s">
        <v>6</v>
      </c>
      <c r="H8" s="543"/>
      <c r="I8" s="543" t="s">
        <v>7</v>
      </c>
      <c r="J8" s="543"/>
      <c r="K8" s="636" t="s">
        <v>8</v>
      </c>
      <c r="L8" s="636"/>
    </row>
    <row r="9" spans="1:12" ht="16.5" customHeight="1" x14ac:dyDescent="0.25">
      <c r="A9" s="19" t="s">
        <v>9</v>
      </c>
      <c r="B9" s="639">
        <f ca="1">+TODAY()</f>
        <v>46210</v>
      </c>
      <c r="C9" s="640"/>
      <c r="D9" s="20" t="s">
        <v>10</v>
      </c>
      <c r="E9" s="578">
        <v>1</v>
      </c>
      <c r="F9" s="579"/>
      <c r="G9" s="543"/>
      <c r="H9" s="543"/>
      <c r="I9" s="543" t="s">
        <v>11</v>
      </c>
      <c r="J9" s="543"/>
      <c r="K9" s="636" t="s">
        <v>12</v>
      </c>
      <c r="L9" s="636"/>
    </row>
    <row r="10" spans="1:12" ht="19.5" customHeight="1" x14ac:dyDescent="0.25">
      <c r="A10" s="21" t="s">
        <v>13</v>
      </c>
      <c r="B10" s="630" t="s">
        <v>14</v>
      </c>
      <c r="C10" s="630"/>
      <c r="D10" s="630"/>
      <c r="E10" s="630"/>
      <c r="F10" s="630"/>
      <c r="G10" s="565" t="s">
        <v>15</v>
      </c>
      <c r="H10" s="543"/>
      <c r="I10" s="626" t="s">
        <v>16</v>
      </c>
      <c r="J10" s="626"/>
      <c r="K10" s="635" t="s">
        <v>17</v>
      </c>
      <c r="L10" s="635"/>
    </row>
    <row r="11" spans="1:12" ht="18.75" customHeight="1" x14ac:dyDescent="0.25">
      <c r="A11" s="543" t="s">
        <v>18</v>
      </c>
      <c r="B11" s="629" t="s">
        <v>19</v>
      </c>
      <c r="C11" s="629"/>
      <c r="D11" s="631" t="s">
        <v>20</v>
      </c>
      <c r="E11" s="631"/>
      <c r="F11" s="631"/>
      <c r="G11" s="543"/>
      <c r="H11" s="543"/>
      <c r="I11" s="647" t="s">
        <v>21</v>
      </c>
      <c r="J11" s="647"/>
      <c r="K11" s="635" t="s">
        <v>22</v>
      </c>
      <c r="L11" s="635"/>
    </row>
    <row r="12" spans="1:12" ht="21" customHeight="1" x14ac:dyDescent="0.25">
      <c r="A12" s="543"/>
      <c r="B12" s="615" t="s">
        <v>23</v>
      </c>
      <c r="C12" s="615"/>
      <c r="D12" s="529" t="s">
        <v>24</v>
      </c>
      <c r="E12" s="529"/>
      <c r="F12" s="529"/>
      <c r="G12" s="543"/>
      <c r="H12" s="543"/>
      <c r="I12" s="626" t="s">
        <v>25</v>
      </c>
      <c r="J12" s="626"/>
      <c r="K12" s="635">
        <v>45291</v>
      </c>
      <c r="L12" s="635"/>
    </row>
    <row r="13" spans="1:12" ht="21" customHeight="1" x14ac:dyDescent="0.25">
      <c r="A13" s="17" t="s">
        <v>26</v>
      </c>
      <c r="B13" s="536" t="s">
        <v>27</v>
      </c>
      <c r="C13" s="536"/>
      <c r="D13" s="536"/>
      <c r="E13" s="536"/>
      <c r="F13" s="536"/>
      <c r="G13" s="543"/>
      <c r="H13" s="543"/>
      <c r="I13" s="626" t="s">
        <v>28</v>
      </c>
      <c r="J13" s="626"/>
      <c r="K13" s="635">
        <v>45291</v>
      </c>
      <c r="L13" s="635"/>
    </row>
    <row r="14" spans="1:12" ht="15" customHeight="1" x14ac:dyDescent="0.25">
      <c r="A14" s="543" t="s">
        <v>29</v>
      </c>
      <c r="B14" s="615" t="s">
        <v>30</v>
      </c>
      <c r="C14" s="615"/>
      <c r="D14" s="619" t="s">
        <v>31</v>
      </c>
      <c r="E14" s="483"/>
      <c r="F14" s="484"/>
      <c r="G14" s="543" t="s">
        <v>32</v>
      </c>
      <c r="H14" s="543"/>
      <c r="I14" s="543"/>
      <c r="J14" s="653">
        <v>45291</v>
      </c>
      <c r="K14" s="654"/>
      <c r="L14" s="654"/>
    </row>
    <row r="15" spans="1:12" ht="15" customHeight="1" x14ac:dyDescent="0.25">
      <c r="A15" s="543"/>
      <c r="B15" s="615" t="s">
        <v>33</v>
      </c>
      <c r="C15" s="615"/>
      <c r="D15" s="620">
        <v>800090427</v>
      </c>
      <c r="E15" s="483"/>
      <c r="F15" s="484"/>
      <c r="G15" s="543" t="s">
        <v>34</v>
      </c>
      <c r="H15" s="543"/>
      <c r="I15" s="543"/>
      <c r="J15" s="653">
        <v>45291</v>
      </c>
      <c r="K15" s="654"/>
      <c r="L15" s="654"/>
    </row>
    <row r="16" spans="1:12" ht="13.5" customHeight="1" x14ac:dyDescent="0.25">
      <c r="A16" s="543" t="s">
        <v>35</v>
      </c>
      <c r="B16" s="543"/>
      <c r="C16" s="543"/>
      <c r="D16" s="536" t="s">
        <v>36</v>
      </c>
      <c r="E16" s="536"/>
      <c r="F16" s="536"/>
      <c r="G16" s="543" t="s">
        <v>37</v>
      </c>
      <c r="H16" s="543"/>
      <c r="I16" s="543"/>
      <c r="J16" s="649">
        <v>60000000</v>
      </c>
      <c r="K16" s="649"/>
      <c r="L16" s="649"/>
    </row>
    <row r="17" spans="1:12" ht="15" customHeight="1" x14ac:dyDescent="0.25">
      <c r="A17" s="604" t="s">
        <v>38</v>
      </c>
      <c r="B17" s="604"/>
      <c r="C17" s="604"/>
      <c r="D17" s="657" t="s">
        <v>39</v>
      </c>
      <c r="E17" s="657"/>
      <c r="F17" s="657"/>
      <c r="G17" s="614" t="s">
        <v>40</v>
      </c>
      <c r="H17" s="614"/>
      <c r="I17" s="570"/>
      <c r="J17" s="658">
        <f>+J16+E42</f>
        <v>60000000</v>
      </c>
      <c r="K17" s="658"/>
      <c r="L17" s="658"/>
    </row>
    <row r="18" spans="1:12" ht="15.75" customHeight="1" x14ac:dyDescent="0.25">
      <c r="A18" s="538" t="s">
        <v>41</v>
      </c>
      <c r="B18" s="539"/>
      <c r="C18" s="539"/>
      <c r="D18" s="149" t="s">
        <v>42</v>
      </c>
      <c r="E18" s="150"/>
      <c r="F18" s="151" t="s">
        <v>43</v>
      </c>
      <c r="G18" s="621" t="s">
        <v>44</v>
      </c>
      <c r="H18" s="624" t="s">
        <v>45</v>
      </c>
      <c r="I18" s="624"/>
      <c r="J18" s="590">
        <v>0</v>
      </c>
      <c r="K18" s="590"/>
      <c r="L18" s="591"/>
    </row>
    <row r="19" spans="1:12" ht="15.75" customHeight="1" x14ac:dyDescent="0.25">
      <c r="A19" s="637" t="s">
        <v>46</v>
      </c>
      <c r="B19" s="641"/>
      <c r="C19" s="642"/>
      <c r="D19" s="642"/>
      <c r="E19" s="642"/>
      <c r="F19" s="643"/>
      <c r="G19" s="622"/>
      <c r="H19" s="625" t="s">
        <v>47</v>
      </c>
      <c r="I19" s="625"/>
      <c r="J19" s="590">
        <v>0</v>
      </c>
      <c r="K19" s="590"/>
      <c r="L19" s="591"/>
    </row>
    <row r="20" spans="1:12" ht="55.5" customHeight="1" x14ac:dyDescent="0.25">
      <c r="A20" s="638"/>
      <c r="B20" s="644"/>
      <c r="C20" s="645"/>
      <c r="D20" s="645"/>
      <c r="E20" s="645"/>
      <c r="F20" s="646"/>
      <c r="G20" s="623"/>
      <c r="H20" s="625" t="s">
        <v>48</v>
      </c>
      <c r="I20" s="625"/>
      <c r="J20" s="590">
        <v>0</v>
      </c>
      <c r="K20" s="590"/>
      <c r="L20" s="591"/>
    </row>
    <row r="21" spans="1:12" ht="48" customHeight="1" x14ac:dyDescent="0.25">
      <c r="A21" s="140" t="s">
        <v>49</v>
      </c>
      <c r="B21" s="616" t="s">
        <v>50</v>
      </c>
      <c r="C21" s="616"/>
      <c r="D21" s="616"/>
      <c r="E21" s="616"/>
      <c r="F21" s="616"/>
      <c r="G21" s="616"/>
      <c r="H21" s="617"/>
      <c r="I21" s="617"/>
      <c r="J21" s="148" t="s">
        <v>51</v>
      </c>
      <c r="K21" s="618" t="s">
        <v>52</v>
      </c>
      <c r="L21" s="618"/>
    </row>
    <row r="22" spans="1:12" ht="3" customHeight="1" x14ac:dyDescent="0.25">
      <c r="A22" s="27"/>
      <c r="B22" s="28"/>
      <c r="C22" s="28"/>
      <c r="D22" s="28"/>
      <c r="E22" s="28"/>
      <c r="F22" s="28"/>
      <c r="G22" s="27"/>
      <c r="H22" s="27"/>
      <c r="I22" s="27"/>
      <c r="J22" s="27"/>
      <c r="K22" s="27"/>
      <c r="L22" s="27"/>
    </row>
    <row r="23" spans="1:12" ht="13.35" customHeight="1" x14ac:dyDescent="0.25">
      <c r="A23" s="566" t="s">
        <v>53</v>
      </c>
      <c r="B23" s="529" t="s">
        <v>54</v>
      </c>
      <c r="C23" s="482"/>
      <c r="D23" s="568" t="s">
        <v>55</v>
      </c>
      <c r="E23" s="568"/>
      <c r="F23" s="627" t="s">
        <v>56</v>
      </c>
      <c r="G23" s="628"/>
      <c r="H23" s="570" t="s">
        <v>57</v>
      </c>
      <c r="I23" s="571"/>
      <c r="J23" s="571"/>
      <c r="K23" s="571"/>
      <c r="L23" s="572"/>
    </row>
    <row r="24" spans="1:12" ht="11.25" customHeight="1" x14ac:dyDescent="0.25">
      <c r="A24" s="567"/>
      <c r="B24" s="665"/>
      <c r="C24" s="666"/>
      <c r="D24" s="569"/>
      <c r="E24" s="569"/>
      <c r="F24" s="92" t="s">
        <v>58</v>
      </c>
      <c r="G24" s="26" t="s">
        <v>59</v>
      </c>
      <c r="H24" s="573"/>
      <c r="I24" s="574"/>
      <c r="J24" s="574"/>
      <c r="K24" s="574"/>
      <c r="L24" s="575"/>
    </row>
    <row r="25" spans="1:12" ht="15.75" customHeight="1" x14ac:dyDescent="0.25">
      <c r="A25" s="485" t="s">
        <v>60</v>
      </c>
      <c r="B25" s="487">
        <v>45166</v>
      </c>
      <c r="C25" s="488"/>
      <c r="D25" s="491" t="s">
        <v>61</v>
      </c>
      <c r="E25" s="492"/>
      <c r="F25" s="138">
        <v>45156</v>
      </c>
      <c r="G25" s="139">
        <v>45473</v>
      </c>
      <c r="H25" s="576" t="s">
        <v>62</v>
      </c>
      <c r="I25" s="576"/>
      <c r="J25" s="576"/>
      <c r="K25" s="576"/>
      <c r="L25" s="576"/>
    </row>
    <row r="26" spans="1:12" ht="15.75" customHeight="1" x14ac:dyDescent="0.25">
      <c r="A26" s="486"/>
      <c r="B26" s="489"/>
      <c r="C26" s="490"/>
      <c r="D26" s="493"/>
      <c r="E26" s="494"/>
      <c r="F26" s="138">
        <v>45156</v>
      </c>
      <c r="G26" s="139">
        <v>46387</v>
      </c>
      <c r="H26" s="576" t="s">
        <v>63</v>
      </c>
      <c r="I26" s="576"/>
      <c r="J26" s="576"/>
      <c r="K26" s="576"/>
      <c r="L26" s="576"/>
    </row>
    <row r="27" spans="1:12" ht="15.75" customHeight="1" x14ac:dyDescent="0.25">
      <c r="A27" s="486"/>
      <c r="B27" s="489"/>
      <c r="C27" s="490"/>
      <c r="D27" s="493"/>
      <c r="E27" s="494"/>
      <c r="F27" s="138">
        <v>45156</v>
      </c>
      <c r="G27" s="139">
        <v>45473</v>
      </c>
      <c r="H27" s="576" t="s">
        <v>64</v>
      </c>
      <c r="I27" s="576"/>
      <c r="J27" s="576"/>
      <c r="K27" s="576"/>
      <c r="L27" s="576"/>
    </row>
    <row r="28" spans="1:12" ht="15.75" customHeight="1" x14ac:dyDescent="0.25">
      <c r="A28" s="486"/>
      <c r="B28" s="489"/>
      <c r="C28" s="490"/>
      <c r="D28" s="495"/>
      <c r="E28" s="496"/>
      <c r="F28" s="138">
        <v>45156</v>
      </c>
      <c r="G28" s="139">
        <v>45473</v>
      </c>
      <c r="H28" s="497" t="s">
        <v>65</v>
      </c>
      <c r="I28" s="498"/>
      <c r="J28" s="498"/>
      <c r="K28" s="498"/>
      <c r="L28" s="498"/>
    </row>
    <row r="29" spans="1:12" x14ac:dyDescent="0.25">
      <c r="A29" s="540" t="s">
        <v>66</v>
      </c>
      <c r="B29" s="541"/>
      <c r="C29" s="541"/>
      <c r="D29" s="541"/>
      <c r="E29" s="541"/>
      <c r="F29" s="541"/>
      <c r="G29" s="541"/>
      <c r="H29" s="541"/>
      <c r="I29" s="541"/>
      <c r="J29" s="541"/>
      <c r="K29" s="541"/>
      <c r="L29" s="542"/>
    </row>
    <row r="30" spans="1:12" ht="12.75" customHeight="1" x14ac:dyDescent="0.25">
      <c r="A30" s="543" t="s">
        <v>67</v>
      </c>
      <c r="B30" s="543"/>
      <c r="C30" s="543"/>
      <c r="D30" s="17" t="s">
        <v>68</v>
      </c>
      <c r="E30" s="563" t="s">
        <v>69</v>
      </c>
      <c r="F30" s="564"/>
      <c r="G30" s="564"/>
      <c r="H30" s="564"/>
      <c r="I30" s="564"/>
      <c r="J30" s="564"/>
      <c r="K30" s="564"/>
      <c r="L30" s="565"/>
    </row>
    <row r="31" spans="1:12" s="31" customFormat="1" ht="12.75" customHeight="1" x14ac:dyDescent="0.25">
      <c r="A31" s="602"/>
      <c r="B31" s="603"/>
      <c r="C31" s="603"/>
      <c r="D31" s="30"/>
      <c r="E31" s="547"/>
      <c r="F31" s="548"/>
      <c r="G31" s="548"/>
      <c r="H31" s="548"/>
      <c r="I31" s="548"/>
      <c r="J31" s="548"/>
      <c r="K31" s="548"/>
      <c r="L31" s="549"/>
    </row>
    <row r="32" spans="1:12" ht="5.25" customHeight="1" x14ac:dyDescent="0.25">
      <c r="A32" s="32"/>
      <c r="B32" s="32"/>
      <c r="C32" s="32"/>
      <c r="D32" s="32"/>
      <c r="E32" s="32"/>
      <c r="F32" s="32"/>
      <c r="G32" s="32"/>
      <c r="H32" s="32"/>
      <c r="I32" s="32"/>
      <c r="J32" s="32"/>
      <c r="K32" s="32"/>
      <c r="L32" s="32"/>
    </row>
    <row r="33" spans="1:12" ht="13.2" x14ac:dyDescent="0.25">
      <c r="A33" s="598" t="s">
        <v>70</v>
      </c>
      <c r="B33" s="599"/>
      <c r="C33" s="599"/>
      <c r="D33" s="599"/>
      <c r="E33" s="599"/>
      <c r="F33" s="599"/>
      <c r="G33" s="599"/>
      <c r="H33" s="599"/>
      <c r="I33" s="599"/>
      <c r="J33" s="599"/>
      <c r="K33" s="599"/>
      <c r="L33" s="600"/>
    </row>
    <row r="34" spans="1:12" ht="12.75" customHeight="1" x14ac:dyDescent="0.25">
      <c r="A34" s="543" t="s">
        <v>71</v>
      </c>
      <c r="B34" s="556" t="s">
        <v>72</v>
      </c>
      <c r="C34" s="543" t="s">
        <v>73</v>
      </c>
      <c r="D34" s="543" t="s">
        <v>68</v>
      </c>
      <c r="E34" s="543" t="s">
        <v>74</v>
      </c>
      <c r="F34" s="543" t="s">
        <v>75</v>
      </c>
      <c r="G34" s="543" t="s">
        <v>76</v>
      </c>
      <c r="H34" s="543" t="s">
        <v>47</v>
      </c>
      <c r="I34" s="628"/>
      <c r="J34" s="543" t="s">
        <v>77</v>
      </c>
      <c r="K34" s="543"/>
      <c r="L34" s="543"/>
    </row>
    <row r="35" spans="1:12" ht="12.75" customHeight="1" x14ac:dyDescent="0.25">
      <c r="A35" s="543"/>
      <c r="B35" s="556"/>
      <c r="C35" s="543"/>
      <c r="D35" s="543"/>
      <c r="E35" s="628"/>
      <c r="F35" s="628"/>
      <c r="G35" s="628"/>
      <c r="H35" s="628"/>
      <c r="I35" s="628"/>
      <c r="J35" s="543"/>
      <c r="K35" s="543"/>
      <c r="L35" s="543"/>
    </row>
    <row r="36" spans="1:12" ht="12.75" customHeight="1" x14ac:dyDescent="0.25">
      <c r="A36" s="33" t="s">
        <v>78</v>
      </c>
      <c r="B36" s="25"/>
      <c r="C36" s="23"/>
      <c r="D36" s="34"/>
      <c r="E36" s="35">
        <v>0</v>
      </c>
      <c r="F36" s="36"/>
      <c r="G36" s="36"/>
      <c r="H36" s="652" t="str">
        <f t="shared" ref="H36:H39" si="0">IF(DATEDIF(F36,G36,"y")=0,"", DATEDIF(F36,G36,"y") &amp; " años ") &amp; IF(DATEDIF(F36,G36,"ym")=0,"",DATEDIF(F36,G36,"ym") &amp; " meses ") &amp; IF(DATEDIF(F36,G36,"md")=0,"",DATEDIF(F36,G36,"md") &amp; " días")</f>
        <v/>
      </c>
      <c r="I36" s="652"/>
      <c r="J36" s="529"/>
      <c r="K36" s="529"/>
      <c r="L36" s="529"/>
    </row>
    <row r="37" spans="1:12" ht="12" customHeight="1" x14ac:dyDescent="0.25">
      <c r="A37" s="33" t="s">
        <v>79</v>
      </c>
      <c r="B37" s="25"/>
      <c r="C37" s="23"/>
      <c r="D37" s="34"/>
      <c r="E37" s="35" t="s">
        <v>80</v>
      </c>
      <c r="F37" s="36"/>
      <c r="G37" s="36"/>
      <c r="H37" s="652"/>
      <c r="I37" s="652"/>
      <c r="J37" s="529"/>
      <c r="K37" s="529"/>
      <c r="L37" s="529"/>
    </row>
    <row r="38" spans="1:12" x14ac:dyDescent="0.25">
      <c r="A38" s="33" t="s">
        <v>81</v>
      </c>
      <c r="B38" s="25"/>
      <c r="C38" s="23"/>
      <c r="D38" s="25"/>
      <c r="E38" s="35" t="s">
        <v>80</v>
      </c>
      <c r="F38" s="36"/>
      <c r="G38" s="36"/>
      <c r="H38" s="652" t="str">
        <f t="shared" si="0"/>
        <v/>
      </c>
      <c r="I38" s="652"/>
      <c r="J38" s="529"/>
      <c r="K38" s="529"/>
      <c r="L38" s="529"/>
    </row>
    <row r="39" spans="1:12" ht="12.75" customHeight="1" x14ac:dyDescent="0.25">
      <c r="A39" s="33" t="s">
        <v>82</v>
      </c>
      <c r="B39" s="25"/>
      <c r="C39" s="23"/>
      <c r="D39" s="25"/>
      <c r="E39" s="35"/>
      <c r="F39" s="36"/>
      <c r="G39" s="36"/>
      <c r="H39" s="652" t="str">
        <f t="shared" si="0"/>
        <v/>
      </c>
      <c r="I39" s="652"/>
      <c r="J39" s="529"/>
      <c r="K39" s="529"/>
      <c r="L39" s="529"/>
    </row>
    <row r="40" spans="1:12" x14ac:dyDescent="0.25">
      <c r="A40" s="33" t="s">
        <v>78</v>
      </c>
      <c r="B40" s="25"/>
      <c r="C40" s="23"/>
      <c r="D40" s="25"/>
      <c r="E40" s="35"/>
      <c r="F40" s="36"/>
      <c r="G40" s="36"/>
      <c r="H40" s="652" t="str">
        <f t="shared" ref="H40" si="1">IF(DATEDIF(F40,G40,"y")=0,"", DATEDIF(F40,G40,"y") &amp; " años ") &amp; IF(DATEDIF(F40,G40,"ym")=0,"",DATEDIF(F40,G40,"ym") &amp; " meses ") &amp; IF(DATEDIF(F40,G40,"md")=0,"",DATEDIF(F40,G40,"md") &amp; " días")</f>
        <v/>
      </c>
      <c r="I40" s="652"/>
      <c r="J40" s="529"/>
      <c r="K40" s="529"/>
      <c r="L40" s="529"/>
    </row>
    <row r="41" spans="1:12" s="31" customFormat="1" ht="2.25" customHeight="1" x14ac:dyDescent="0.25">
      <c r="E41" s="38"/>
    </row>
    <row r="42" spans="1:12" ht="19.5" customHeight="1" x14ac:dyDescent="0.25">
      <c r="A42" s="601" t="s">
        <v>83</v>
      </c>
      <c r="B42" s="601"/>
      <c r="C42" s="601"/>
      <c r="D42" s="601"/>
      <c r="E42" s="39">
        <f>+SUM(E36:E40)</f>
        <v>0</v>
      </c>
      <c r="F42" s="40"/>
      <c r="G42" s="40"/>
      <c r="H42" s="651"/>
      <c r="I42" s="651"/>
      <c r="J42" s="650"/>
      <c r="K42" s="650"/>
      <c r="L42" s="650"/>
    </row>
    <row r="43" spans="1:12" ht="4.5" customHeight="1" x14ac:dyDescent="0.25">
      <c r="A43" s="41"/>
      <c r="B43" s="41"/>
      <c r="C43" s="41"/>
      <c r="D43" s="41"/>
      <c r="E43" s="42"/>
      <c r="F43" s="43"/>
      <c r="G43" s="43"/>
      <c r="H43" s="44"/>
      <c r="I43" s="45"/>
      <c r="J43" s="27"/>
      <c r="K43" s="27"/>
      <c r="L43" s="27"/>
    </row>
    <row r="44" spans="1:12" ht="13.2" x14ac:dyDescent="0.25">
      <c r="A44" s="592" t="s">
        <v>84</v>
      </c>
      <c r="B44" s="592"/>
      <c r="C44" s="592"/>
      <c r="D44" s="592"/>
      <c r="E44" s="593"/>
      <c r="F44" s="593"/>
      <c r="G44" s="593"/>
      <c r="H44" s="593"/>
      <c r="I44" s="593"/>
      <c r="J44" s="593"/>
      <c r="K44" s="593"/>
      <c r="L44" s="593"/>
    </row>
    <row r="45" spans="1:12" s="31" customFormat="1" ht="5.25" customHeight="1" x14ac:dyDescent="0.25">
      <c r="F45" s="82"/>
    </row>
    <row r="46" spans="1:12" s="31" customFormat="1" ht="12.75" customHeight="1" x14ac:dyDescent="0.25">
      <c r="A46" s="662" t="s">
        <v>85</v>
      </c>
      <c r="B46" s="659" t="s">
        <v>86</v>
      </c>
      <c r="C46" s="659"/>
      <c r="D46" s="660" t="s">
        <v>87</v>
      </c>
      <c r="E46" s="660"/>
      <c r="F46" s="660"/>
      <c r="G46" s="664" t="s">
        <v>88</v>
      </c>
      <c r="H46" s="664"/>
      <c r="I46" s="659" t="s">
        <v>89</v>
      </c>
      <c r="J46" s="605" t="s">
        <v>90</v>
      </c>
      <c r="K46" s="606"/>
      <c r="L46" s="607"/>
    </row>
    <row r="47" spans="1:12" s="31" customFormat="1" ht="12.75" customHeight="1" x14ac:dyDescent="0.25">
      <c r="A47" s="663"/>
      <c r="B47" s="179" t="s">
        <v>91</v>
      </c>
      <c r="C47" s="179" t="s">
        <v>68</v>
      </c>
      <c r="D47" s="661"/>
      <c r="E47" s="661"/>
      <c r="F47" s="661"/>
      <c r="G47" s="664"/>
      <c r="H47" s="664"/>
      <c r="I47" s="659"/>
      <c r="J47" s="46" t="s">
        <v>91</v>
      </c>
      <c r="K47" s="46" t="s">
        <v>68</v>
      </c>
      <c r="L47" s="46" t="s">
        <v>92</v>
      </c>
    </row>
    <row r="48" spans="1:12" s="31" customFormat="1" ht="29.1" customHeight="1" x14ac:dyDescent="0.25">
      <c r="A48" s="510" t="s">
        <v>93</v>
      </c>
      <c r="B48" s="507">
        <v>10923</v>
      </c>
      <c r="C48" s="512">
        <v>44966</v>
      </c>
      <c r="D48" s="499" t="s">
        <v>94</v>
      </c>
      <c r="E48" s="499"/>
      <c r="F48" s="499"/>
      <c r="G48" s="500">
        <v>12000000</v>
      </c>
      <c r="H48" s="501"/>
      <c r="I48" s="504" t="s">
        <v>95</v>
      </c>
      <c r="J48" s="507">
        <v>207923</v>
      </c>
      <c r="K48" s="508">
        <v>45156</v>
      </c>
      <c r="L48" s="509">
        <v>12000000</v>
      </c>
    </row>
    <row r="49" spans="1:12" s="31" customFormat="1" ht="12.75" customHeight="1" x14ac:dyDescent="0.25">
      <c r="A49" s="511"/>
      <c r="B49" s="507"/>
      <c r="C49" s="512"/>
      <c r="D49" s="499"/>
      <c r="E49" s="499"/>
      <c r="F49" s="499"/>
      <c r="G49" s="502"/>
      <c r="H49" s="503"/>
      <c r="I49" s="505"/>
      <c r="J49" s="507"/>
      <c r="K49" s="508"/>
      <c r="L49" s="509"/>
    </row>
    <row r="50" spans="1:12" s="31" customFormat="1" ht="12.75" customHeight="1" x14ac:dyDescent="0.25">
      <c r="A50" s="510" t="s">
        <v>96</v>
      </c>
      <c r="B50" s="507">
        <v>4323</v>
      </c>
      <c r="C50" s="512">
        <v>44966</v>
      </c>
      <c r="D50" s="499" t="s">
        <v>94</v>
      </c>
      <c r="E50" s="499"/>
      <c r="F50" s="499"/>
      <c r="G50" s="500">
        <v>12000000</v>
      </c>
      <c r="H50" s="501"/>
      <c r="I50" s="505"/>
      <c r="J50" s="507">
        <v>40323</v>
      </c>
      <c r="K50" s="508">
        <v>45156</v>
      </c>
      <c r="L50" s="509">
        <v>12000000</v>
      </c>
    </row>
    <row r="51" spans="1:12" s="31" customFormat="1" ht="23.25" customHeight="1" x14ac:dyDescent="0.25">
      <c r="A51" s="511"/>
      <c r="B51" s="507"/>
      <c r="C51" s="512"/>
      <c r="D51" s="499"/>
      <c r="E51" s="499"/>
      <c r="F51" s="499"/>
      <c r="G51" s="502"/>
      <c r="H51" s="503"/>
      <c r="I51" s="505"/>
      <c r="J51" s="507"/>
      <c r="K51" s="508"/>
      <c r="L51" s="509"/>
    </row>
    <row r="52" spans="1:12" s="31" customFormat="1" ht="33" customHeight="1" x14ac:dyDescent="0.25">
      <c r="A52" s="178" t="s">
        <v>97</v>
      </c>
      <c r="B52" s="174">
        <v>4523</v>
      </c>
      <c r="C52" s="180">
        <v>44966</v>
      </c>
      <c r="D52" s="499" t="s">
        <v>94</v>
      </c>
      <c r="E52" s="499"/>
      <c r="F52" s="499"/>
      <c r="G52" s="480">
        <v>12000000</v>
      </c>
      <c r="H52" s="481"/>
      <c r="I52" s="505"/>
      <c r="J52" s="174">
        <v>28023</v>
      </c>
      <c r="K52" s="139">
        <v>45156</v>
      </c>
      <c r="L52" s="177">
        <v>12000000</v>
      </c>
    </row>
    <row r="53" spans="1:12" s="31" customFormat="1" ht="45" customHeight="1" x14ac:dyDescent="0.25">
      <c r="A53" s="178" t="s">
        <v>98</v>
      </c>
      <c r="B53" s="174">
        <v>4323</v>
      </c>
      <c r="C53" s="180">
        <v>44966</v>
      </c>
      <c r="D53" s="499" t="s">
        <v>94</v>
      </c>
      <c r="E53" s="499"/>
      <c r="F53" s="499"/>
      <c r="G53" s="480">
        <v>12000000</v>
      </c>
      <c r="H53" s="481"/>
      <c r="I53" s="505"/>
      <c r="J53" s="174">
        <v>27123</v>
      </c>
      <c r="K53" s="139">
        <v>45156</v>
      </c>
      <c r="L53" s="177">
        <v>12000000</v>
      </c>
    </row>
    <row r="54" spans="1:12" s="31" customFormat="1" ht="48.75" customHeight="1" x14ac:dyDescent="0.25">
      <c r="A54" s="178" t="s">
        <v>99</v>
      </c>
      <c r="B54" s="174">
        <v>3523</v>
      </c>
      <c r="C54" s="180">
        <v>44966</v>
      </c>
      <c r="D54" s="499" t="s">
        <v>94</v>
      </c>
      <c r="E54" s="499"/>
      <c r="F54" s="499"/>
      <c r="G54" s="480">
        <v>12000000</v>
      </c>
      <c r="H54" s="481"/>
      <c r="I54" s="505"/>
      <c r="J54" s="174">
        <v>21723</v>
      </c>
      <c r="K54" s="139">
        <v>45156</v>
      </c>
      <c r="L54" s="177">
        <v>12000000</v>
      </c>
    </row>
    <row r="55" spans="1:12" s="31" customFormat="1" ht="12.75" customHeight="1" x14ac:dyDescent="0.25">
      <c r="A55" s="568" t="s">
        <v>100</v>
      </c>
      <c r="B55" s="610"/>
      <c r="C55" s="610"/>
      <c r="D55" s="610"/>
      <c r="E55" s="610"/>
      <c r="F55" s="610"/>
      <c r="G55" s="608">
        <v>60000000</v>
      </c>
      <c r="H55" s="609"/>
      <c r="I55" s="506"/>
      <c r="J55" s="513" t="s">
        <v>100</v>
      </c>
      <c r="K55" s="514"/>
      <c r="L55" s="177">
        <v>60000000</v>
      </c>
    </row>
    <row r="56" spans="1:12" s="31" customFormat="1" ht="4.5" customHeight="1" x14ac:dyDescent="0.25"/>
    <row r="57" spans="1:12" s="31" customFormat="1" ht="13.2" x14ac:dyDescent="0.25">
      <c r="A57" s="592" t="s">
        <v>101</v>
      </c>
      <c r="B57" s="592"/>
      <c r="C57" s="592"/>
      <c r="D57" s="592"/>
      <c r="E57" s="592"/>
      <c r="F57" s="592"/>
      <c r="G57" s="593"/>
      <c r="H57" s="593"/>
      <c r="I57" s="593"/>
      <c r="J57" s="593"/>
      <c r="K57" s="593"/>
      <c r="L57" s="593"/>
    </row>
    <row r="58" spans="1:12" s="31" customFormat="1" ht="6.75" customHeight="1" x14ac:dyDescent="0.25"/>
    <row r="59" spans="1:12" s="31" customFormat="1" ht="13.2" x14ac:dyDescent="0.25">
      <c r="A59" s="544" t="s">
        <v>102</v>
      </c>
      <c r="B59" s="545"/>
      <c r="C59" s="546"/>
      <c r="D59" s="47"/>
      <c r="E59" s="48">
        <f>(C71+J59)/J17</f>
        <v>0</v>
      </c>
      <c r="F59" s="15"/>
      <c r="G59" s="676" t="s">
        <v>103</v>
      </c>
      <c r="H59" s="677"/>
      <c r="I59" s="80">
        <v>0</v>
      </c>
      <c r="J59" s="669">
        <f>+J16*I59</f>
        <v>0</v>
      </c>
      <c r="K59" s="669"/>
      <c r="L59" s="669"/>
    </row>
    <row r="60" spans="1:12" s="31" customFormat="1" ht="13.2" x14ac:dyDescent="0.25">
      <c r="A60" s="544" t="s">
        <v>104</v>
      </c>
      <c r="B60" s="545"/>
      <c r="C60" s="546"/>
      <c r="D60" s="47"/>
      <c r="E60" s="48">
        <f>+D60/J17</f>
        <v>0</v>
      </c>
      <c r="F60" s="15"/>
      <c r="G60" s="678" t="s">
        <v>105</v>
      </c>
      <c r="H60" s="679"/>
      <c r="I60" s="680"/>
      <c r="J60" s="507" t="s">
        <v>27</v>
      </c>
      <c r="K60" s="507"/>
      <c r="L60" s="507"/>
    </row>
    <row r="61" spans="1:12" s="31" customFormat="1" ht="5.25" customHeight="1" x14ac:dyDescent="0.25">
      <c r="A61" s="15"/>
      <c r="B61" s="15"/>
      <c r="C61" s="15"/>
      <c r="D61" s="15"/>
      <c r="E61" s="15"/>
    </row>
    <row r="62" spans="1:12" ht="12.75" customHeight="1" x14ac:dyDescent="0.25">
      <c r="A62" s="673" t="s">
        <v>106</v>
      </c>
      <c r="B62" s="673"/>
      <c r="C62" s="673"/>
      <c r="D62" s="673"/>
      <c r="E62" s="673"/>
      <c r="F62" s="49"/>
      <c r="G62" s="670" t="s">
        <v>107</v>
      </c>
      <c r="H62" s="670"/>
      <c r="I62" s="670"/>
      <c r="J62" s="670"/>
      <c r="K62" s="670"/>
      <c r="L62" s="670"/>
    </row>
    <row r="63" spans="1:12" ht="12.75" customHeight="1" x14ac:dyDescent="0.25">
      <c r="A63" s="50" t="s">
        <v>108</v>
      </c>
      <c r="B63" s="50" t="s">
        <v>109</v>
      </c>
      <c r="C63" s="51" t="s">
        <v>110</v>
      </c>
      <c r="D63" s="52" t="s">
        <v>111</v>
      </c>
      <c r="E63" s="53" t="s">
        <v>112</v>
      </c>
      <c r="G63" s="54" t="s">
        <v>113</v>
      </c>
      <c r="H63" s="671" t="s">
        <v>114</v>
      </c>
      <c r="I63" s="671"/>
      <c r="J63" s="671"/>
      <c r="K63" s="29" t="s">
        <v>110</v>
      </c>
      <c r="L63" s="55" t="s">
        <v>115</v>
      </c>
    </row>
    <row r="64" spans="1:12" ht="12.75" customHeight="1" x14ac:dyDescent="0.25">
      <c r="A64" s="56"/>
      <c r="B64" s="57"/>
      <c r="C64" s="58"/>
      <c r="D64" s="59"/>
      <c r="E64" s="22"/>
      <c r="G64" s="60"/>
      <c r="H64" s="672"/>
      <c r="I64" s="672"/>
      <c r="J64" s="672"/>
      <c r="K64" s="61"/>
      <c r="L64" s="62"/>
    </row>
    <row r="65" spans="1:16" ht="12.75" customHeight="1" x14ac:dyDescent="0.25">
      <c r="A65" s="56"/>
      <c r="B65" s="63"/>
      <c r="C65" s="58"/>
      <c r="D65" s="59"/>
      <c r="E65" s="22"/>
      <c r="G65" s="60"/>
      <c r="H65" s="672"/>
      <c r="I65" s="672"/>
      <c r="J65" s="672"/>
      <c r="K65" s="61"/>
      <c r="L65" s="62"/>
    </row>
    <row r="66" spans="1:16" ht="13.2" x14ac:dyDescent="0.25">
      <c r="A66" s="56"/>
      <c r="B66" s="63"/>
      <c r="C66" s="58"/>
      <c r="D66" s="59"/>
      <c r="E66" s="22"/>
      <c r="G66" s="64"/>
      <c r="H66" s="672"/>
      <c r="I66" s="672"/>
      <c r="J66" s="672"/>
      <c r="K66" s="61"/>
      <c r="L66" s="62"/>
    </row>
    <row r="67" spans="1:16" ht="12.75" customHeight="1" x14ac:dyDescent="0.25">
      <c r="A67" s="56"/>
      <c r="B67" s="63"/>
      <c r="C67" s="58"/>
      <c r="D67" s="59"/>
      <c r="E67" s="22"/>
      <c r="G67" s="64"/>
      <c r="H67" s="672"/>
      <c r="I67" s="672"/>
      <c r="J67" s="672"/>
      <c r="K67" s="61"/>
      <c r="L67" s="62"/>
    </row>
    <row r="68" spans="1:16" ht="12.75" customHeight="1" x14ac:dyDescent="0.25">
      <c r="A68" s="56"/>
      <c r="B68" s="63"/>
      <c r="C68" s="58"/>
      <c r="D68" s="59"/>
      <c r="E68" s="22"/>
      <c r="G68" s="64"/>
      <c r="H68" s="672"/>
      <c r="I68" s="672"/>
      <c r="J68" s="672"/>
      <c r="K68" s="61"/>
      <c r="L68" s="62"/>
    </row>
    <row r="69" spans="1:16" ht="12.75" customHeight="1" x14ac:dyDescent="0.25">
      <c r="A69" s="56"/>
      <c r="B69" s="63"/>
      <c r="C69" s="58"/>
      <c r="D69" s="59"/>
      <c r="E69" s="22"/>
      <c r="G69" s="64"/>
      <c r="H69" s="672"/>
      <c r="I69" s="672"/>
      <c r="J69" s="672"/>
      <c r="K69" s="61"/>
      <c r="L69" s="62"/>
    </row>
    <row r="70" spans="1:16" ht="12.75" customHeight="1" x14ac:dyDescent="0.25">
      <c r="A70" s="65"/>
      <c r="B70" s="63"/>
      <c r="C70" s="58"/>
      <c r="D70" s="59"/>
      <c r="E70" s="22"/>
      <c r="G70" s="64"/>
      <c r="H70" s="672"/>
      <c r="I70" s="672"/>
      <c r="J70" s="672"/>
      <c r="K70" s="61"/>
      <c r="L70" s="62"/>
    </row>
    <row r="71" spans="1:16" ht="12.75" customHeight="1" x14ac:dyDescent="0.25">
      <c r="A71" s="681" t="s">
        <v>116</v>
      </c>
      <c r="B71" s="682"/>
      <c r="C71" s="66">
        <f>+SUM(C64:C70)</f>
        <v>0</v>
      </c>
      <c r="D71" s="81">
        <f>+SUM(D64:D70)</f>
        <v>0</v>
      </c>
      <c r="G71" s="683" t="s">
        <v>117</v>
      </c>
      <c r="H71" s="683"/>
      <c r="I71" s="683"/>
      <c r="J71" s="683"/>
      <c r="K71" s="61">
        <f>SUM(K64:K70)</f>
        <v>0</v>
      </c>
      <c r="L71" s="67">
        <f>SUM(L64:L70)</f>
        <v>0</v>
      </c>
    </row>
    <row r="72" spans="1:16" s="31" customFormat="1" ht="7.5" customHeight="1" x14ac:dyDescent="0.25"/>
    <row r="73" spans="1:16" ht="13.2" x14ac:dyDescent="0.25">
      <c r="A73" s="594" t="s">
        <v>118</v>
      </c>
      <c r="B73" s="595"/>
      <c r="C73" s="595"/>
      <c r="D73" s="595"/>
      <c r="E73" s="595"/>
      <c r="F73" s="595"/>
      <c r="G73" s="595"/>
      <c r="H73" s="595"/>
      <c r="I73" s="595"/>
      <c r="J73" s="595"/>
      <c r="K73" s="596"/>
      <c r="L73" s="597"/>
    </row>
    <row r="74" spans="1:16" x14ac:dyDescent="0.25">
      <c r="A74" s="684" t="s">
        <v>119</v>
      </c>
      <c r="B74" s="685"/>
      <c r="C74" s="686"/>
      <c r="D74" s="674" t="s">
        <v>120</v>
      </c>
      <c r="E74" s="692" t="s">
        <v>121</v>
      </c>
      <c r="F74" s="692"/>
      <c r="G74" s="693" t="s">
        <v>122</v>
      </c>
      <c r="H74" s="693"/>
      <c r="I74" s="693"/>
      <c r="J74" s="694" t="s">
        <v>123</v>
      </c>
      <c r="K74" s="674" t="s">
        <v>85</v>
      </c>
      <c r="L74" s="674" t="s">
        <v>124</v>
      </c>
      <c r="N74" s="668" t="s">
        <v>125</v>
      </c>
      <c r="O74" s="668"/>
      <c r="P74" s="668" t="s">
        <v>126</v>
      </c>
    </row>
    <row r="75" spans="1:16" ht="50.25" customHeight="1" x14ac:dyDescent="0.25">
      <c r="A75" s="687"/>
      <c r="B75" s="688"/>
      <c r="C75" s="689"/>
      <c r="D75" s="675"/>
      <c r="E75" s="692"/>
      <c r="F75" s="692"/>
      <c r="G75" s="142" t="s">
        <v>91</v>
      </c>
      <c r="H75" s="142" t="s">
        <v>92</v>
      </c>
      <c r="I75" s="69" t="s">
        <v>127</v>
      </c>
      <c r="J75" s="695"/>
      <c r="K75" s="675"/>
      <c r="L75" s="675"/>
      <c r="N75" s="668"/>
      <c r="O75" s="668"/>
      <c r="P75" s="668"/>
    </row>
    <row r="76" spans="1:16" ht="241.5" customHeight="1" x14ac:dyDescent="0.25">
      <c r="A76" s="696" t="s">
        <v>128</v>
      </c>
      <c r="B76" s="697"/>
      <c r="C76" s="698"/>
      <c r="D76" s="705">
        <v>1</v>
      </c>
      <c r="E76" s="708"/>
      <c r="F76" s="708"/>
      <c r="G76" s="145"/>
      <c r="H76" s="144"/>
      <c r="I76" s="146"/>
      <c r="J76" s="126"/>
      <c r="K76" s="78"/>
      <c r="L76" s="141"/>
      <c r="M76" s="83"/>
      <c r="N76" s="85" t="e">
        <f>+O76/$P$76</f>
        <v>#VALUE!</v>
      </c>
      <c r="O76" s="87" t="e">
        <f>L76-$K$11</f>
        <v>#VALUE!</v>
      </c>
      <c r="P76" s="690" t="e">
        <f>+K13-K11</f>
        <v>#VALUE!</v>
      </c>
    </row>
    <row r="77" spans="1:16" ht="160.5" customHeight="1" x14ac:dyDescent="0.25">
      <c r="A77" s="699"/>
      <c r="B77" s="700"/>
      <c r="C77" s="701"/>
      <c r="D77" s="706"/>
      <c r="E77" s="709"/>
      <c r="F77" s="709"/>
      <c r="G77" s="143"/>
      <c r="H77" s="147"/>
      <c r="I77" s="88"/>
      <c r="J77" s="88"/>
      <c r="K77" s="86"/>
      <c r="L77" s="84"/>
      <c r="N77" s="85" t="e">
        <f>+O77/$P$76</f>
        <v>#VALUE!</v>
      </c>
      <c r="O77" s="87" t="e">
        <f t="shared" ref="O77:O84" si="2">L77-$K$11</f>
        <v>#VALUE!</v>
      </c>
      <c r="P77" s="691"/>
    </row>
    <row r="78" spans="1:16" ht="131.25" customHeight="1" x14ac:dyDescent="0.25">
      <c r="A78" s="699"/>
      <c r="B78" s="700"/>
      <c r="C78" s="701"/>
      <c r="D78" s="706"/>
      <c r="E78" s="709"/>
      <c r="F78" s="709"/>
      <c r="G78" s="89"/>
      <c r="H78" s="88"/>
      <c r="I78" s="88"/>
      <c r="J78" s="88"/>
      <c r="K78" s="86"/>
      <c r="L78" s="62"/>
      <c r="N78" s="85" t="e">
        <f>+O78/$P$76</f>
        <v>#VALUE!</v>
      </c>
      <c r="O78" s="87" t="e">
        <f t="shared" si="2"/>
        <v>#VALUE!</v>
      </c>
      <c r="P78" s="691"/>
    </row>
    <row r="79" spans="1:16" ht="71.25" customHeight="1" x14ac:dyDescent="0.25">
      <c r="A79" s="699"/>
      <c r="B79" s="700"/>
      <c r="C79" s="701"/>
      <c r="D79" s="706"/>
      <c r="E79" s="709"/>
      <c r="F79" s="709"/>
      <c r="G79" s="89"/>
      <c r="H79" s="88"/>
      <c r="I79" s="88"/>
      <c r="J79" s="88"/>
      <c r="K79" s="86"/>
      <c r="L79" s="62"/>
      <c r="N79" s="85"/>
      <c r="O79" s="87"/>
      <c r="P79" s="691"/>
    </row>
    <row r="80" spans="1:16" ht="163.5" customHeight="1" x14ac:dyDescent="0.25">
      <c r="A80" s="699"/>
      <c r="B80" s="700"/>
      <c r="C80" s="701"/>
      <c r="D80" s="706"/>
      <c r="E80" s="709"/>
      <c r="F80" s="709"/>
      <c r="G80" s="89"/>
      <c r="H80" s="88"/>
      <c r="I80" s="88"/>
      <c r="J80" s="88"/>
      <c r="K80" s="86"/>
      <c r="L80" s="62"/>
      <c r="N80" s="85"/>
      <c r="O80" s="87"/>
      <c r="P80" s="691"/>
    </row>
    <row r="81" spans="1:16" ht="111.75" customHeight="1" x14ac:dyDescent="0.25">
      <c r="A81" s="699"/>
      <c r="B81" s="700"/>
      <c r="C81" s="701"/>
      <c r="D81" s="706"/>
      <c r="E81" s="709"/>
      <c r="F81" s="709"/>
      <c r="G81" s="89"/>
      <c r="H81" s="88"/>
      <c r="I81" s="88"/>
      <c r="J81" s="88"/>
      <c r="K81" s="86"/>
      <c r="L81" s="62"/>
      <c r="N81" s="85"/>
      <c r="O81" s="87"/>
      <c r="P81" s="691"/>
    </row>
    <row r="82" spans="1:16" ht="103.5" customHeight="1" x14ac:dyDescent="0.25">
      <c r="A82" s="699"/>
      <c r="B82" s="700"/>
      <c r="C82" s="701"/>
      <c r="D82" s="706"/>
      <c r="E82" s="709"/>
      <c r="F82" s="709"/>
      <c r="G82" s="89"/>
      <c r="H82" s="88"/>
      <c r="I82" s="88"/>
      <c r="J82" s="88"/>
      <c r="K82" s="86"/>
      <c r="L82" s="62"/>
      <c r="N82" s="85" t="e">
        <f>+O82/$P$76</f>
        <v>#VALUE!</v>
      </c>
      <c r="O82" s="87" t="e">
        <f t="shared" si="2"/>
        <v>#VALUE!</v>
      </c>
      <c r="P82" s="691"/>
    </row>
    <row r="83" spans="1:16" ht="106.5" customHeight="1" x14ac:dyDescent="0.25">
      <c r="A83" s="699"/>
      <c r="B83" s="700"/>
      <c r="C83" s="701"/>
      <c r="D83" s="706"/>
      <c r="E83" s="709"/>
      <c r="F83" s="709"/>
      <c r="G83" s="152"/>
      <c r="H83" s="88"/>
      <c r="I83" s="88"/>
      <c r="J83" s="88"/>
      <c r="K83" s="86"/>
      <c r="L83" s="62"/>
      <c r="N83" s="85"/>
      <c r="O83" s="87"/>
      <c r="P83" s="691"/>
    </row>
    <row r="84" spans="1:16" ht="145.5" customHeight="1" x14ac:dyDescent="0.25">
      <c r="A84" s="702"/>
      <c r="B84" s="703"/>
      <c r="C84" s="704"/>
      <c r="D84" s="707"/>
      <c r="E84" s="710"/>
      <c r="F84" s="710"/>
      <c r="G84" s="89"/>
      <c r="H84" s="146"/>
      <c r="I84" s="88"/>
      <c r="J84" s="88"/>
      <c r="K84" s="86"/>
      <c r="L84" s="62"/>
      <c r="N84" s="85" t="e">
        <f>+O84/$P$76</f>
        <v>#VALUE!</v>
      </c>
      <c r="O84" s="87" t="e">
        <f t="shared" si="2"/>
        <v>#VALUE!</v>
      </c>
      <c r="P84" s="691"/>
    </row>
    <row r="85" spans="1:16" ht="12.75" customHeight="1" x14ac:dyDescent="0.25">
      <c r="B85" s="68"/>
      <c r="C85" s="68"/>
      <c r="D85" s="68"/>
      <c r="E85" s="68"/>
      <c r="F85" s="581"/>
      <c r="G85" s="581"/>
      <c r="H85" s="581"/>
      <c r="I85" s="667" t="s">
        <v>129</v>
      </c>
      <c r="J85" s="667"/>
      <c r="K85" s="667"/>
      <c r="L85" s="90"/>
    </row>
    <row r="86" spans="1:16" ht="3.75" customHeight="1" x14ac:dyDescent="0.25">
      <c r="A86" s="496"/>
      <c r="B86" s="496"/>
      <c r="C86" s="496"/>
      <c r="D86" s="496"/>
      <c r="E86" s="496"/>
      <c r="F86" s="496"/>
      <c r="G86" s="496"/>
      <c r="H86" s="496"/>
      <c r="I86" s="496"/>
      <c r="J86" s="496"/>
      <c r="K86" s="496"/>
      <c r="L86" s="496"/>
    </row>
    <row r="87" spans="1:16" ht="12.75" customHeight="1" x14ac:dyDescent="0.25">
      <c r="A87" s="598" t="s">
        <v>130</v>
      </c>
      <c r="B87" s="599"/>
      <c r="C87" s="599"/>
      <c r="D87" s="599"/>
      <c r="E87" s="599"/>
      <c r="F87" s="599"/>
      <c r="G87" s="599"/>
      <c r="H87" s="599"/>
      <c r="I87" s="599"/>
      <c r="J87" s="599"/>
      <c r="K87" s="599"/>
      <c r="L87" s="600"/>
    </row>
    <row r="88" spans="1:16" ht="12.75" customHeight="1" x14ac:dyDescent="0.25">
      <c r="A88" s="519" t="s">
        <v>131</v>
      </c>
      <c r="B88" s="582" t="s">
        <v>132</v>
      </c>
      <c r="C88" s="556" t="s">
        <v>133</v>
      </c>
      <c r="D88" s="556"/>
      <c r="E88" s="556"/>
      <c r="F88" s="584" t="s">
        <v>134</v>
      </c>
      <c r="G88" s="585"/>
      <c r="H88" s="585"/>
      <c r="I88" s="586"/>
      <c r="J88" s="582" t="s">
        <v>135</v>
      </c>
      <c r="K88" s="580" t="s">
        <v>115</v>
      </c>
      <c r="L88" s="556" t="s">
        <v>136</v>
      </c>
    </row>
    <row r="89" spans="1:16" ht="12" customHeight="1" x14ac:dyDescent="0.25">
      <c r="A89" s="520"/>
      <c r="B89" s="583"/>
      <c r="C89" s="556"/>
      <c r="D89" s="556"/>
      <c r="E89" s="556"/>
      <c r="F89" s="587"/>
      <c r="G89" s="588"/>
      <c r="H89" s="588"/>
      <c r="I89" s="589"/>
      <c r="J89" s="583"/>
      <c r="K89" s="580"/>
      <c r="L89" s="556"/>
    </row>
    <row r="90" spans="1:16" ht="56.25" customHeight="1" x14ac:dyDescent="0.25">
      <c r="A90" s="137"/>
      <c r="B90" s="24"/>
      <c r="C90" s="529"/>
      <c r="D90" s="536"/>
      <c r="E90" s="536"/>
      <c r="F90" s="482"/>
      <c r="G90" s="483"/>
      <c r="H90" s="483"/>
      <c r="I90" s="484"/>
      <c r="J90" s="34"/>
      <c r="K90" s="70"/>
      <c r="L90" s="136"/>
    </row>
    <row r="91" spans="1:16" ht="3.75" customHeight="1" x14ac:dyDescent="0.25">
      <c r="A91" s="41"/>
      <c r="B91" s="41"/>
      <c r="C91" s="41"/>
      <c r="D91" s="41"/>
      <c r="E91" s="41"/>
      <c r="F91" s="41"/>
      <c r="G91" s="41"/>
      <c r="H91" s="41"/>
      <c r="I91" s="41"/>
      <c r="J91" s="41"/>
      <c r="K91" s="41"/>
      <c r="L91" s="41"/>
    </row>
    <row r="92" spans="1:16" ht="13.2" x14ac:dyDescent="0.25">
      <c r="A92" s="553" t="s">
        <v>137</v>
      </c>
      <c r="B92" s="554"/>
      <c r="C92" s="554"/>
      <c r="D92" s="554"/>
      <c r="E92" s="554"/>
      <c r="F92" s="554"/>
      <c r="G92" s="554"/>
      <c r="H92" s="554"/>
      <c r="I92" s="554"/>
      <c r="J92" s="554"/>
      <c r="K92" s="554"/>
      <c r="L92" s="555"/>
    </row>
    <row r="93" spans="1:16" ht="24.75" customHeight="1" x14ac:dyDescent="0.25">
      <c r="A93" s="71" t="s">
        <v>138</v>
      </c>
      <c r="B93" s="530" t="s">
        <v>139</v>
      </c>
      <c r="C93" s="531"/>
      <c r="D93" s="532"/>
      <c r="E93" s="72" t="s">
        <v>140</v>
      </c>
      <c r="F93" s="520" t="s">
        <v>141</v>
      </c>
      <c r="G93" s="520"/>
      <c r="H93" s="520"/>
      <c r="I93" s="73" t="s">
        <v>142</v>
      </c>
      <c r="J93" s="521" t="s">
        <v>143</v>
      </c>
      <c r="K93" s="522"/>
      <c r="L93" s="523"/>
    </row>
    <row r="94" spans="1:16" ht="12.75" customHeight="1" x14ac:dyDescent="0.25">
      <c r="A94" s="74"/>
      <c r="B94" s="557"/>
      <c r="C94" s="558"/>
      <c r="D94" s="559"/>
      <c r="E94" s="37"/>
      <c r="F94" s="516"/>
      <c r="G94" s="517"/>
      <c r="H94" s="518"/>
      <c r="I94" s="37"/>
      <c r="J94" s="524"/>
      <c r="K94" s="525"/>
      <c r="L94" s="526"/>
    </row>
    <row r="95" spans="1:16" ht="12.75" customHeight="1" x14ac:dyDescent="0.25">
      <c r="A95" s="18"/>
      <c r="B95" s="557"/>
      <c r="C95" s="558"/>
      <c r="D95" s="559"/>
      <c r="E95" s="37"/>
      <c r="F95" s="516"/>
      <c r="G95" s="517"/>
      <c r="H95" s="518"/>
      <c r="I95" s="37"/>
      <c r="J95" s="524"/>
      <c r="K95" s="525"/>
      <c r="L95" s="526"/>
    </row>
    <row r="96" spans="1:16" ht="12.75" customHeight="1" x14ac:dyDescent="0.25">
      <c r="A96" s="18"/>
      <c r="B96" s="557"/>
      <c r="C96" s="558"/>
      <c r="D96" s="559"/>
      <c r="E96" s="37"/>
      <c r="F96" s="516"/>
      <c r="G96" s="517"/>
      <c r="H96" s="518"/>
      <c r="I96" s="37"/>
      <c r="J96" s="524"/>
      <c r="K96" s="525"/>
      <c r="L96" s="526"/>
    </row>
    <row r="97" spans="1:12" ht="11.25" customHeight="1" x14ac:dyDescent="0.25">
      <c r="A97" s="74"/>
      <c r="B97" s="560"/>
      <c r="C97" s="561"/>
      <c r="D97" s="562"/>
      <c r="E97" s="37"/>
      <c r="F97" s="516"/>
      <c r="G97" s="517"/>
      <c r="H97" s="518"/>
      <c r="I97" s="37"/>
      <c r="J97" s="524"/>
      <c r="K97" s="525"/>
      <c r="L97" s="526"/>
    </row>
    <row r="98" spans="1:12" ht="12.75" customHeight="1" x14ac:dyDescent="0.25">
      <c r="A98" s="74"/>
      <c r="B98" s="560"/>
      <c r="C98" s="561"/>
      <c r="D98" s="562"/>
      <c r="E98" s="37"/>
      <c r="F98" s="516"/>
      <c r="G98" s="517"/>
      <c r="H98" s="518"/>
      <c r="I98" s="37"/>
      <c r="J98" s="524"/>
      <c r="K98" s="525"/>
      <c r="L98" s="526"/>
    </row>
    <row r="99" spans="1:12" ht="11.25" customHeight="1" x14ac:dyDescent="0.25">
      <c r="A99" s="74"/>
      <c r="B99" s="560"/>
      <c r="C99" s="561"/>
      <c r="D99" s="562"/>
      <c r="E99" s="37"/>
      <c r="F99" s="516"/>
      <c r="G99" s="517"/>
      <c r="H99" s="518"/>
      <c r="I99" s="37"/>
      <c r="J99" s="524"/>
      <c r="K99" s="525"/>
      <c r="L99" s="526"/>
    </row>
    <row r="100" spans="1:12" ht="3.75" customHeight="1" x14ac:dyDescent="0.25">
      <c r="A100" s="483"/>
      <c r="B100" s="483"/>
      <c r="C100" s="483"/>
      <c r="D100" s="483"/>
      <c r="E100" s="483"/>
      <c r="F100" s="483"/>
      <c r="G100" s="483"/>
      <c r="H100" s="483"/>
      <c r="I100" s="483"/>
      <c r="J100" s="483"/>
      <c r="K100" s="483"/>
      <c r="L100" s="483"/>
    </row>
    <row r="101" spans="1:12" ht="13.5" customHeight="1" x14ac:dyDescent="0.25">
      <c r="A101" s="553" t="s">
        <v>144</v>
      </c>
      <c r="B101" s="554"/>
      <c r="C101" s="554"/>
      <c r="D101" s="554"/>
      <c r="E101" s="554"/>
      <c r="F101" s="554"/>
      <c r="G101" s="554"/>
      <c r="H101" s="554"/>
      <c r="I101" s="554"/>
      <c r="J101" s="554"/>
      <c r="K101" s="554"/>
      <c r="L101" s="555"/>
    </row>
    <row r="102" spans="1:12" ht="46.5" customHeight="1" x14ac:dyDescent="0.25">
      <c r="A102" s="79" t="s">
        <v>145</v>
      </c>
      <c r="F102" s="527" t="s">
        <v>145</v>
      </c>
      <c r="G102" s="528"/>
      <c r="H102" s="524"/>
      <c r="I102" s="525"/>
      <c r="J102" s="525"/>
      <c r="K102" s="525"/>
      <c r="L102" s="526"/>
    </row>
    <row r="103" spans="1:12" ht="12.75" customHeight="1" x14ac:dyDescent="0.25">
      <c r="A103" s="79" t="s">
        <v>146</v>
      </c>
      <c r="B103" s="577" t="s">
        <v>147</v>
      </c>
      <c r="C103" s="577"/>
      <c r="D103" s="577"/>
      <c r="E103" s="577"/>
      <c r="F103" s="527" t="s">
        <v>146</v>
      </c>
      <c r="G103" s="528"/>
      <c r="H103" s="533"/>
      <c r="I103" s="534"/>
      <c r="J103" s="534"/>
      <c r="K103" s="534"/>
      <c r="L103" s="535"/>
    </row>
    <row r="104" spans="1:12" ht="27.75" customHeight="1" x14ac:dyDescent="0.25">
      <c r="A104" s="79" t="s">
        <v>148</v>
      </c>
      <c r="B104" s="529" t="s">
        <v>149</v>
      </c>
      <c r="C104" s="529"/>
      <c r="D104" s="529"/>
      <c r="E104" s="529"/>
      <c r="F104" s="527" t="s">
        <v>148</v>
      </c>
      <c r="G104" s="528"/>
      <c r="H104" s="550"/>
      <c r="I104" s="551"/>
      <c r="J104" s="551"/>
      <c r="K104" s="551"/>
      <c r="L104" s="552"/>
    </row>
    <row r="105" spans="1:12" s="31" customFormat="1" ht="5.25" customHeight="1" x14ac:dyDescent="0.25"/>
    <row r="106" spans="1:12" s="77" customFormat="1" ht="9.75" customHeight="1" x14ac:dyDescent="0.25">
      <c r="A106" s="75" t="s">
        <v>150</v>
      </c>
      <c r="B106" s="537" t="s">
        <v>14</v>
      </c>
      <c r="C106" s="537"/>
      <c r="D106" s="537"/>
      <c r="E106" s="537"/>
      <c r="F106" s="76"/>
      <c r="G106" s="76"/>
    </row>
    <row r="107" spans="1:12" s="77" customFormat="1" ht="9.75" customHeight="1" x14ac:dyDescent="0.25">
      <c r="A107" s="75" t="s">
        <v>151</v>
      </c>
      <c r="B107" s="537" t="s">
        <v>152</v>
      </c>
      <c r="C107" s="537"/>
      <c r="D107" s="537"/>
      <c r="E107" s="537"/>
      <c r="F107" s="76"/>
      <c r="G107" s="76"/>
    </row>
    <row r="108" spans="1:12" s="77" customFormat="1" ht="9.75" customHeight="1" x14ac:dyDescent="0.25">
      <c r="A108" s="75" t="s">
        <v>153</v>
      </c>
      <c r="B108" s="537" t="s">
        <v>152</v>
      </c>
      <c r="C108" s="537"/>
      <c r="D108" s="537"/>
      <c r="E108" s="537"/>
      <c r="F108" s="76"/>
      <c r="G108" s="76"/>
    </row>
    <row r="109" spans="1:12" x14ac:dyDescent="0.25">
      <c r="H109" s="515"/>
      <c r="I109" s="515"/>
      <c r="J109" s="515"/>
      <c r="K109" s="515"/>
      <c r="L109" s="515"/>
    </row>
  </sheetData>
  <mergeCells count="213">
    <mergeCell ref="G71:J71"/>
    <mergeCell ref="A74:C75"/>
    <mergeCell ref="D74:D75"/>
    <mergeCell ref="A57:L57"/>
    <mergeCell ref="P74:P75"/>
    <mergeCell ref="P76:P84"/>
    <mergeCell ref="E74:F75"/>
    <mergeCell ref="G74:I74"/>
    <mergeCell ref="J74:J75"/>
    <mergeCell ref="L74:L75"/>
    <mergeCell ref="A76:C84"/>
    <mergeCell ref="D76:D84"/>
    <mergeCell ref="E76:F84"/>
    <mergeCell ref="K13:L13"/>
    <mergeCell ref="A46:A47"/>
    <mergeCell ref="G46:H47"/>
    <mergeCell ref="G34:G35"/>
    <mergeCell ref="B23:C24"/>
    <mergeCell ref="I85:K85"/>
    <mergeCell ref="N74:O75"/>
    <mergeCell ref="J59:L59"/>
    <mergeCell ref="J60:L60"/>
    <mergeCell ref="A60:C60"/>
    <mergeCell ref="G62:L62"/>
    <mergeCell ref="H63:J63"/>
    <mergeCell ref="H64:J64"/>
    <mergeCell ref="H65:J65"/>
    <mergeCell ref="H69:J69"/>
    <mergeCell ref="H70:J70"/>
    <mergeCell ref="A62:E62"/>
    <mergeCell ref="H66:J66"/>
    <mergeCell ref="H67:J67"/>
    <mergeCell ref="H68:J68"/>
    <mergeCell ref="K74:K75"/>
    <mergeCell ref="G59:H59"/>
    <mergeCell ref="G60:I60"/>
    <mergeCell ref="A71:B71"/>
    <mergeCell ref="D34:D35"/>
    <mergeCell ref="E34:E35"/>
    <mergeCell ref="J34:L35"/>
    <mergeCell ref="J36:L36"/>
    <mergeCell ref="B46:C46"/>
    <mergeCell ref="D46:F47"/>
    <mergeCell ref="I46:I47"/>
    <mergeCell ref="A33:L33"/>
    <mergeCell ref="F34:F35"/>
    <mergeCell ref="B48:B49"/>
    <mergeCell ref="A1:C3"/>
    <mergeCell ref="J16:L16"/>
    <mergeCell ref="J42:L42"/>
    <mergeCell ref="H42:I42"/>
    <mergeCell ref="H34:I35"/>
    <mergeCell ref="H36:I36"/>
    <mergeCell ref="H37:I37"/>
    <mergeCell ref="H38:I38"/>
    <mergeCell ref="H39:I39"/>
    <mergeCell ref="H40:I40"/>
    <mergeCell ref="J14:L14"/>
    <mergeCell ref="J15:L15"/>
    <mergeCell ref="D1:I3"/>
    <mergeCell ref="J1:L3"/>
    <mergeCell ref="B14:C14"/>
    <mergeCell ref="B34:B35"/>
    <mergeCell ref="D17:F17"/>
    <mergeCell ref="J17:L17"/>
    <mergeCell ref="A16:C16"/>
    <mergeCell ref="J37:L37"/>
    <mergeCell ref="J39:L39"/>
    <mergeCell ref="K8:L8"/>
    <mergeCell ref="G8:H9"/>
    <mergeCell ref="I9:J9"/>
    <mergeCell ref="B11:C11"/>
    <mergeCell ref="B10:F10"/>
    <mergeCell ref="D11:F11"/>
    <mergeCell ref="D12:F12"/>
    <mergeCell ref="H20:I20"/>
    <mergeCell ref="A7:L7"/>
    <mergeCell ref="K12:L12"/>
    <mergeCell ref="K11:L11"/>
    <mergeCell ref="K10:L10"/>
    <mergeCell ref="K9:L9"/>
    <mergeCell ref="A19:A20"/>
    <mergeCell ref="I13:J13"/>
    <mergeCell ref="D16:F16"/>
    <mergeCell ref="J19:L19"/>
    <mergeCell ref="B9:C9"/>
    <mergeCell ref="B19:F20"/>
    <mergeCell ref="G10:H13"/>
    <mergeCell ref="I11:J11"/>
    <mergeCell ref="I12:J12"/>
    <mergeCell ref="A11:A12"/>
    <mergeCell ref="B12:C12"/>
    <mergeCell ref="B13:F13"/>
    <mergeCell ref="J18:L18"/>
    <mergeCell ref="A5:L5"/>
    <mergeCell ref="B106:E106"/>
    <mergeCell ref="C48:C49"/>
    <mergeCell ref="G17:I17"/>
    <mergeCell ref="G16:I16"/>
    <mergeCell ref="G14:I14"/>
    <mergeCell ref="G15:I15"/>
    <mergeCell ref="B15:C15"/>
    <mergeCell ref="B21:I21"/>
    <mergeCell ref="K21:L21"/>
    <mergeCell ref="B8:F8"/>
    <mergeCell ref="D14:F14"/>
    <mergeCell ref="D15:F15"/>
    <mergeCell ref="G18:G20"/>
    <mergeCell ref="H18:I18"/>
    <mergeCell ref="H19:I19"/>
    <mergeCell ref="I10:J10"/>
    <mergeCell ref="H27:L27"/>
    <mergeCell ref="F23:G23"/>
    <mergeCell ref="A92:L92"/>
    <mergeCell ref="J94:L94"/>
    <mergeCell ref="J95:L95"/>
    <mergeCell ref="J96:L96"/>
    <mergeCell ref="I8:J8"/>
    <mergeCell ref="E9:F9"/>
    <mergeCell ref="K88:K89"/>
    <mergeCell ref="C34:C35"/>
    <mergeCell ref="F85:H85"/>
    <mergeCell ref="J40:L40"/>
    <mergeCell ref="B88:B89"/>
    <mergeCell ref="J88:J89"/>
    <mergeCell ref="L88:L89"/>
    <mergeCell ref="F88:I89"/>
    <mergeCell ref="J20:L20"/>
    <mergeCell ref="A44:L44"/>
    <mergeCell ref="A73:L73"/>
    <mergeCell ref="A87:L87"/>
    <mergeCell ref="A86:L86"/>
    <mergeCell ref="A42:D42"/>
    <mergeCell ref="A31:C31"/>
    <mergeCell ref="J38:L38"/>
    <mergeCell ref="D54:F54"/>
    <mergeCell ref="G52:H52"/>
    <mergeCell ref="A17:C17"/>
    <mergeCell ref="J46:L46"/>
    <mergeCell ref="G55:H55"/>
    <mergeCell ref="A55:F55"/>
    <mergeCell ref="G53:H53"/>
    <mergeCell ref="A18:C18"/>
    <mergeCell ref="A29:L29"/>
    <mergeCell ref="A30:C30"/>
    <mergeCell ref="A59:C59"/>
    <mergeCell ref="A14:A15"/>
    <mergeCell ref="E31:L31"/>
    <mergeCell ref="H104:L104"/>
    <mergeCell ref="A101:L101"/>
    <mergeCell ref="C88:E89"/>
    <mergeCell ref="B96:D96"/>
    <mergeCell ref="B94:D94"/>
    <mergeCell ref="B95:D95"/>
    <mergeCell ref="F94:H94"/>
    <mergeCell ref="B97:D97"/>
    <mergeCell ref="B98:D98"/>
    <mergeCell ref="B99:D99"/>
    <mergeCell ref="E30:L30"/>
    <mergeCell ref="A23:A24"/>
    <mergeCell ref="D23:E24"/>
    <mergeCell ref="H23:L24"/>
    <mergeCell ref="H25:L25"/>
    <mergeCell ref="H26:L26"/>
    <mergeCell ref="A34:A35"/>
    <mergeCell ref="B103:E103"/>
    <mergeCell ref="H109:L109"/>
    <mergeCell ref="F95:H95"/>
    <mergeCell ref="F96:H96"/>
    <mergeCell ref="F97:H97"/>
    <mergeCell ref="F98:H98"/>
    <mergeCell ref="F99:H99"/>
    <mergeCell ref="A88:A89"/>
    <mergeCell ref="J93:L93"/>
    <mergeCell ref="J97:L97"/>
    <mergeCell ref="J98:L98"/>
    <mergeCell ref="J99:L99"/>
    <mergeCell ref="F93:H93"/>
    <mergeCell ref="F102:G102"/>
    <mergeCell ref="H102:L102"/>
    <mergeCell ref="B104:E104"/>
    <mergeCell ref="B93:D93"/>
    <mergeCell ref="F103:G103"/>
    <mergeCell ref="F104:G104"/>
    <mergeCell ref="H103:L103"/>
    <mergeCell ref="C90:E90"/>
    <mergeCell ref="B107:E107"/>
    <mergeCell ref="B108:E108"/>
    <mergeCell ref="A100:L100"/>
    <mergeCell ref="G54:H54"/>
    <mergeCell ref="F90:I90"/>
    <mergeCell ref="A25:A28"/>
    <mergeCell ref="B25:C28"/>
    <mergeCell ref="D25:E28"/>
    <mergeCell ref="H28:L28"/>
    <mergeCell ref="D48:F49"/>
    <mergeCell ref="G48:H49"/>
    <mergeCell ref="I48:I55"/>
    <mergeCell ref="J48:J49"/>
    <mergeCell ref="K48:K49"/>
    <mergeCell ref="L48:L49"/>
    <mergeCell ref="A50:A51"/>
    <mergeCell ref="B50:B51"/>
    <mergeCell ref="C50:C51"/>
    <mergeCell ref="D50:F51"/>
    <mergeCell ref="G50:H51"/>
    <mergeCell ref="J50:J51"/>
    <mergeCell ref="K50:K51"/>
    <mergeCell ref="L50:L51"/>
    <mergeCell ref="J55:K55"/>
    <mergeCell ref="D52:F52"/>
    <mergeCell ref="D53:F53"/>
    <mergeCell ref="A48:A49"/>
  </mergeCells>
  <phoneticPr fontId="6" type="noConversion"/>
  <dataValidations count="23">
    <dataValidation allowBlank="1" showInputMessage="1" showErrorMessage="1" prompt="Insertar o quitar las filas que sean necesarias." sqref="A33:L33" xr:uid="{00000000-0002-0000-0000-000000000000}"/>
    <dataValidation allowBlank="1" showInputMessage="1" showErrorMessage="1" promptTitle="Únicamente números" prompt="Ingrese el número de la modificación, en el orden en el que se vaya presentando, según su tipo._x000a_" sqref="B34 B36:B40" xr:uid="{00000000-0002-0000-0000-000001000000}"/>
    <dataValidation allowBlank="1" showInputMessage="1" showErrorMessage="1" promptTitle="Sólo si aplica" prompt="Aplica sólo para adiciones o reducciones presupuestales" sqref="E41" xr:uid="{00000000-0002-0000-0000-000002000000}"/>
    <dataValidation allowBlank="1" showInputMessage="1" showErrorMessage="1" prompt="Para prórrogas, reducciones y suspensiones._x000a__x000a_" sqref="H34" xr:uid="{00000000-0002-0000-0000-000003000000}"/>
    <dataValidation allowBlank="1" showInputMessage="1" showErrorMessage="1" promptTitle="Sólo si aplica" prompt="En caso de reducción, ingresar números negativos_x000a_" sqref="E34:E35" xr:uid="{00000000-0002-0000-0000-000004000000}"/>
    <dataValidation allowBlank="1" showInputMessage="1" showErrorMessage="1" promptTitle="Fecha inicio (DD/MM/AAAA)" prompt="Aplica para prórrogas, reducciones de plazo o suspensiones" sqref="F34:F35" xr:uid="{00000000-0002-0000-0000-000005000000}"/>
    <dataValidation allowBlank="1" showInputMessage="1" showErrorMessage="1" promptTitle="Fecha final (DD/MM/AAAA)" prompt="Aplica para prórrogas, reducciones de plazo o suspensiones" sqref="G34:G35" xr:uid="{00000000-0002-0000-0000-000006000000}"/>
    <dataValidation allowBlank="1" showInputMessage="1" showErrorMessage="1" promptTitle="Tipo de modificación" prompt="Seleccionar de la lista desplegable el tipo de modificación que corresponda." sqref="A34" xr:uid="{00000000-0002-0000-0000-000007000000}"/>
    <dataValidation allowBlank="1" showInputMessage="1" showErrorMessage="1" promptTitle="Sólo si aplica" sqref="E36:E40" xr:uid="{00000000-0002-0000-0000-000008000000}"/>
    <dataValidation allowBlank="1" showInputMessage="1" showErrorMessage="1" promptTitle="Celda formulada" prompt="No modificar_x000a_" sqref="H36:I40" xr:uid="{00000000-0002-0000-0000-000009000000}"/>
    <dataValidation allowBlank="1" showInputMessage="1" showErrorMessage="1" promptTitle="AFCJ" prompt="Administrativa, financiera, contable y jurídica" sqref="A10" xr:uid="{00000000-0002-0000-0000-00000A000000}"/>
    <dataValidation allowBlank="1" showInputMessage="1" showErrorMessage="1" promptTitle="Celda Formulada" prompt="No modificar_x000a_" sqref="J14:J15" xr:uid="{00000000-0002-0000-0000-00000B000000}"/>
    <dataValidation allowBlank="1" showInputMessage="1" showErrorMessage="1" prompt="(Incluídas prórrogas, si aplican)_x000a_" sqref="G15" xr:uid="{00000000-0002-0000-0000-00000C000000}"/>
    <dataValidation allowBlank="1" showInputMessage="1" showErrorMessage="1" prompt="(Incluídas adiciones)" sqref="G17" xr:uid="{00000000-0002-0000-0000-00000D000000}"/>
    <dataValidation allowBlank="1" showInputMessage="1" showErrorMessage="1" prompt="Como se estableció en pliegos y anexos_x000a_" sqref="C88" xr:uid="{00000000-0002-0000-0000-00000E000000}"/>
    <dataValidation allowBlank="1" showInputMessage="1" showErrorMessage="1" promptTitle="(AAAA/MM/DD)" sqref="D36:D40" xr:uid="{00000000-0002-0000-0000-00000F000000}"/>
    <dataValidation allowBlank="1" showInputMessage="1" showErrorMessage="1" promptTitle="(AAAA/MM/DD)" prompt="Ingresar fecha en el formato señalado_x000a_" sqref="D34:D35" xr:uid="{00000000-0002-0000-0000-000010000000}"/>
    <dataValidation allowBlank="1" showInputMessage="1" showErrorMessage="1" promptTitle="IMPORTANTE" prompt="Se tiene en cuenta la fecha del último reporte realizado, no la fecha de presentación del informe._x000a_" sqref="H19:I19" xr:uid="{00000000-0002-0000-0000-000011000000}"/>
    <dataValidation allowBlank="1" showInputMessage="1" showErrorMessage="1" promptTitle="Nota metodológica" prompt="Pegar las obligaciones del contratista tal y como están en los pliegos del contrato." sqref="A76" xr:uid="{00000000-0002-0000-0000-000012000000}"/>
    <dataValidation allowBlank="1" showInputMessage="1" showErrorMessage="1" promptTitle="Nota metodológica" prompt="Registrar únicamente el número de la obligación}" sqref="D76" xr:uid="{00000000-0002-0000-0000-000013000000}"/>
    <dataValidation allowBlank="1" showInputMessage="1" showErrorMessage="1" promptTitle="Instrucción" prompt="Ingresar el valor en porcentaje" sqref="I59" xr:uid="{00000000-0002-0000-0000-000014000000}"/>
    <dataValidation allowBlank="1" showInputMessage="1" showErrorMessage="1" promptTitle="Aclaración" prompt="En caso de que existan varias unidades. Si es una sola unidad se registra el 100%._x000a_" sqref="I46:I47" xr:uid="{00000000-0002-0000-0000-000015000000}"/>
    <dataValidation allowBlank="1" showInputMessage="1" showErrorMessage="1" promptTitle="Fecha corte" prompt="Es la fecha en la cual se hace el registro del avance de ejecución de tiempo" sqref="L74:L75" xr:uid="{00000000-0002-0000-0000-000016000000}"/>
  </dataValidations>
  <printOptions horizontalCentered="1"/>
  <pageMargins left="0" right="0" top="0.19685039370078741" bottom="0.39370078740157483" header="0" footer="0.19685039370078741"/>
  <pageSetup scale="63" fitToHeight="4" orientation="portrait" horizontalDpi="4294967294" r:id="rId1"/>
  <headerFooter alignWithMargins="0">
    <oddFooter xml:space="preserve">&amp;L&amp;6Código: F-ABS-18
&amp;C&amp;6Versión 00&amp;R&amp;6Página &amp;P de &amp;N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50" r:id="rId4" name="Spinner 26">
              <controlPr defaultSize="0" autoPict="0">
                <anchor moveWithCells="1" sizeWithCells="1">
                  <from>
                    <xdr:col>4</xdr:col>
                    <xdr:colOff>30480</xdr:colOff>
                    <xdr:row>8</xdr:row>
                    <xdr:rowOff>30480</xdr:rowOff>
                  </from>
                  <to>
                    <xdr:col>4</xdr:col>
                    <xdr:colOff>259080</xdr:colOff>
                    <xdr:row>8</xdr:row>
                    <xdr:rowOff>220980</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3</xdr:col>
                    <xdr:colOff>457200</xdr:colOff>
                    <xdr:row>16</xdr:row>
                    <xdr:rowOff>182880</xdr:rowOff>
                  </from>
                  <to>
                    <xdr:col>4</xdr:col>
                    <xdr:colOff>0</xdr:colOff>
                    <xdr:row>18</xdr:row>
                    <xdr:rowOff>30480</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5</xdr:col>
                    <xdr:colOff>152400</xdr:colOff>
                    <xdr:row>16</xdr:row>
                    <xdr:rowOff>182880</xdr:rowOff>
                  </from>
                  <to>
                    <xdr:col>5</xdr:col>
                    <xdr:colOff>525780</xdr:colOff>
                    <xdr:row>18</xdr:row>
                    <xdr:rowOff>30480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priority="4" id="{8F95A782-0406-4B8C-B89B-1E7B18F862B2}">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J18:J19</xm:sqref>
        </x14:conditionalFormatting>
        <x14:conditionalFormatting xmlns:xm="http://schemas.microsoft.com/office/excel/2006/main">
          <x14:cfRule type="dataBar" priority="1" id="{62C3F1B9-36C2-4E8B-B4D2-832211E224F8}">
            <x14:dataBar minLength="0" maxLength="100" border="1" gradient="0" direction="leftToRight">
              <x14:cfvo type="num">
                <xm:f>Datos!$C$2</xm:f>
              </x14:cfvo>
              <x14:cfvo type="num">
                <xm:f>Datos!$C$3</xm:f>
              </x14:cfvo>
              <x14:fillColor theme="4" tint="0.79998168889431442"/>
              <x14:borderColor theme="4" tint="-0.249977111117893"/>
              <x14:negativeFillColor rgb="FFFF0000"/>
              <x14:axisColor rgb="FF000000"/>
            </x14:dataBar>
          </x14:cfRule>
          <xm:sqref>J20</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17000000}">
          <x14:formula1>
            <xm:f>Datos!$A$2:$A$8</xm:f>
          </x14:formula1>
          <xm:sqref>A36:A40</xm:sqref>
        </x14:dataValidation>
        <x14:dataValidation type="list" allowBlank="1" showInputMessage="1" showErrorMessage="1" xr:uid="{00000000-0002-0000-0000-000018000000}">
          <x14:formula1>
            <xm:f>Datos!$E$2:$E$10</xm:f>
          </x14:formula1>
          <xm:sqref>D16</xm:sqref>
        </x14:dataValidation>
        <x14:dataValidation type="list" allowBlank="1" showInputMessage="1" showErrorMessage="1" xr:uid="{00000000-0002-0000-0000-000019000000}">
          <x14:formula1>
            <xm:f>Datos!$G$2:$G$7</xm:f>
          </x14:formula1>
          <xm:sqref>A48 A50 A52:A54</xm:sqref>
        </x14:dataValidation>
        <x14:dataValidation type="list" allowBlank="1" showInputMessage="1" showErrorMessage="1" xr:uid="{00000000-0002-0000-0000-00001B000000}">
          <x14:formula1>
            <xm:f>Datos!$I$2:$I$9</xm:f>
          </x14:formula1>
          <xm:sqref>H25:H28 I25:L27</xm:sqref>
        </x14:dataValidation>
        <x14:dataValidation type="list" allowBlank="1" showInputMessage="1" showErrorMessage="1" xr:uid="{00000000-0002-0000-0000-00001A000000}">
          <x14:formula1>
            <xm:f>Datos!#REF!</xm:f>
          </x14:formula1>
          <xm:sqref>K76:K84</xm:sqref>
        </x14:dataValidation>
        <x14:dataValidation type="date" allowBlank="1" showInputMessage="1" showErrorMessage="1" promptTitle="SOLO INGRESAR FECHAS" prompt="Si no aplica dejar en blanco" xr:uid="{00000000-0002-0000-0000-00001C000000}">
          <x14:formula1>
            <xm:f>Datos!B2</xm:f>
          </x14:formula1>
          <x14:formula2>
            <xm:f>Datos!B3</xm:f>
          </x14:formula2>
          <xm:sqref>F36:G40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O100"/>
  <sheetViews>
    <sheetView showGridLines="0" tabSelected="1" view="pageBreakPreview" topLeftCell="A68" zoomScale="95" zoomScaleNormal="95" zoomScaleSheetLayoutView="95" workbookViewId="0">
      <selection activeCell="H81" sqref="H81:I81"/>
    </sheetView>
  </sheetViews>
  <sheetFormatPr baseColWidth="10" defaultColWidth="11.44140625" defaultRowHeight="13.2" x14ac:dyDescent="0.25"/>
  <cols>
    <col min="1" max="1" width="19.44140625" style="97" bestFit="1" customWidth="1"/>
    <col min="2" max="2" width="31.44140625" style="97" bestFit="1" customWidth="1"/>
    <col min="3" max="3" width="32.33203125" style="294" bestFit="1" customWidth="1"/>
    <col min="4" max="4" width="26.6640625" style="97" customWidth="1"/>
    <col min="5" max="5" width="26.109375" style="97" customWidth="1"/>
    <col min="6" max="6" width="44" style="97" customWidth="1"/>
    <col min="7" max="7" width="25.44140625" style="97" customWidth="1"/>
    <col min="8" max="8" width="33.33203125" style="97" bestFit="1" customWidth="1"/>
    <col min="9" max="9" width="37" style="97" customWidth="1"/>
    <col min="10" max="10" width="44.109375" style="97" bestFit="1" customWidth="1"/>
    <col min="11" max="11" width="18.44140625" style="97" bestFit="1" customWidth="1"/>
    <col min="12" max="12" width="23.88671875" style="97" bestFit="1" customWidth="1"/>
    <col min="13" max="13" width="11.44140625" style="97"/>
    <col min="14" max="14" width="21.44140625" style="97" customWidth="1"/>
    <col min="15" max="15" width="14.33203125" style="97" bestFit="1" customWidth="1"/>
    <col min="16" max="16384" width="11.44140625" style="97"/>
  </cols>
  <sheetData>
    <row r="1" spans="1:13" ht="36.6" customHeight="1" x14ac:dyDescent="0.25">
      <c r="A1" s="395"/>
      <c r="B1" s="395"/>
      <c r="C1" s="396"/>
      <c r="D1" s="388" t="s">
        <v>154</v>
      </c>
      <c r="E1" s="389"/>
      <c r="F1" s="389"/>
      <c r="G1" s="389"/>
      <c r="H1" s="389"/>
      <c r="I1" s="389"/>
      <c r="J1" s="389"/>
      <c r="K1" s="389"/>
      <c r="L1" s="389"/>
    </row>
    <row r="2" spans="1:13" ht="47.1" customHeight="1" x14ac:dyDescent="0.25">
      <c r="A2" s="397"/>
      <c r="B2" s="397"/>
      <c r="C2" s="398"/>
      <c r="D2" s="389"/>
      <c r="E2" s="389"/>
      <c r="F2" s="389"/>
      <c r="G2" s="389"/>
      <c r="H2" s="389"/>
      <c r="I2" s="389"/>
      <c r="J2" s="389"/>
      <c r="K2" s="389"/>
      <c r="L2" s="389"/>
    </row>
    <row r="3" spans="1:13" s="15" customFormat="1" ht="21" x14ac:dyDescent="0.25">
      <c r="A3" s="393" t="s">
        <v>155</v>
      </c>
      <c r="B3" s="393"/>
      <c r="C3" s="393"/>
      <c r="D3" s="393"/>
      <c r="E3" s="393"/>
      <c r="F3" s="393"/>
      <c r="G3" s="393"/>
      <c r="H3" s="393"/>
      <c r="I3" s="393"/>
      <c r="J3" s="393"/>
      <c r="K3" s="393"/>
      <c r="L3" s="393"/>
      <c r="M3" s="91"/>
    </row>
    <row r="5" spans="1:13" x14ac:dyDescent="0.25">
      <c r="A5" s="390" t="str">
        <f>+'Ficha Avance'!$A$7:$L$7</f>
        <v>A. INFORMACIÓN GENERAL</v>
      </c>
      <c r="B5" s="390"/>
      <c r="C5" s="390"/>
      <c r="D5" s="390"/>
      <c r="E5" s="390"/>
      <c r="F5" s="390"/>
      <c r="G5" s="390"/>
      <c r="H5" s="390"/>
      <c r="I5" s="390"/>
      <c r="J5" s="390"/>
      <c r="K5" s="390"/>
      <c r="L5" s="390"/>
    </row>
    <row r="6" spans="1:13" x14ac:dyDescent="0.25">
      <c r="A6" s="349" t="s">
        <v>156</v>
      </c>
      <c r="B6" s="349"/>
      <c r="C6" s="349" t="s">
        <v>157</v>
      </c>
      <c r="D6" s="349"/>
      <c r="E6" s="349"/>
      <c r="F6" s="349" t="s">
        <v>158</v>
      </c>
      <c r="G6" s="349"/>
      <c r="H6" s="349"/>
      <c r="I6" s="349"/>
      <c r="J6" s="336" t="s">
        <v>159</v>
      </c>
      <c r="K6" s="336"/>
      <c r="L6" s="336"/>
    </row>
    <row r="7" spans="1:13" x14ac:dyDescent="0.25">
      <c r="A7" s="349"/>
      <c r="B7" s="349"/>
      <c r="C7" s="349"/>
      <c r="D7" s="349"/>
      <c r="E7" s="349"/>
      <c r="F7" s="401" t="s">
        <v>30</v>
      </c>
      <c r="G7" s="402"/>
      <c r="H7" s="403"/>
      <c r="I7" s="153" t="s">
        <v>160</v>
      </c>
      <c r="J7" s="336"/>
      <c r="K7" s="336"/>
      <c r="L7" s="336"/>
    </row>
    <row r="8" spans="1:13" x14ac:dyDescent="0.25">
      <c r="A8" s="399" t="s">
        <v>368</v>
      </c>
      <c r="B8" s="399"/>
      <c r="C8" s="400">
        <v>2</v>
      </c>
      <c r="D8" s="400"/>
      <c r="E8" s="400"/>
      <c r="F8" s="405" t="s">
        <v>351</v>
      </c>
      <c r="G8" s="406"/>
      <c r="H8" s="407"/>
      <c r="I8" s="313" t="s">
        <v>352</v>
      </c>
      <c r="J8" s="404">
        <v>2</v>
      </c>
      <c r="K8" s="404"/>
      <c r="L8" s="312" t="s">
        <v>43</v>
      </c>
    </row>
    <row r="9" spans="1:13" x14ac:dyDescent="0.25">
      <c r="A9" s="349" t="s">
        <v>161</v>
      </c>
      <c r="B9" s="349"/>
      <c r="C9" s="394" t="s">
        <v>353</v>
      </c>
      <c r="D9" s="394"/>
      <c r="E9" s="394"/>
      <c r="F9" s="394"/>
      <c r="G9" s="394"/>
      <c r="H9" s="401" t="s">
        <v>162</v>
      </c>
      <c r="I9" s="402"/>
      <c r="J9" s="402"/>
      <c r="K9" s="402"/>
      <c r="L9" s="403"/>
    </row>
    <row r="10" spans="1:13" x14ac:dyDescent="0.25">
      <c r="A10" s="349"/>
      <c r="B10" s="349"/>
      <c r="C10" s="394"/>
      <c r="D10" s="394"/>
      <c r="E10" s="394"/>
      <c r="F10" s="394"/>
      <c r="G10" s="394"/>
      <c r="H10" s="369" t="s">
        <v>163</v>
      </c>
      <c r="I10" s="371"/>
      <c r="J10" s="351" t="s">
        <v>345</v>
      </c>
      <c r="K10" s="351"/>
      <c r="L10" s="351"/>
    </row>
    <row r="11" spans="1:13" x14ac:dyDescent="0.25">
      <c r="A11" s="349"/>
      <c r="B11" s="349"/>
      <c r="C11" s="394"/>
      <c r="D11" s="394"/>
      <c r="E11" s="394"/>
      <c r="F11" s="394"/>
      <c r="G11" s="394"/>
      <c r="H11" s="369" t="s">
        <v>164</v>
      </c>
      <c r="I11" s="371"/>
      <c r="J11" s="351"/>
      <c r="K11" s="351"/>
      <c r="L11" s="351"/>
    </row>
    <row r="12" spans="1:13" x14ac:dyDescent="0.25">
      <c r="A12" s="369"/>
      <c r="B12" s="370"/>
      <c r="C12" s="370"/>
      <c r="D12" s="370"/>
      <c r="E12" s="370"/>
      <c r="F12" s="370"/>
      <c r="G12" s="370"/>
      <c r="H12" s="370"/>
      <c r="I12" s="370"/>
      <c r="J12" s="370"/>
      <c r="K12" s="370"/>
      <c r="L12" s="371"/>
    </row>
    <row r="13" spans="1:13" x14ac:dyDescent="0.25">
      <c r="A13" s="336" t="s">
        <v>165</v>
      </c>
      <c r="B13" s="336"/>
      <c r="C13" s="153" t="s">
        <v>166</v>
      </c>
      <c r="D13" s="349" t="s">
        <v>167</v>
      </c>
      <c r="E13" s="349"/>
      <c r="F13" s="153" t="s">
        <v>168</v>
      </c>
      <c r="G13" s="153" t="s">
        <v>169</v>
      </c>
      <c r="H13" s="401" t="s">
        <v>170</v>
      </c>
      <c r="I13" s="403"/>
      <c r="J13" s="165" t="s">
        <v>355</v>
      </c>
      <c r="K13" s="153" t="s">
        <v>171</v>
      </c>
      <c r="L13" s="166" t="s">
        <v>356</v>
      </c>
    </row>
    <row r="14" spans="1:13" x14ac:dyDescent="0.25">
      <c r="A14" s="391" t="s">
        <v>172</v>
      </c>
      <c r="B14" s="391"/>
      <c r="C14" s="318" t="s">
        <v>354</v>
      </c>
      <c r="D14" s="392" t="s">
        <v>354</v>
      </c>
      <c r="E14" s="392"/>
      <c r="F14" s="268" t="s">
        <v>346</v>
      </c>
      <c r="G14" s="319">
        <v>40000000</v>
      </c>
      <c r="H14" s="401" t="s">
        <v>55</v>
      </c>
      <c r="I14" s="403"/>
      <c r="J14" s="165" t="s">
        <v>357</v>
      </c>
      <c r="K14" s="153" t="s">
        <v>60</v>
      </c>
      <c r="L14" s="166">
        <v>46077</v>
      </c>
    </row>
    <row r="15" spans="1:13" x14ac:dyDescent="0.25">
      <c r="A15" s="369"/>
      <c r="B15" s="370"/>
      <c r="C15" s="370"/>
      <c r="D15" s="370"/>
      <c r="E15" s="370"/>
      <c r="F15" s="370"/>
      <c r="G15" s="370"/>
      <c r="H15" s="370"/>
      <c r="I15" s="370"/>
      <c r="J15" s="370"/>
      <c r="K15" s="370"/>
      <c r="L15" s="371"/>
    </row>
    <row r="16" spans="1:13" x14ac:dyDescent="0.25">
      <c r="A16" s="415" t="s">
        <v>173</v>
      </c>
      <c r="B16" s="415"/>
      <c r="C16" s="372">
        <v>46073</v>
      </c>
      <c r="D16" s="372"/>
      <c r="E16" s="372"/>
      <c r="F16" s="372"/>
      <c r="G16" s="342" t="s">
        <v>174</v>
      </c>
      <c r="H16" s="342"/>
      <c r="I16" s="342"/>
      <c r="J16" s="342"/>
      <c r="K16" s="372" t="s">
        <v>349</v>
      </c>
      <c r="L16" s="372"/>
    </row>
    <row r="17" spans="1:15" x14ac:dyDescent="0.25">
      <c r="A17" s="346" t="s">
        <v>175</v>
      </c>
      <c r="B17" s="346"/>
      <c r="C17" s="372">
        <v>46078</v>
      </c>
      <c r="D17" s="372"/>
      <c r="E17" s="372"/>
      <c r="F17" s="372"/>
      <c r="G17" s="342" t="s">
        <v>176</v>
      </c>
      <c r="H17" s="342"/>
      <c r="I17" s="342"/>
      <c r="J17" s="342"/>
      <c r="K17" s="372" t="s">
        <v>349</v>
      </c>
      <c r="L17" s="372"/>
    </row>
    <row r="18" spans="1:15" x14ac:dyDescent="0.25">
      <c r="A18" s="95"/>
      <c r="B18" s="94"/>
      <c r="C18" s="127"/>
      <c r="D18" s="94"/>
      <c r="E18" s="94"/>
      <c r="F18" s="94"/>
      <c r="G18" s="94"/>
      <c r="H18" s="94"/>
      <c r="I18" s="94"/>
      <c r="J18" s="94"/>
      <c r="K18" s="94"/>
      <c r="L18" s="94"/>
    </row>
    <row r="19" spans="1:15" s="15" customFormat="1" x14ac:dyDescent="0.25">
      <c r="A19" s="408" t="s">
        <v>70</v>
      </c>
      <c r="B19" s="409"/>
      <c r="C19" s="409"/>
      <c r="D19" s="409"/>
      <c r="E19" s="409"/>
      <c r="F19" s="409"/>
      <c r="G19" s="409"/>
      <c r="H19" s="409"/>
      <c r="I19" s="409"/>
      <c r="J19" s="409"/>
      <c r="K19" s="409"/>
      <c r="L19" s="410"/>
    </row>
    <row r="20" spans="1:15" s="15" customFormat="1" ht="44.4" customHeight="1" x14ac:dyDescent="0.25">
      <c r="A20" s="269" t="s">
        <v>71</v>
      </c>
      <c r="B20" s="269" t="s">
        <v>177</v>
      </c>
      <c r="C20" s="269" t="s">
        <v>73</v>
      </c>
      <c r="D20" s="269" t="s">
        <v>68</v>
      </c>
      <c r="E20" s="269" t="s">
        <v>178</v>
      </c>
      <c r="F20" s="269" t="s">
        <v>179</v>
      </c>
      <c r="G20" s="269" t="s">
        <v>180</v>
      </c>
      <c r="H20" s="363" t="s">
        <v>181</v>
      </c>
      <c r="I20" s="364"/>
      <c r="J20" s="365"/>
      <c r="K20" s="427" t="s">
        <v>182</v>
      </c>
      <c r="L20" s="427"/>
    </row>
    <row r="21" spans="1:15" s="15" customFormat="1" ht="29.1" customHeight="1" x14ac:dyDescent="0.25">
      <c r="A21" s="128"/>
      <c r="B21" s="129"/>
      <c r="C21" s="130"/>
      <c r="D21" s="131"/>
      <c r="E21" s="272"/>
      <c r="F21" s="132"/>
      <c r="G21" s="132"/>
      <c r="H21" s="366"/>
      <c r="I21" s="367"/>
      <c r="J21" s="368"/>
      <c r="K21" s="419"/>
      <c r="L21" s="419"/>
    </row>
    <row r="22" spans="1:15" s="15" customFormat="1" ht="41.1" hidden="1" customHeight="1" x14ac:dyDescent="0.25">
      <c r="A22" s="128"/>
      <c r="B22" s="129"/>
      <c r="C22" s="130"/>
      <c r="D22" s="131"/>
      <c r="E22" s="272"/>
      <c r="F22" s="132"/>
      <c r="G22" s="132"/>
      <c r="H22" s="366"/>
      <c r="I22" s="367"/>
      <c r="J22" s="368"/>
      <c r="K22" s="419"/>
      <c r="L22" s="419"/>
    </row>
    <row r="23" spans="1:15" x14ac:dyDescent="0.25">
      <c r="D23" s="133" t="s">
        <v>83</v>
      </c>
      <c r="E23" s="273">
        <f>SUM(E21:E22)</f>
        <v>0</v>
      </c>
    </row>
    <row r="24" spans="1:15" x14ac:dyDescent="0.25">
      <c r="A24" s="95"/>
      <c r="B24" s="94"/>
      <c r="C24" s="127"/>
      <c r="D24" s="94"/>
      <c r="E24" s="94"/>
      <c r="F24" s="94"/>
      <c r="G24" s="94"/>
      <c r="H24" s="94"/>
      <c r="I24" s="94"/>
      <c r="J24" s="94"/>
      <c r="K24" s="94"/>
      <c r="L24" s="94"/>
    </row>
    <row r="25" spans="1:15" x14ac:dyDescent="0.25">
      <c r="A25" s="414" t="s">
        <v>183</v>
      </c>
      <c r="B25" s="414"/>
      <c r="C25" s="414"/>
      <c r="D25" s="414"/>
      <c r="E25" s="414"/>
      <c r="F25" s="414"/>
      <c r="G25" s="414"/>
      <c r="H25" s="414"/>
      <c r="I25" s="414"/>
      <c r="J25" s="414"/>
      <c r="K25" s="414"/>
      <c r="L25" s="414"/>
    </row>
    <row r="26" spans="1:15" x14ac:dyDescent="0.25">
      <c r="A26" s="127"/>
      <c r="B26" s="127"/>
      <c r="C26" s="127"/>
      <c r="D26" s="134"/>
      <c r="E26" s="94"/>
      <c r="F26" s="96"/>
      <c r="G26" s="276"/>
      <c r="H26" s="276"/>
      <c r="I26" s="276"/>
      <c r="J26" s="276"/>
      <c r="K26" s="135"/>
      <c r="L26" s="135"/>
    </row>
    <row r="27" spans="1:15" s="294" customFormat="1" x14ac:dyDescent="0.25">
      <c r="A27" s="420" t="s">
        <v>85</v>
      </c>
      <c r="B27" s="349" t="s">
        <v>86</v>
      </c>
      <c r="C27" s="349"/>
      <c r="D27" s="349"/>
      <c r="E27" s="349"/>
      <c r="F27" s="336" t="s">
        <v>90</v>
      </c>
      <c r="G27" s="336"/>
      <c r="H27" s="336"/>
      <c r="I27" s="336"/>
      <c r="J27" s="336"/>
      <c r="K27" s="336"/>
      <c r="L27" s="336"/>
    </row>
    <row r="28" spans="1:15" s="294" customFormat="1" ht="26.4" x14ac:dyDescent="0.25">
      <c r="A28" s="421"/>
      <c r="B28" s="153" t="s">
        <v>91</v>
      </c>
      <c r="C28" s="153" t="s">
        <v>68</v>
      </c>
      <c r="D28" s="295" t="s">
        <v>184</v>
      </c>
      <c r="E28" s="154" t="s">
        <v>88</v>
      </c>
      <c r="F28" s="154" t="s">
        <v>185</v>
      </c>
      <c r="G28" s="154" t="s">
        <v>186</v>
      </c>
      <c r="H28" s="154" t="s">
        <v>187</v>
      </c>
      <c r="I28" s="153" t="s">
        <v>188</v>
      </c>
      <c r="J28" s="153" t="s">
        <v>189</v>
      </c>
      <c r="K28" s="153" t="s">
        <v>190</v>
      </c>
      <c r="L28" s="153" t="s">
        <v>191</v>
      </c>
    </row>
    <row r="29" spans="1:15" ht="29.4" customHeight="1" x14ac:dyDescent="0.25">
      <c r="A29" s="293" t="s">
        <v>334</v>
      </c>
      <c r="B29" s="167">
        <v>22726</v>
      </c>
      <c r="C29" s="168">
        <v>46073</v>
      </c>
      <c r="D29" s="266" t="s">
        <v>360</v>
      </c>
      <c r="E29" s="321">
        <v>34554260</v>
      </c>
      <c r="F29" s="169" t="s">
        <v>358</v>
      </c>
      <c r="G29" s="169" t="s">
        <v>359</v>
      </c>
      <c r="H29" s="320">
        <v>34554260</v>
      </c>
      <c r="I29" s="274">
        <f>SUMIFS($F$39:$F$48,$A$39:$A$48,$F29,$B$39:$B$48,$A29,$C$39:$C$48,$D29)</f>
        <v>0</v>
      </c>
      <c r="J29" s="255">
        <f>IFERROR(I29/H29,0)</f>
        <v>0</v>
      </c>
      <c r="K29" s="274"/>
      <c r="L29" s="274">
        <f>H29-I29-K29</f>
        <v>34554260</v>
      </c>
    </row>
    <row r="30" spans="1:15" s="290" customFormat="1" x14ac:dyDescent="0.25">
      <c r="A30" s="416" t="s">
        <v>193</v>
      </c>
      <c r="B30" s="417"/>
      <c r="C30" s="417"/>
      <c r="D30" s="418"/>
      <c r="E30" s="322">
        <f>SUM(E29:E29)</f>
        <v>34554260</v>
      </c>
      <c r="F30" s="416" t="s">
        <v>194</v>
      </c>
      <c r="G30" s="418"/>
      <c r="H30" s="323">
        <f>SUM(H29:H29)</f>
        <v>34554260</v>
      </c>
      <c r="I30" s="289">
        <f>SUM(I29:I29)</f>
        <v>0</v>
      </c>
      <c r="J30" s="255">
        <f>SUM(J29:J29)</f>
        <v>0</v>
      </c>
      <c r="K30" s="275">
        <f>SUM(K29:K29)</f>
        <v>0</v>
      </c>
      <c r="L30" s="275">
        <f>SUM(L29:L29)</f>
        <v>34554260</v>
      </c>
    </row>
    <row r="31" spans="1:15" x14ac:dyDescent="0.25">
      <c r="A31" s="127"/>
      <c r="B31" s="127"/>
      <c r="C31" s="127"/>
      <c r="D31" s="134"/>
      <c r="E31" s="94"/>
      <c r="F31" s="96"/>
      <c r="G31" s="276"/>
      <c r="H31" s="276"/>
      <c r="I31" s="276"/>
      <c r="J31" s="276"/>
      <c r="K31" s="135"/>
      <c r="L31" s="135"/>
      <c r="O31" s="306"/>
    </row>
    <row r="32" spans="1:15" x14ac:dyDescent="0.25">
      <c r="A32" s="342" t="s">
        <v>195</v>
      </c>
      <c r="B32" s="342"/>
      <c r="C32" s="342"/>
      <c r="D32" s="329">
        <f>+H30</f>
        <v>34554260</v>
      </c>
      <c r="E32" s="329"/>
      <c r="F32" s="96"/>
      <c r="G32" s="342" t="str">
        <f>+'Ficha Avance'!A60</f>
        <v>Saldo por pagar a la fecha</v>
      </c>
      <c r="H32" s="342"/>
      <c r="I32" s="342"/>
      <c r="J32" s="342"/>
      <c r="K32" s="422">
        <f>D34-D35</f>
        <v>12141760</v>
      </c>
      <c r="L32" s="422"/>
    </row>
    <row r="33" spans="1:15" x14ac:dyDescent="0.25">
      <c r="A33" s="424" t="s">
        <v>196</v>
      </c>
      <c r="B33" s="425"/>
      <c r="C33" s="426"/>
      <c r="D33" s="340">
        <f>+E23</f>
        <v>0</v>
      </c>
      <c r="E33" s="341"/>
      <c r="F33" s="96"/>
      <c r="G33" s="342"/>
      <c r="H33" s="342"/>
      <c r="I33" s="342"/>
      <c r="J33" s="342"/>
      <c r="K33" s="422"/>
      <c r="L33" s="422"/>
    </row>
    <row r="34" spans="1:15" x14ac:dyDescent="0.25">
      <c r="A34" s="342" t="s">
        <v>197</v>
      </c>
      <c r="B34" s="342"/>
      <c r="C34" s="342"/>
      <c r="D34" s="340">
        <f>D32</f>
        <v>34554260</v>
      </c>
      <c r="E34" s="341"/>
      <c r="G34" s="342"/>
      <c r="H34" s="342"/>
      <c r="I34" s="342"/>
      <c r="J34" s="342"/>
      <c r="K34" s="422"/>
      <c r="L34" s="422"/>
    </row>
    <row r="35" spans="1:15" x14ac:dyDescent="0.25">
      <c r="A35" s="342" t="s">
        <v>198</v>
      </c>
      <c r="B35" s="342"/>
      <c r="C35" s="342"/>
      <c r="D35" s="292">
        <f>F51</f>
        <v>22412500</v>
      </c>
      <c r="E35" s="291">
        <f>$H$51</f>
        <v>0.6486175655331643</v>
      </c>
      <c r="G35" s="342" t="s">
        <v>199</v>
      </c>
      <c r="H35" s="342"/>
      <c r="I35" s="342"/>
      <c r="J35" s="163">
        <f>+K35/D34</f>
        <v>0</v>
      </c>
      <c r="K35" s="423">
        <v>0</v>
      </c>
      <c r="L35" s="423"/>
    </row>
    <row r="36" spans="1:15" s="15" customFormat="1" x14ac:dyDescent="0.25">
      <c r="A36" s="97"/>
      <c r="B36" s="97"/>
      <c r="C36" s="294"/>
      <c r="D36" s="97"/>
      <c r="E36" s="277"/>
      <c r="F36" s="97"/>
      <c r="G36" s="97"/>
      <c r="H36" s="97"/>
      <c r="I36" s="97"/>
      <c r="J36" s="97"/>
      <c r="K36" s="97"/>
      <c r="L36" s="97"/>
    </row>
    <row r="37" spans="1:15" s="15" customFormat="1" x14ac:dyDescent="0.25">
      <c r="A37" s="346" t="s">
        <v>106</v>
      </c>
      <c r="B37" s="346"/>
      <c r="C37" s="346"/>
      <c r="D37" s="346"/>
      <c r="E37" s="346"/>
      <c r="F37" s="346"/>
      <c r="G37" s="346"/>
      <c r="H37" s="346"/>
      <c r="J37" s="337" t="s">
        <v>200</v>
      </c>
      <c r="K37" s="338"/>
      <c r="L37" s="339"/>
    </row>
    <row r="38" spans="1:15" s="15" customFormat="1" ht="26.4" x14ac:dyDescent="0.25">
      <c r="A38" s="161" t="s">
        <v>201</v>
      </c>
      <c r="B38" s="161" t="s">
        <v>202</v>
      </c>
      <c r="C38" s="161" t="s">
        <v>203</v>
      </c>
      <c r="D38" s="161" t="s">
        <v>204</v>
      </c>
      <c r="E38" s="161" t="s">
        <v>205</v>
      </c>
      <c r="F38" s="157" t="s">
        <v>206</v>
      </c>
      <c r="G38" s="157" t="s">
        <v>207</v>
      </c>
      <c r="H38" s="157" t="s">
        <v>208</v>
      </c>
      <c r="J38" s="257" t="s">
        <v>209</v>
      </c>
      <c r="K38" s="161" t="s">
        <v>68</v>
      </c>
      <c r="L38" s="164" t="s">
        <v>92</v>
      </c>
    </row>
    <row r="39" spans="1:15" s="15" customFormat="1" x14ac:dyDescent="0.25">
      <c r="A39" s="250" t="s">
        <v>358</v>
      </c>
      <c r="B39" s="254" t="s">
        <v>334</v>
      </c>
      <c r="C39" s="256" t="s">
        <v>350</v>
      </c>
      <c r="D39" s="285"/>
      <c r="E39" s="286"/>
      <c r="F39" s="287">
        <v>11170500</v>
      </c>
      <c r="G39" s="288" t="s">
        <v>369</v>
      </c>
      <c r="H39" s="299">
        <f>IFERROR(F39/$D$34,0)</f>
        <v>0.32327417806082376</v>
      </c>
      <c r="J39" s="285"/>
      <c r="K39" s="302"/>
      <c r="L39" s="274">
        <v>0</v>
      </c>
    </row>
    <row r="40" spans="1:15" s="15" customFormat="1" x14ac:dyDescent="0.25">
      <c r="A40" s="250" t="s">
        <v>358</v>
      </c>
      <c r="B40" s="254" t="s">
        <v>334</v>
      </c>
      <c r="C40" s="256" t="s">
        <v>350</v>
      </c>
      <c r="D40" s="285"/>
      <c r="E40" s="286"/>
      <c r="F40" s="287">
        <v>11242000</v>
      </c>
      <c r="G40" s="288" t="s">
        <v>370</v>
      </c>
      <c r="H40" s="299">
        <f t="shared" ref="H40:H50" si="0">IFERROR(F40/$D$34,0)</f>
        <v>0.32534338747234059</v>
      </c>
      <c r="J40" s="285"/>
      <c r="K40" s="302"/>
      <c r="L40" s="274">
        <v>0</v>
      </c>
    </row>
    <row r="41" spans="1:15" s="15" customFormat="1" x14ac:dyDescent="0.25">
      <c r="A41" s="250"/>
      <c r="B41" s="254"/>
      <c r="C41" s="256"/>
      <c r="D41" s="285"/>
      <c r="E41" s="286"/>
      <c r="F41" s="287"/>
      <c r="G41" s="288"/>
      <c r="H41" s="299">
        <f t="shared" si="0"/>
        <v>0</v>
      </c>
      <c r="J41" s="285"/>
      <c r="K41" s="302"/>
      <c r="L41" s="274">
        <v>0</v>
      </c>
    </row>
    <row r="42" spans="1:15" x14ac:dyDescent="0.25">
      <c r="A42" s="250"/>
      <c r="B42" s="254"/>
      <c r="C42" s="256"/>
      <c r="D42" s="285"/>
      <c r="E42" s="286"/>
      <c r="F42" s="287"/>
      <c r="G42" s="288"/>
      <c r="H42" s="299">
        <f t="shared" si="0"/>
        <v>0</v>
      </c>
      <c r="J42" s="285"/>
      <c r="K42" s="303"/>
      <c r="L42" s="274">
        <v>0</v>
      </c>
      <c r="O42" s="277"/>
    </row>
    <row r="43" spans="1:15" s="15" customFormat="1" x14ac:dyDescent="0.25">
      <c r="A43" s="250"/>
      <c r="B43" s="254"/>
      <c r="C43" s="256"/>
      <c r="D43" s="285"/>
      <c r="E43" s="286"/>
      <c r="F43" s="287"/>
      <c r="G43" s="288"/>
      <c r="H43" s="299">
        <f t="shared" si="0"/>
        <v>0</v>
      </c>
      <c r="J43" s="285"/>
      <c r="K43" s="302"/>
      <c r="L43" s="274">
        <v>0</v>
      </c>
    </row>
    <row r="44" spans="1:15" s="15" customFormat="1" x14ac:dyDescent="0.25">
      <c r="A44" s="250"/>
      <c r="B44" s="254"/>
      <c r="C44" s="256"/>
      <c r="D44" s="285"/>
      <c r="E44" s="286"/>
      <c r="F44" s="287"/>
      <c r="G44" s="288"/>
      <c r="H44" s="299">
        <f t="shared" si="0"/>
        <v>0</v>
      </c>
      <c r="J44" s="285"/>
      <c r="K44" s="302"/>
      <c r="L44" s="274">
        <v>0</v>
      </c>
    </row>
    <row r="45" spans="1:15" s="15" customFormat="1" x14ac:dyDescent="0.25">
      <c r="A45" s="250"/>
      <c r="B45" s="254"/>
      <c r="C45" s="256"/>
      <c r="D45" s="285"/>
      <c r="E45" s="286"/>
      <c r="F45" s="287"/>
      <c r="G45" s="288"/>
      <c r="H45" s="299">
        <f t="shared" si="0"/>
        <v>0</v>
      </c>
      <c r="J45" s="285"/>
      <c r="K45" s="302"/>
      <c r="L45" s="274"/>
    </row>
    <row r="46" spans="1:15" s="15" customFormat="1" hidden="1" x14ac:dyDescent="0.25">
      <c r="A46" s="250"/>
      <c r="B46" s="254"/>
      <c r="C46" s="256"/>
      <c r="D46" s="285"/>
      <c r="E46" s="286"/>
      <c r="F46" s="287"/>
      <c r="G46" s="288"/>
      <c r="H46" s="299">
        <f t="shared" si="0"/>
        <v>0</v>
      </c>
      <c r="J46" s="278"/>
      <c r="K46" s="302"/>
      <c r="L46" s="274">
        <v>0</v>
      </c>
    </row>
    <row r="47" spans="1:15" s="15" customFormat="1" hidden="1" x14ac:dyDescent="0.25">
      <c r="A47" s="250"/>
      <c r="B47" s="251"/>
      <c r="C47" s="249"/>
      <c r="D47" s="254"/>
      <c r="E47" s="249"/>
      <c r="F47" s="287"/>
      <c r="G47" s="162"/>
      <c r="H47" s="299">
        <f t="shared" si="0"/>
        <v>0</v>
      </c>
      <c r="J47" s="278"/>
      <c r="K47" s="302"/>
      <c r="L47" s="274">
        <v>0</v>
      </c>
    </row>
    <row r="48" spans="1:15" s="15" customFormat="1" hidden="1" x14ac:dyDescent="0.25">
      <c r="A48" s="250"/>
      <c r="B48" s="251"/>
      <c r="C48" s="249"/>
      <c r="D48" s="254"/>
      <c r="E48" s="249"/>
      <c r="F48" s="287">
        <v>0</v>
      </c>
      <c r="G48" s="162"/>
      <c r="H48" s="299">
        <f t="shared" si="0"/>
        <v>0</v>
      </c>
      <c r="J48" s="278"/>
      <c r="K48" s="302"/>
      <c r="L48" s="274">
        <v>0</v>
      </c>
    </row>
    <row r="49" spans="1:14" s="15" customFormat="1" x14ac:dyDescent="0.25">
      <c r="A49" s="250"/>
      <c r="B49" s="254"/>
      <c r="C49" s="256"/>
      <c r="D49" s="285"/>
      <c r="E49" s="286"/>
      <c r="F49" s="287"/>
      <c r="G49" s="314"/>
      <c r="H49" s="299">
        <f t="shared" si="0"/>
        <v>0</v>
      </c>
      <c r="J49" s="316"/>
      <c r="K49" s="317"/>
      <c r="L49" s="274"/>
    </row>
    <row r="50" spans="1:14" s="15" customFormat="1" x14ac:dyDescent="0.25">
      <c r="A50" s="250"/>
      <c r="B50" s="254"/>
      <c r="C50" s="256"/>
      <c r="D50" s="285"/>
      <c r="E50" s="286"/>
      <c r="F50" s="287"/>
      <c r="G50" s="314"/>
      <c r="H50" s="315">
        <f t="shared" si="0"/>
        <v>0</v>
      </c>
      <c r="J50" s="316"/>
      <c r="K50" s="317"/>
      <c r="L50" s="274"/>
    </row>
    <row r="51" spans="1:14" s="290" customFormat="1" x14ac:dyDescent="0.25">
      <c r="A51" s="411" t="str">
        <f>+'Ficha Avance'!A71:B71</f>
        <v>Total pagos SIIF</v>
      </c>
      <c r="B51" s="412"/>
      <c r="C51" s="412"/>
      <c r="D51" s="412"/>
      <c r="E51" s="413"/>
      <c r="F51" s="296">
        <f>SUM(F39:F50)</f>
        <v>22412500</v>
      </c>
      <c r="G51" s="264" t="s">
        <v>210</v>
      </c>
      <c r="H51" s="300">
        <f>SUM(H39:H50)</f>
        <v>0.6486175655331643</v>
      </c>
      <c r="J51" s="265" t="s">
        <v>117</v>
      </c>
      <c r="K51" s="301">
        <v>0</v>
      </c>
      <c r="L51" s="289">
        <f>SUM(L39:L39)</f>
        <v>0</v>
      </c>
    </row>
    <row r="52" spans="1:14" ht="42" customHeight="1" x14ac:dyDescent="0.25">
      <c r="A52" s="350" t="s">
        <v>211</v>
      </c>
      <c r="B52" s="350"/>
      <c r="C52" s="350"/>
      <c r="D52" s="350"/>
      <c r="E52" s="350"/>
      <c r="F52" s="350"/>
      <c r="G52" s="350"/>
      <c r="H52" s="350"/>
      <c r="I52" s="350"/>
      <c r="J52" s="350"/>
      <c r="K52" s="350"/>
      <c r="L52" s="350"/>
    </row>
    <row r="53" spans="1:14" ht="26.1" customHeight="1" x14ac:dyDescent="0.25">
      <c r="A53" s="345" t="s">
        <v>212</v>
      </c>
      <c r="B53" s="345"/>
      <c r="C53" s="345"/>
      <c r="D53" s="345"/>
      <c r="E53" s="345"/>
      <c r="F53" s="345"/>
      <c r="G53" s="345"/>
      <c r="H53" s="345"/>
      <c r="I53" s="345"/>
      <c r="J53" s="347"/>
      <c r="K53" s="348"/>
      <c r="L53" s="348"/>
      <c r="N53" s="277"/>
    </row>
    <row r="54" spans="1:14" s="294" customFormat="1" ht="27" customHeight="1" x14ac:dyDescent="0.25">
      <c r="A54" s="349" t="s">
        <v>213</v>
      </c>
      <c r="B54" s="349"/>
      <c r="C54" s="153" t="s">
        <v>214</v>
      </c>
      <c r="D54" s="349" t="str">
        <f>+'Ficha Avance'!E74</f>
        <v>Actividades realizadas para el cumplimiento de las obligaciones 
(Soportes, entregables, productos, evidencias, etc.)</v>
      </c>
      <c r="E54" s="349"/>
      <c r="F54" s="349"/>
      <c r="G54" s="153" t="s">
        <v>215</v>
      </c>
      <c r="H54" s="270" t="s">
        <v>216</v>
      </c>
      <c r="I54" s="154" t="s">
        <v>123</v>
      </c>
      <c r="J54" s="153" t="s">
        <v>217</v>
      </c>
      <c r="K54" s="153" t="s">
        <v>203</v>
      </c>
      <c r="L54" s="153" t="s">
        <v>218</v>
      </c>
      <c r="M54" s="298"/>
    </row>
    <row r="55" spans="1:14" ht="99.9" customHeight="1" x14ac:dyDescent="0.25">
      <c r="A55" s="328" t="s">
        <v>361</v>
      </c>
      <c r="B55" s="328"/>
      <c r="C55" s="330" t="s">
        <v>362</v>
      </c>
      <c r="D55" s="373" t="s">
        <v>371</v>
      </c>
      <c r="E55" s="374"/>
      <c r="F55" s="375"/>
      <c r="G55" s="379" t="s">
        <v>370</v>
      </c>
      <c r="H55" s="381">
        <v>11242000</v>
      </c>
      <c r="I55" s="333" t="s">
        <v>358</v>
      </c>
      <c r="J55" s="384" t="s">
        <v>334</v>
      </c>
      <c r="K55" s="386" t="s">
        <v>360</v>
      </c>
      <c r="L55" s="343">
        <v>0.32</v>
      </c>
      <c r="M55" s="82"/>
    </row>
    <row r="56" spans="1:14" ht="99.9" customHeight="1" x14ac:dyDescent="0.25">
      <c r="A56" s="328"/>
      <c r="B56" s="328"/>
      <c r="C56" s="331"/>
      <c r="D56" s="376"/>
      <c r="E56" s="377"/>
      <c r="F56" s="378"/>
      <c r="G56" s="380"/>
      <c r="H56" s="382"/>
      <c r="I56" s="334"/>
      <c r="J56" s="385"/>
      <c r="K56" s="387"/>
      <c r="L56" s="344"/>
    </row>
    <row r="57" spans="1:14" ht="99.9" customHeight="1" x14ac:dyDescent="0.25">
      <c r="A57" s="328"/>
      <c r="B57" s="328"/>
      <c r="C57" s="331"/>
      <c r="D57" s="376"/>
      <c r="E57" s="377"/>
      <c r="F57" s="378"/>
      <c r="G57" s="380"/>
      <c r="H57" s="382"/>
      <c r="I57" s="334"/>
      <c r="J57" s="385"/>
      <c r="K57" s="387"/>
      <c r="L57" s="344"/>
    </row>
    <row r="58" spans="1:14" ht="60" customHeight="1" x14ac:dyDescent="0.25">
      <c r="A58" s="328"/>
      <c r="B58" s="328"/>
      <c r="C58" s="332"/>
      <c r="D58" s="376"/>
      <c r="E58" s="377"/>
      <c r="F58" s="378"/>
      <c r="G58" s="380"/>
      <c r="H58" s="382"/>
      <c r="I58" s="334"/>
      <c r="J58" s="385"/>
      <c r="K58" s="387"/>
      <c r="L58" s="344"/>
    </row>
    <row r="59" spans="1:14" ht="99.9" customHeight="1" x14ac:dyDescent="0.25">
      <c r="A59" s="328"/>
      <c r="B59" s="328"/>
      <c r="C59" s="330" t="s">
        <v>363</v>
      </c>
      <c r="D59" s="376"/>
      <c r="E59" s="377"/>
      <c r="F59" s="378"/>
      <c r="G59" s="380"/>
      <c r="H59" s="382"/>
      <c r="I59" s="334"/>
      <c r="J59" s="385"/>
      <c r="K59" s="387"/>
      <c r="L59" s="344"/>
    </row>
    <row r="60" spans="1:14" ht="99.9" customHeight="1" x14ac:dyDescent="0.25">
      <c r="A60" s="328"/>
      <c r="B60" s="328"/>
      <c r="C60" s="331"/>
      <c r="D60" s="376"/>
      <c r="E60" s="377"/>
      <c r="F60" s="378"/>
      <c r="G60" s="380"/>
      <c r="H60" s="382"/>
      <c r="I60" s="334"/>
      <c r="J60" s="385"/>
      <c r="K60" s="387"/>
      <c r="L60" s="344"/>
    </row>
    <row r="61" spans="1:14" ht="106.5" customHeight="1" x14ac:dyDescent="0.25">
      <c r="A61" s="328"/>
      <c r="B61" s="328"/>
      <c r="C61" s="332"/>
      <c r="D61" s="376"/>
      <c r="E61" s="377"/>
      <c r="F61" s="378"/>
      <c r="G61" s="380"/>
      <c r="H61" s="382"/>
      <c r="I61" s="334"/>
      <c r="J61" s="385"/>
      <c r="K61" s="387"/>
      <c r="L61" s="344"/>
    </row>
    <row r="62" spans="1:14" ht="99.9" customHeight="1" x14ac:dyDescent="0.25">
      <c r="A62" s="328"/>
      <c r="B62" s="328"/>
      <c r="C62" s="330" t="s">
        <v>364</v>
      </c>
      <c r="D62" s="376"/>
      <c r="E62" s="377"/>
      <c r="F62" s="378"/>
      <c r="G62" s="380"/>
      <c r="H62" s="382"/>
      <c r="I62" s="334"/>
      <c r="J62" s="385"/>
      <c r="K62" s="387"/>
      <c r="L62" s="344"/>
    </row>
    <row r="63" spans="1:14" ht="123.75" customHeight="1" x14ac:dyDescent="0.25">
      <c r="A63" s="328"/>
      <c r="B63" s="328"/>
      <c r="C63" s="331"/>
      <c r="D63" s="376"/>
      <c r="E63" s="377"/>
      <c r="F63" s="378"/>
      <c r="G63" s="380"/>
      <c r="H63" s="382"/>
      <c r="I63" s="334"/>
      <c r="J63" s="385"/>
      <c r="K63" s="387"/>
      <c r="L63" s="344"/>
    </row>
    <row r="64" spans="1:14" ht="40.5" customHeight="1" x14ac:dyDescent="0.25">
      <c r="A64" s="328"/>
      <c r="B64" s="328"/>
      <c r="C64" s="332"/>
      <c r="D64" s="376"/>
      <c r="E64" s="377"/>
      <c r="F64" s="378"/>
      <c r="G64" s="380"/>
      <c r="H64" s="382"/>
      <c r="I64" s="334"/>
      <c r="J64" s="385"/>
      <c r="K64" s="387"/>
      <c r="L64" s="344"/>
    </row>
    <row r="65" spans="1:14" ht="99.9" customHeight="1" x14ac:dyDescent="0.25">
      <c r="A65" s="328"/>
      <c r="B65" s="328"/>
      <c r="C65" s="330" t="s">
        <v>365</v>
      </c>
      <c r="D65" s="376"/>
      <c r="E65" s="377"/>
      <c r="F65" s="378"/>
      <c r="G65" s="380"/>
      <c r="H65" s="382"/>
      <c r="I65" s="334"/>
      <c r="J65" s="385"/>
      <c r="K65" s="387"/>
      <c r="L65" s="344"/>
    </row>
    <row r="66" spans="1:14" ht="73.5" customHeight="1" x14ac:dyDescent="0.25">
      <c r="A66" s="328"/>
      <c r="B66" s="328"/>
      <c r="C66" s="332"/>
      <c r="D66" s="376"/>
      <c r="E66" s="377"/>
      <c r="F66" s="378"/>
      <c r="G66" s="380"/>
      <c r="H66" s="382"/>
      <c r="I66" s="334"/>
      <c r="J66" s="385"/>
      <c r="K66" s="387"/>
      <c r="L66" s="344"/>
    </row>
    <row r="67" spans="1:14" ht="54.75" customHeight="1" x14ac:dyDescent="0.25">
      <c r="A67" s="328"/>
      <c r="B67" s="328"/>
      <c r="C67" s="330" t="s">
        <v>366</v>
      </c>
      <c r="D67" s="376"/>
      <c r="E67" s="377"/>
      <c r="F67" s="378"/>
      <c r="G67" s="380"/>
      <c r="H67" s="382"/>
      <c r="I67" s="334"/>
      <c r="J67" s="385"/>
      <c r="K67" s="387"/>
      <c r="L67" s="344"/>
    </row>
    <row r="68" spans="1:14" ht="99.9" customHeight="1" x14ac:dyDescent="0.25">
      <c r="A68" s="328"/>
      <c r="B68" s="328"/>
      <c r="C68" s="331"/>
      <c r="D68" s="376"/>
      <c r="E68" s="377"/>
      <c r="F68" s="378"/>
      <c r="G68" s="380"/>
      <c r="H68" s="382"/>
      <c r="I68" s="334"/>
      <c r="J68" s="385"/>
      <c r="K68" s="387"/>
      <c r="L68" s="344"/>
    </row>
    <row r="69" spans="1:14" x14ac:dyDescent="0.25">
      <c r="A69" s="328"/>
      <c r="B69" s="328"/>
      <c r="C69" s="332"/>
      <c r="D69" s="376"/>
      <c r="E69" s="377"/>
      <c r="F69" s="378"/>
      <c r="G69" s="380"/>
      <c r="H69" s="383"/>
      <c r="I69" s="335"/>
      <c r="J69" s="385"/>
      <c r="K69" s="387"/>
      <c r="L69" s="344"/>
    </row>
    <row r="70" spans="1:14" x14ac:dyDescent="0.25">
      <c r="A70" s="440" t="s">
        <v>219</v>
      </c>
      <c r="B70" s="441"/>
      <c r="C70" s="441"/>
      <c r="D70" s="441"/>
      <c r="E70" s="441"/>
      <c r="F70" s="441"/>
      <c r="G70" s="442"/>
      <c r="H70" s="307">
        <f>+H55</f>
        <v>11242000</v>
      </c>
      <c r="I70" s="440" t="s">
        <v>220</v>
      </c>
      <c r="J70" s="441"/>
      <c r="K70" s="442"/>
      <c r="L70" s="267">
        <f>SUM(L55:L58)</f>
        <v>0.32</v>
      </c>
    </row>
    <row r="71" spans="1:14" x14ac:dyDescent="0.25">
      <c r="A71" s="453"/>
      <c r="B71" s="454"/>
      <c r="C71" s="454"/>
      <c r="D71" s="454"/>
      <c r="E71" s="454"/>
      <c r="F71" s="454"/>
      <c r="G71" s="454"/>
      <c r="H71" s="454"/>
      <c r="I71" s="454"/>
      <c r="J71" s="454"/>
      <c r="K71" s="454"/>
      <c r="L71" s="455"/>
    </row>
    <row r="72" spans="1:14" x14ac:dyDescent="0.25">
      <c r="A72" s="452" t="s">
        <v>221</v>
      </c>
      <c r="B72" s="452"/>
      <c r="C72" s="452"/>
      <c r="D72" s="452"/>
      <c r="E72" s="452"/>
      <c r="F72" s="452"/>
      <c r="G72" s="452"/>
      <c r="H72" s="452"/>
      <c r="I72" s="452"/>
      <c r="J72" s="452"/>
      <c r="K72" s="452"/>
      <c r="L72" s="255">
        <f>+L70</f>
        <v>0.32</v>
      </c>
    </row>
    <row r="73" spans="1:14" x14ac:dyDescent="0.25">
      <c r="A73" s="369"/>
      <c r="B73" s="370"/>
      <c r="C73" s="370"/>
      <c r="D73" s="370"/>
      <c r="E73" s="370"/>
      <c r="F73" s="370"/>
      <c r="G73" s="370"/>
      <c r="H73" s="370"/>
      <c r="I73" s="370"/>
      <c r="J73" s="370"/>
      <c r="K73" s="370"/>
      <c r="L73" s="370"/>
    </row>
    <row r="74" spans="1:14" x14ac:dyDescent="0.25">
      <c r="A74" s="456" t="s">
        <v>222</v>
      </c>
      <c r="B74" s="457"/>
      <c r="C74" s="457"/>
      <c r="D74" s="457"/>
      <c r="E74" s="457"/>
      <c r="F74" s="457"/>
      <c r="G74" s="457"/>
      <c r="H74" s="457"/>
      <c r="I74" s="457"/>
      <c r="J74" s="457"/>
      <c r="K74" s="457"/>
      <c r="L74" s="458"/>
    </row>
    <row r="75" spans="1:14" ht="41.1" customHeight="1" x14ac:dyDescent="0.25">
      <c r="A75" s="415" t="s">
        <v>223</v>
      </c>
      <c r="B75" s="415"/>
      <c r="C75" s="157" t="s">
        <v>42</v>
      </c>
      <c r="D75" s="156" t="s">
        <v>43</v>
      </c>
      <c r="E75" s="157" t="s">
        <v>224</v>
      </c>
      <c r="F75" s="157" t="s">
        <v>42</v>
      </c>
      <c r="G75" s="157" t="s">
        <v>43</v>
      </c>
      <c r="H75" s="444" t="s">
        <v>225</v>
      </c>
      <c r="I75" s="445"/>
      <c r="J75" s="446"/>
      <c r="K75" s="157" t="s">
        <v>42</v>
      </c>
      <c r="L75" s="155" t="s">
        <v>43</v>
      </c>
      <c r="N75" s="279"/>
    </row>
    <row r="76" spans="1:14" x14ac:dyDescent="0.25">
      <c r="A76" s="439" t="s">
        <v>226</v>
      </c>
      <c r="B76" s="439"/>
      <c r="C76" s="439"/>
      <c r="D76" s="439"/>
      <c r="E76" s="439"/>
      <c r="F76" s="439"/>
      <c r="G76" s="439" t="s">
        <v>227</v>
      </c>
      <c r="H76" s="439"/>
      <c r="I76" s="439"/>
      <c r="J76" s="439"/>
      <c r="K76" s="439"/>
      <c r="L76" s="439"/>
      <c r="N76" s="280"/>
    </row>
    <row r="77" spans="1:14" x14ac:dyDescent="0.25">
      <c r="A77" s="394" t="s">
        <v>228</v>
      </c>
      <c r="B77" s="394"/>
      <c r="C77" s="394"/>
      <c r="D77" s="394"/>
      <c r="E77" s="394"/>
      <c r="F77" s="394"/>
      <c r="G77" s="394"/>
      <c r="H77" s="394"/>
      <c r="I77" s="394"/>
      <c r="J77" s="394"/>
      <c r="K77" s="394"/>
      <c r="L77" s="394"/>
    </row>
    <row r="78" spans="1:14" ht="47.4" customHeight="1" x14ac:dyDescent="0.25">
      <c r="A78" s="439" t="s">
        <v>229</v>
      </c>
      <c r="B78" s="439"/>
      <c r="C78" s="342" t="s">
        <v>230</v>
      </c>
      <c r="D78" s="342"/>
      <c r="E78" s="252" t="s">
        <v>42</v>
      </c>
      <c r="F78" s="253" t="s">
        <v>43</v>
      </c>
      <c r="G78" s="352" t="s">
        <v>231</v>
      </c>
      <c r="H78" s="353"/>
      <c r="I78" s="353"/>
      <c r="J78" s="353"/>
      <c r="K78" s="353"/>
      <c r="L78" s="354"/>
    </row>
    <row r="79" spans="1:14" ht="26.1" customHeight="1" x14ac:dyDescent="0.25">
      <c r="A79" s="459" t="s">
        <v>232</v>
      </c>
      <c r="B79" s="459"/>
      <c r="C79" s="459"/>
      <c r="D79" s="459"/>
      <c r="E79" s="459"/>
      <c r="F79" s="459"/>
      <c r="G79" s="459"/>
      <c r="H79" s="459"/>
      <c r="I79" s="459"/>
      <c r="J79" s="459"/>
      <c r="K79" s="459"/>
      <c r="L79" s="459"/>
    </row>
    <row r="80" spans="1:14" ht="39.6" x14ac:dyDescent="0.25">
      <c r="A80" s="357" t="s">
        <v>233</v>
      </c>
      <c r="B80" s="358"/>
      <c r="C80" s="261" t="s">
        <v>234</v>
      </c>
      <c r="D80" s="261" t="s">
        <v>235</v>
      </c>
      <c r="E80" s="261" t="s">
        <v>236</v>
      </c>
      <c r="F80" s="262" t="s">
        <v>237</v>
      </c>
      <c r="G80" s="261" t="s">
        <v>238</v>
      </c>
      <c r="H80" s="357" t="s">
        <v>239</v>
      </c>
      <c r="I80" s="358"/>
      <c r="J80" s="357" t="s">
        <v>240</v>
      </c>
      <c r="K80" s="361"/>
      <c r="L80" s="358"/>
    </row>
    <row r="81" spans="1:12" x14ac:dyDescent="0.25">
      <c r="A81" s="359" t="s">
        <v>42</v>
      </c>
      <c r="B81" s="360"/>
      <c r="C81" s="297" t="s">
        <v>95</v>
      </c>
      <c r="D81" s="297" t="s">
        <v>95</v>
      </c>
      <c r="E81" s="297" t="s">
        <v>95</v>
      </c>
      <c r="F81" s="305" t="s">
        <v>95</v>
      </c>
      <c r="G81" s="327"/>
      <c r="H81" s="359" t="s">
        <v>372</v>
      </c>
      <c r="I81" s="360"/>
      <c r="J81" s="359"/>
      <c r="K81" s="362"/>
      <c r="L81" s="360"/>
    </row>
    <row r="82" spans="1:12" ht="26.4" x14ac:dyDescent="0.25">
      <c r="A82" s="355" t="s">
        <v>241</v>
      </c>
      <c r="B82" s="356"/>
      <c r="C82" s="356"/>
      <c r="D82" s="356"/>
      <c r="E82" s="258" t="s">
        <v>42</v>
      </c>
      <c r="F82" s="259" t="s">
        <v>43</v>
      </c>
      <c r="G82" s="260" t="s">
        <v>242</v>
      </c>
      <c r="H82" s="444" t="s">
        <v>95</v>
      </c>
      <c r="I82" s="446"/>
      <c r="J82" s="342" t="s">
        <v>243</v>
      </c>
      <c r="K82" s="342"/>
      <c r="L82" s="342"/>
    </row>
    <row r="83" spans="1:12" x14ac:dyDescent="0.25">
      <c r="A83" s="439" t="s">
        <v>244</v>
      </c>
      <c r="B83" s="439"/>
      <c r="C83" s="439"/>
      <c r="D83" s="439"/>
      <c r="E83" s="439"/>
      <c r="F83" s="439"/>
      <c r="G83" s="439"/>
      <c r="H83" s="439"/>
      <c r="I83" s="439"/>
      <c r="J83" s="439"/>
      <c r="K83" s="439"/>
      <c r="L83" s="439"/>
    </row>
    <row r="84" spans="1:12" ht="65.400000000000006" customHeight="1" x14ac:dyDescent="0.25">
      <c r="A84" s="384" t="s">
        <v>367</v>
      </c>
      <c r="B84" s="384"/>
      <c r="C84" s="394"/>
      <c r="D84" s="394"/>
      <c r="E84" s="394"/>
      <c r="F84" s="394"/>
      <c r="G84" s="394"/>
      <c r="H84" s="394"/>
      <c r="I84" s="394"/>
      <c r="J84" s="384"/>
      <c r="K84" s="384"/>
      <c r="L84" s="384"/>
    </row>
    <row r="85" spans="1:12" x14ac:dyDescent="0.25">
      <c r="A85" s="281"/>
      <c r="C85" s="248" t="s">
        <v>245</v>
      </c>
      <c r="D85" s="443" t="s">
        <v>246</v>
      </c>
      <c r="E85" s="443"/>
      <c r="F85" s="443" t="s">
        <v>344</v>
      </c>
      <c r="G85" s="443"/>
      <c r="H85" s="443" t="s">
        <v>247</v>
      </c>
      <c r="I85" s="443"/>
      <c r="J85" s="171"/>
      <c r="K85" s="171"/>
      <c r="L85" s="173"/>
    </row>
    <row r="86" spans="1:12" x14ac:dyDescent="0.25">
      <c r="A86" s="281"/>
      <c r="C86" s="271" t="str">
        <f>+A29</f>
        <v>27-01-01-800</v>
      </c>
      <c r="D86" s="450" t="s">
        <v>358</v>
      </c>
      <c r="E86" s="451"/>
      <c r="F86" s="460" t="s">
        <v>370</v>
      </c>
      <c r="G86" s="460"/>
      <c r="H86" s="461">
        <f>+H70</f>
        <v>11242000</v>
      </c>
      <c r="I86" s="461"/>
      <c r="J86" s="282"/>
      <c r="K86" s="282"/>
      <c r="L86" s="283"/>
    </row>
    <row r="87" spans="1:12" x14ac:dyDescent="0.25">
      <c r="C87" s="443" t="s">
        <v>248</v>
      </c>
      <c r="D87" s="443"/>
      <c r="E87" s="443"/>
      <c r="F87" s="443"/>
      <c r="G87" s="443"/>
      <c r="H87" s="461">
        <f>+H86</f>
        <v>11242000</v>
      </c>
      <c r="I87" s="461"/>
      <c r="J87" s="172"/>
      <c r="K87" s="172"/>
      <c r="L87" s="284"/>
    </row>
    <row r="88" spans="1:12" x14ac:dyDescent="0.25">
      <c r="C88" s="175"/>
      <c r="D88" s="175"/>
      <c r="E88" s="175"/>
      <c r="F88" s="175"/>
      <c r="G88" s="175"/>
      <c r="H88" s="175"/>
      <c r="I88" s="176"/>
      <c r="J88" s="172"/>
      <c r="K88" s="172"/>
      <c r="L88" s="284"/>
    </row>
    <row r="89" spans="1:12" x14ac:dyDescent="0.25">
      <c r="A89" s="462" t="s">
        <v>249</v>
      </c>
      <c r="B89" s="462"/>
      <c r="C89" s="462"/>
      <c r="D89" s="462"/>
      <c r="E89" s="462"/>
      <c r="F89" s="462"/>
      <c r="G89" s="462"/>
      <c r="H89" s="462"/>
      <c r="I89" s="462"/>
      <c r="J89" s="462"/>
      <c r="K89" s="462"/>
      <c r="L89" s="462"/>
    </row>
    <row r="90" spans="1:12" x14ac:dyDescent="0.25">
      <c r="A90" s="308"/>
      <c r="B90" s="447" t="s">
        <v>341</v>
      </c>
      <c r="C90" s="448"/>
      <c r="D90" s="448"/>
      <c r="E90" s="448"/>
      <c r="F90" s="449"/>
      <c r="G90" s="308"/>
      <c r="H90" s="309"/>
      <c r="I90" s="310"/>
      <c r="J90" s="310"/>
      <c r="K90" s="310"/>
      <c r="L90" s="311"/>
    </row>
    <row r="91" spans="1:12" ht="21.9" customHeight="1" x14ac:dyDescent="0.25">
      <c r="A91" s="158" t="s">
        <v>146</v>
      </c>
      <c r="B91" s="428" t="s">
        <v>347</v>
      </c>
      <c r="C91" s="429"/>
      <c r="D91" s="429"/>
      <c r="E91" s="429"/>
      <c r="F91" s="430"/>
      <c r="G91" s="391" t="s">
        <v>145</v>
      </c>
      <c r="H91" s="432"/>
      <c r="I91" s="433"/>
      <c r="J91" s="433"/>
      <c r="K91" s="433"/>
      <c r="L91" s="434"/>
    </row>
    <row r="92" spans="1:12" ht="20.100000000000001" customHeight="1" x14ac:dyDescent="0.25">
      <c r="A92" s="324" t="s">
        <v>148</v>
      </c>
      <c r="B92" s="436" t="s">
        <v>348</v>
      </c>
      <c r="C92" s="437"/>
      <c r="D92" s="437"/>
      <c r="E92" s="437"/>
      <c r="F92" s="438"/>
      <c r="G92" s="431"/>
      <c r="H92" s="435"/>
      <c r="I92" s="395"/>
      <c r="J92" s="395"/>
      <c r="K92" s="395"/>
      <c r="L92" s="396"/>
    </row>
    <row r="93" spans="1:12" ht="20.100000000000001" customHeight="1" x14ac:dyDescent="0.25">
      <c r="A93" s="308"/>
      <c r="B93" s="447" t="s">
        <v>342</v>
      </c>
      <c r="C93" s="448"/>
      <c r="D93" s="448"/>
      <c r="E93" s="448"/>
      <c r="F93" s="449"/>
      <c r="G93" s="308"/>
      <c r="H93" s="464"/>
      <c r="I93" s="465"/>
      <c r="J93" s="465"/>
      <c r="K93" s="465"/>
      <c r="L93" s="466"/>
    </row>
    <row r="94" spans="1:12" ht="25.35" customHeight="1" x14ac:dyDescent="0.25">
      <c r="A94" s="325" t="s">
        <v>146</v>
      </c>
      <c r="B94" s="474"/>
      <c r="C94" s="475"/>
      <c r="D94" s="475"/>
      <c r="E94" s="475"/>
      <c r="F94" s="476"/>
      <c r="G94" s="479" t="s">
        <v>145</v>
      </c>
      <c r="H94" s="477"/>
      <c r="I94" s="477"/>
      <c r="J94" s="477"/>
      <c r="K94" s="478"/>
      <c r="L94" s="478"/>
    </row>
    <row r="95" spans="1:12" ht="25.35" customHeight="1" x14ac:dyDescent="0.25">
      <c r="A95" s="158" t="s">
        <v>148</v>
      </c>
      <c r="B95" s="453"/>
      <c r="C95" s="454"/>
      <c r="D95" s="454"/>
      <c r="E95" s="454"/>
      <c r="F95" s="455"/>
      <c r="G95" s="369"/>
      <c r="H95" s="478"/>
      <c r="I95" s="478"/>
      <c r="J95" s="478"/>
      <c r="K95" s="478"/>
      <c r="L95" s="478"/>
    </row>
    <row r="96" spans="1:12" x14ac:dyDescent="0.25">
      <c r="A96" s="326"/>
      <c r="B96" s="349" t="s">
        <v>343</v>
      </c>
      <c r="C96" s="349"/>
      <c r="D96" s="349"/>
      <c r="E96" s="349"/>
      <c r="F96" s="349"/>
      <c r="G96" s="349" t="s">
        <v>145</v>
      </c>
      <c r="H96" s="467"/>
      <c r="I96" s="467"/>
      <c r="J96" s="467"/>
      <c r="K96" s="467"/>
      <c r="L96" s="468"/>
    </row>
    <row r="97" spans="1:12" ht="25.5" customHeight="1" x14ac:dyDescent="0.25">
      <c r="A97" s="325" t="s">
        <v>146</v>
      </c>
      <c r="B97" s="463"/>
      <c r="C97" s="463"/>
      <c r="D97" s="463"/>
      <c r="E97" s="463"/>
      <c r="F97" s="463"/>
      <c r="G97" s="349"/>
      <c r="H97" s="469"/>
      <c r="I97" s="470"/>
      <c r="J97" s="470"/>
      <c r="K97" s="471"/>
      <c r="L97" s="471"/>
    </row>
    <row r="98" spans="1:12" ht="32.25" customHeight="1" x14ac:dyDescent="0.25">
      <c r="A98" s="153" t="s">
        <v>148</v>
      </c>
      <c r="B98" s="473"/>
      <c r="C98" s="473"/>
      <c r="D98" s="473"/>
      <c r="E98" s="473"/>
      <c r="F98" s="473"/>
      <c r="G98" s="349"/>
      <c r="H98" s="472"/>
      <c r="I98" s="471"/>
      <c r="J98" s="471"/>
      <c r="K98" s="471"/>
      <c r="L98" s="471"/>
    </row>
    <row r="100" spans="1:12" x14ac:dyDescent="0.25">
      <c r="H100" s="304"/>
    </row>
  </sheetData>
  <mergeCells count="134">
    <mergeCell ref="B96:F96"/>
    <mergeCell ref="B97:F97"/>
    <mergeCell ref="B93:F93"/>
    <mergeCell ref="H93:L93"/>
    <mergeCell ref="H96:L96"/>
    <mergeCell ref="H97:L98"/>
    <mergeCell ref="B98:F98"/>
    <mergeCell ref="G96:G98"/>
    <mergeCell ref="B94:F94"/>
    <mergeCell ref="H94:L95"/>
    <mergeCell ref="B95:F95"/>
    <mergeCell ref="G94:G95"/>
    <mergeCell ref="A75:B75"/>
    <mergeCell ref="A73:L73"/>
    <mergeCell ref="H82:I82"/>
    <mergeCell ref="F86:G86"/>
    <mergeCell ref="H86:I86"/>
    <mergeCell ref="A89:L89"/>
    <mergeCell ref="C87:G87"/>
    <mergeCell ref="H87:I87"/>
    <mergeCell ref="H85:I85"/>
    <mergeCell ref="B91:F91"/>
    <mergeCell ref="G91:G92"/>
    <mergeCell ref="H91:L92"/>
    <mergeCell ref="B92:F92"/>
    <mergeCell ref="G76:L76"/>
    <mergeCell ref="G77:L77"/>
    <mergeCell ref="A77:F77"/>
    <mergeCell ref="I70:K70"/>
    <mergeCell ref="A70:G70"/>
    <mergeCell ref="F85:G85"/>
    <mergeCell ref="D85:E85"/>
    <mergeCell ref="H75:J75"/>
    <mergeCell ref="B90:F90"/>
    <mergeCell ref="D86:E86"/>
    <mergeCell ref="H80:I80"/>
    <mergeCell ref="H81:I81"/>
    <mergeCell ref="A72:K72"/>
    <mergeCell ref="A71:L71"/>
    <mergeCell ref="A78:B78"/>
    <mergeCell ref="A83:L83"/>
    <mergeCell ref="A76:F76"/>
    <mergeCell ref="A74:L74"/>
    <mergeCell ref="A84:L84"/>
    <mergeCell ref="A79:L79"/>
    <mergeCell ref="A19:L19"/>
    <mergeCell ref="A51:E51"/>
    <mergeCell ref="A25:L25"/>
    <mergeCell ref="A16:B16"/>
    <mergeCell ref="A17:B17"/>
    <mergeCell ref="C16:F16"/>
    <mergeCell ref="K17:L17"/>
    <mergeCell ref="B27:E27"/>
    <mergeCell ref="A30:D30"/>
    <mergeCell ref="F30:G30"/>
    <mergeCell ref="K22:L22"/>
    <mergeCell ref="A27:A28"/>
    <mergeCell ref="D34:E34"/>
    <mergeCell ref="K32:L34"/>
    <mergeCell ref="K35:L35"/>
    <mergeCell ref="G35:I35"/>
    <mergeCell ref="A33:C33"/>
    <mergeCell ref="K21:L21"/>
    <mergeCell ref="K20:L20"/>
    <mergeCell ref="D1:L2"/>
    <mergeCell ref="A6:B7"/>
    <mergeCell ref="C6:E7"/>
    <mergeCell ref="A13:B13"/>
    <mergeCell ref="A5:L5"/>
    <mergeCell ref="J11:L11"/>
    <mergeCell ref="A14:B14"/>
    <mergeCell ref="D14:E14"/>
    <mergeCell ref="A3:L3"/>
    <mergeCell ref="A9:B11"/>
    <mergeCell ref="C9:G11"/>
    <mergeCell ref="J6:L7"/>
    <mergeCell ref="A1:C2"/>
    <mergeCell ref="F6:I6"/>
    <mergeCell ref="A8:B8"/>
    <mergeCell ref="C8:E8"/>
    <mergeCell ref="F7:H7"/>
    <mergeCell ref="J8:K8"/>
    <mergeCell ref="F8:H8"/>
    <mergeCell ref="H9:L9"/>
    <mergeCell ref="H10:I10"/>
    <mergeCell ref="H11:I11"/>
    <mergeCell ref="H13:I13"/>
    <mergeCell ref="H14:I14"/>
    <mergeCell ref="J10:L10"/>
    <mergeCell ref="C78:D78"/>
    <mergeCell ref="G78:L78"/>
    <mergeCell ref="A82:D82"/>
    <mergeCell ref="J82:L82"/>
    <mergeCell ref="A80:B80"/>
    <mergeCell ref="A81:B81"/>
    <mergeCell ref="J80:L80"/>
    <mergeCell ref="J81:L81"/>
    <mergeCell ref="H20:J20"/>
    <mergeCell ref="H21:J21"/>
    <mergeCell ref="A12:L12"/>
    <mergeCell ref="D13:E13"/>
    <mergeCell ref="H22:J22"/>
    <mergeCell ref="C17:F17"/>
    <mergeCell ref="G16:J16"/>
    <mergeCell ref="G17:J17"/>
    <mergeCell ref="K16:L16"/>
    <mergeCell ref="A15:L15"/>
    <mergeCell ref="D55:F69"/>
    <mergeCell ref="G55:G69"/>
    <mergeCell ref="H55:H69"/>
    <mergeCell ref="J55:J69"/>
    <mergeCell ref="K55:K69"/>
    <mergeCell ref="A55:B69"/>
    <mergeCell ref="D32:E32"/>
    <mergeCell ref="C55:C58"/>
    <mergeCell ref="C59:C61"/>
    <mergeCell ref="C62:C64"/>
    <mergeCell ref="C65:C66"/>
    <mergeCell ref="C67:C69"/>
    <mergeCell ref="I55:I69"/>
    <mergeCell ref="F27:L27"/>
    <mergeCell ref="J37:L37"/>
    <mergeCell ref="D33:E33"/>
    <mergeCell ref="G32:J34"/>
    <mergeCell ref="L55:L69"/>
    <mergeCell ref="A53:I53"/>
    <mergeCell ref="A37:H37"/>
    <mergeCell ref="A32:C32"/>
    <mergeCell ref="J53:L53"/>
    <mergeCell ref="A34:C34"/>
    <mergeCell ref="A35:C35"/>
    <mergeCell ref="A54:B54"/>
    <mergeCell ref="A52:L52"/>
    <mergeCell ref="D54:F54"/>
  </mergeCells>
  <phoneticPr fontId="6" type="noConversion"/>
  <dataValidations count="13">
    <dataValidation allowBlank="1" showInputMessage="1" showErrorMessage="1" prompt="MARQUE SI o NO_x000a_" sqref="L8" xr:uid="{00000000-0002-0000-0100-000000000000}"/>
    <dataValidation allowBlank="1" showInputMessage="1" showErrorMessage="1" promptTitle="(DD/MM/AAAA)" prompt="Ingresar fecha de suscripción de la modificación" sqref="D20" xr:uid="{00000000-0002-0000-0100-000001000000}"/>
    <dataValidation allowBlank="1" showInputMessage="1" showErrorMessage="1" promptTitle="Tipo de modificación" prompt="Seleccionar de la lista desplegable el tipo de modificación que corresponda." sqref="A20" xr:uid="{00000000-0002-0000-0100-000002000000}"/>
    <dataValidation allowBlank="1" showInputMessage="1" showErrorMessage="1" promptTitle="Fecha final (DD/MM/AAAA)" prompt="Aplica para prórrogas, reducciones de plazo o suspensiones" sqref="G20" xr:uid="{00000000-0002-0000-0100-000003000000}"/>
    <dataValidation allowBlank="1" showInputMessage="1" showErrorMessage="1" promptTitle="Fecha inicio (DD/MM/AAAA)" prompt="Aplica para prórrogas, reducciones de plazo o suspensiones" sqref="F20" xr:uid="{00000000-0002-0000-0100-000004000000}"/>
    <dataValidation allowBlank="1" showInputMessage="1" showErrorMessage="1" promptTitle="Sólo si aplica" prompt="En caso de reducción, ingresar números negativos_x000a_" sqref="E20" xr:uid="{00000000-0002-0000-0100-000005000000}"/>
    <dataValidation allowBlank="1" showInputMessage="1" showErrorMessage="1" prompt="Para prórrogas, reducciones y suspensiones._x000a__x000a_" sqref="H20" xr:uid="{00000000-0002-0000-0100-000006000000}"/>
    <dataValidation allowBlank="1" showInputMessage="1" showErrorMessage="1" promptTitle="Únicamente números" prompt="Ingrese el número de la modificación, en el orden en el que se vaya presentando, según su tipo._x000a_" sqref="B20" xr:uid="{00000000-0002-0000-0100-000007000000}"/>
    <dataValidation allowBlank="1" showInputMessage="1" showErrorMessage="1" promptTitle="Origen de los datos" prompt="Los datos son arrastrados desde la Ficha de Avance" sqref="A19:L19" xr:uid="{00000000-0002-0000-0100-000008000000}"/>
    <dataValidation allowBlank="1" showInputMessage="1" showErrorMessage="1" promptTitle="Aclaración" prompt="En caso de que existan varias unidades. Si es una sola unidad se registra el 100%._x000a_" sqref="K28" xr:uid="{00000000-0002-0000-0100-000009000000}"/>
    <dataValidation type="list" allowBlank="1" showInputMessage="1" showErrorMessage="1" sqref="I55 A39:A50" xr:uid="{6CCDDF9E-2217-4F27-9F0F-54D34056C07F}">
      <formula1>$F$29:$F$29</formula1>
    </dataValidation>
    <dataValidation type="list" allowBlank="1" showInputMessage="1" showErrorMessage="1" sqref="K55 C49:C50 C39:C46" xr:uid="{ED3BF0D0-5E61-4C69-8755-816468B60342}">
      <formula1>$D$29:$D$29</formula1>
    </dataValidation>
    <dataValidation allowBlank="1" showInputMessage="1" showErrorMessage="1" promptTitle="Nota metodológica" prompt="Pegar las obligaciones del contratista tal y como están en los pliegos del contrato." sqref="A55" xr:uid="{8175135F-C182-4ACB-8592-DEC975EFB63D}"/>
  </dataValidations>
  <printOptions horizontalCentered="1"/>
  <pageMargins left="0.55118110236220474" right="0.35433070866141736" top="0.59055118110236227" bottom="0.59055118110236227" header="0" footer="0.31496062992125984"/>
  <pageSetup scale="27" fitToHeight="0"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52" r:id="rId4" name="Spinner 4">
              <controlPr defaultSize="0" autoPict="0" altText="No. del pago. Si es el pago final, registrarlo en texto_x000a_">
                <anchor moveWithCells="1" sizeWithCells="1">
                  <from>
                    <xdr:col>11</xdr:col>
                    <xdr:colOff>830580</xdr:colOff>
                    <xdr:row>5</xdr:row>
                    <xdr:rowOff>30480</xdr:rowOff>
                  </from>
                  <to>
                    <xdr:col>11</xdr:col>
                    <xdr:colOff>1097280</xdr:colOff>
                    <xdr:row>6</xdr:row>
                    <xdr:rowOff>144780</xdr:rowOff>
                  </to>
                </anchor>
              </controlPr>
            </control>
          </mc:Choice>
        </mc:AlternateContent>
        <mc:AlternateContent xmlns:mc="http://schemas.openxmlformats.org/markup-compatibility/2006">
          <mc:Choice Requires="x14">
            <control shapeId="2056" r:id="rId5" name="Group Box 8">
              <controlPr defaultSize="0" autoFill="0" autoPict="0" altText="ÚLTIMO PAGO">
                <anchor moveWithCells="1">
                  <from>
                    <xdr:col>11</xdr:col>
                    <xdr:colOff>411480</xdr:colOff>
                    <xdr:row>8</xdr:row>
                    <xdr:rowOff>30480</xdr:rowOff>
                  </from>
                  <to>
                    <xdr:col>11</xdr:col>
                    <xdr:colOff>1333500</xdr:colOff>
                    <xdr:row>8</xdr:row>
                    <xdr:rowOff>152400</xdr:rowOff>
                  </to>
                </anchor>
              </controlPr>
            </control>
          </mc:Choice>
        </mc:AlternateContent>
        <mc:AlternateContent xmlns:mc="http://schemas.openxmlformats.org/markup-compatibility/2006">
          <mc:Choice Requires="x14">
            <control shapeId="2057" r:id="rId6" name="Check Box 9">
              <controlPr defaultSize="0" autoFill="0" autoLine="0" autoPict="0">
                <anchor moveWithCells="1">
                  <from>
                    <xdr:col>2</xdr:col>
                    <xdr:colOff>144780</xdr:colOff>
                    <xdr:row>74</xdr:row>
                    <xdr:rowOff>76200</xdr:rowOff>
                  </from>
                  <to>
                    <xdr:col>2</xdr:col>
                    <xdr:colOff>342900</xdr:colOff>
                    <xdr:row>75</xdr:row>
                    <xdr:rowOff>0</xdr:rowOff>
                  </to>
                </anchor>
              </controlPr>
            </control>
          </mc:Choice>
        </mc:AlternateContent>
        <mc:AlternateContent xmlns:mc="http://schemas.openxmlformats.org/markup-compatibility/2006">
          <mc:Choice Requires="x14">
            <control shapeId="2058" r:id="rId7" name="Check Box 10">
              <controlPr defaultSize="0" autoFill="0" autoLine="0" autoPict="0">
                <anchor moveWithCells="1">
                  <from>
                    <xdr:col>3</xdr:col>
                    <xdr:colOff>152400</xdr:colOff>
                    <xdr:row>74</xdr:row>
                    <xdr:rowOff>68580</xdr:rowOff>
                  </from>
                  <to>
                    <xdr:col>3</xdr:col>
                    <xdr:colOff>373380</xdr:colOff>
                    <xdr:row>75</xdr:row>
                    <xdr:rowOff>0</xdr:rowOff>
                  </to>
                </anchor>
              </controlPr>
            </control>
          </mc:Choice>
        </mc:AlternateContent>
        <mc:AlternateContent xmlns:mc="http://schemas.openxmlformats.org/markup-compatibility/2006">
          <mc:Choice Requires="x14">
            <control shapeId="2059" r:id="rId8" name="Check Box 11">
              <controlPr defaultSize="0" autoFill="0" autoLine="0" autoPict="0">
                <anchor moveWithCells="1">
                  <from>
                    <xdr:col>5</xdr:col>
                    <xdr:colOff>716280</xdr:colOff>
                    <xdr:row>74</xdr:row>
                    <xdr:rowOff>76200</xdr:rowOff>
                  </from>
                  <to>
                    <xdr:col>5</xdr:col>
                    <xdr:colOff>906780</xdr:colOff>
                    <xdr:row>75</xdr:row>
                    <xdr:rowOff>0</xdr:rowOff>
                  </to>
                </anchor>
              </controlPr>
            </control>
          </mc:Choice>
        </mc:AlternateContent>
        <mc:AlternateContent xmlns:mc="http://schemas.openxmlformats.org/markup-compatibility/2006">
          <mc:Choice Requires="x14">
            <control shapeId="2060" r:id="rId9" name="Check Box 12">
              <controlPr defaultSize="0" autoFill="0" autoLine="0" autoPict="0">
                <anchor moveWithCells="1">
                  <from>
                    <xdr:col>6</xdr:col>
                    <xdr:colOff>678180</xdr:colOff>
                    <xdr:row>74</xdr:row>
                    <xdr:rowOff>68580</xdr:rowOff>
                  </from>
                  <to>
                    <xdr:col>6</xdr:col>
                    <xdr:colOff>868680</xdr:colOff>
                    <xdr:row>75</xdr:row>
                    <xdr:rowOff>0</xdr:rowOff>
                  </to>
                </anchor>
              </controlPr>
            </control>
          </mc:Choice>
        </mc:AlternateContent>
        <mc:AlternateContent xmlns:mc="http://schemas.openxmlformats.org/markup-compatibility/2006">
          <mc:Choice Requires="x14">
            <control shapeId="2061" r:id="rId10" name="Check Box 13">
              <controlPr defaultSize="0" autoFill="0" autoLine="0" autoPict="0">
                <anchor moveWithCells="1">
                  <from>
                    <xdr:col>10</xdr:col>
                    <xdr:colOff>640080</xdr:colOff>
                    <xdr:row>74</xdr:row>
                    <xdr:rowOff>68580</xdr:rowOff>
                  </from>
                  <to>
                    <xdr:col>10</xdr:col>
                    <xdr:colOff>838200</xdr:colOff>
                    <xdr:row>75</xdr:row>
                    <xdr:rowOff>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11</xdr:col>
                    <xdr:colOff>182880</xdr:colOff>
                    <xdr:row>74</xdr:row>
                    <xdr:rowOff>76200</xdr:rowOff>
                  </from>
                  <to>
                    <xdr:col>11</xdr:col>
                    <xdr:colOff>373380</xdr:colOff>
                    <xdr:row>75</xdr:row>
                    <xdr:rowOff>0</xdr:rowOff>
                  </to>
                </anchor>
              </controlPr>
            </control>
          </mc:Choice>
        </mc:AlternateContent>
        <mc:AlternateContent xmlns:mc="http://schemas.openxmlformats.org/markup-compatibility/2006">
          <mc:Choice Requires="x14">
            <control shapeId="2068" r:id="rId12" name="Check Box 20">
              <controlPr defaultSize="0" autoFill="0" autoLine="0" autoPict="0">
                <anchor moveWithCells="1">
                  <from>
                    <xdr:col>4</xdr:col>
                    <xdr:colOff>220980</xdr:colOff>
                    <xdr:row>77</xdr:row>
                    <xdr:rowOff>190500</xdr:rowOff>
                  </from>
                  <to>
                    <xdr:col>4</xdr:col>
                    <xdr:colOff>449580</xdr:colOff>
                    <xdr:row>78</xdr:row>
                    <xdr:rowOff>0</xdr:rowOff>
                  </to>
                </anchor>
              </controlPr>
            </control>
          </mc:Choice>
        </mc:AlternateContent>
        <mc:AlternateContent xmlns:mc="http://schemas.openxmlformats.org/markup-compatibility/2006">
          <mc:Choice Requires="x14">
            <control shapeId="2069" r:id="rId13" name="Check Box 21">
              <controlPr defaultSize="0" autoFill="0" autoLine="0" autoPict="0">
                <anchor moveWithCells="1">
                  <from>
                    <xdr:col>5</xdr:col>
                    <xdr:colOff>259080</xdr:colOff>
                    <xdr:row>77</xdr:row>
                    <xdr:rowOff>182880</xdr:rowOff>
                  </from>
                  <to>
                    <xdr:col>5</xdr:col>
                    <xdr:colOff>457200</xdr:colOff>
                    <xdr:row>78</xdr:row>
                    <xdr:rowOff>0</xdr:rowOff>
                  </to>
                </anchor>
              </controlPr>
            </control>
          </mc:Choice>
        </mc:AlternateContent>
        <mc:AlternateContent xmlns:mc="http://schemas.openxmlformats.org/markup-compatibility/2006">
          <mc:Choice Requires="x14">
            <control shapeId="2079" r:id="rId14" name="Check Box 31">
              <controlPr defaultSize="0" autoFill="0" autoLine="0" autoPict="0">
                <anchor moveWithCells="1">
                  <from>
                    <xdr:col>4</xdr:col>
                    <xdr:colOff>228600</xdr:colOff>
                    <xdr:row>81</xdr:row>
                    <xdr:rowOff>106680</xdr:rowOff>
                  </from>
                  <to>
                    <xdr:col>4</xdr:col>
                    <xdr:colOff>449580</xdr:colOff>
                    <xdr:row>82</xdr:row>
                    <xdr:rowOff>45720</xdr:rowOff>
                  </to>
                </anchor>
              </controlPr>
            </control>
          </mc:Choice>
        </mc:AlternateContent>
        <mc:AlternateContent xmlns:mc="http://schemas.openxmlformats.org/markup-compatibility/2006">
          <mc:Choice Requires="x14">
            <control shapeId="2080" r:id="rId15" name="Check Box 32">
              <controlPr defaultSize="0" autoFill="0" autoLine="0" autoPict="0">
                <anchor moveWithCells="1">
                  <from>
                    <xdr:col>5</xdr:col>
                    <xdr:colOff>297180</xdr:colOff>
                    <xdr:row>81</xdr:row>
                    <xdr:rowOff>68580</xdr:rowOff>
                  </from>
                  <to>
                    <xdr:col>5</xdr:col>
                    <xdr:colOff>495300</xdr:colOff>
                    <xdr:row>82</xdr:row>
                    <xdr:rowOff>30480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0A000000}">
          <x14:formula1>
            <xm:f>Datos!$A$13:$A$14</xm:f>
          </x14:formula1>
          <xm:sqref>A14</xm:sqref>
        </x14:dataValidation>
        <x14:dataValidation type="list" allowBlank="1" showInputMessage="1" showErrorMessage="1" xr:uid="{51668EBF-BC4B-4123-968F-CAF5291C4493}">
          <x14:formula1>
            <xm:f>Datos!$G$2:$G$14</xm:f>
          </x14:formula1>
          <xm:sqref>A29 J55 B39:B50</xm:sqref>
        </x14:dataValidation>
        <x14:dataValidation type="list" allowBlank="1" showInputMessage="1" showErrorMessage="1" xr:uid="{4D9EEE81-B88A-4737-8B0B-92022177DCD5}">
          <x14:formula1>
            <xm:f>Datos!$G$17:$G$24</xm:f>
          </x14:formula1>
          <xm:sqref>A21:A22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D7032-C337-4549-B534-70358E563625}">
  <dimension ref="A1:K16"/>
  <sheetViews>
    <sheetView workbookViewId="0">
      <selection activeCell="A122" sqref="A122:K122"/>
    </sheetView>
  </sheetViews>
  <sheetFormatPr baseColWidth="10" defaultColWidth="11.44140625" defaultRowHeight="13.2" x14ac:dyDescent="0.25"/>
  <cols>
    <col min="5" max="5" width="25" customWidth="1"/>
    <col min="8" max="8" width="18.6640625" customWidth="1"/>
    <col min="11" max="11" width="37.44140625" customWidth="1"/>
  </cols>
  <sheetData>
    <row r="1" spans="1:11" x14ac:dyDescent="0.25">
      <c r="A1" s="395"/>
      <c r="B1" s="395"/>
      <c r="C1" s="395"/>
      <c r="D1" s="716" t="s">
        <v>154</v>
      </c>
      <c r="E1" s="389"/>
      <c r="F1" s="389"/>
      <c r="G1" s="389"/>
      <c r="H1" s="389"/>
      <c r="I1" s="389"/>
      <c r="J1" s="389"/>
      <c r="K1" s="389"/>
    </row>
    <row r="2" spans="1:11" ht="104.85" customHeight="1" x14ac:dyDescent="0.25">
      <c r="A2" s="395"/>
      <c r="B2" s="395"/>
      <c r="C2" s="395"/>
      <c r="D2" s="717"/>
      <c r="E2" s="389"/>
      <c r="F2" s="389"/>
      <c r="G2" s="389"/>
      <c r="H2" s="389"/>
      <c r="I2" s="389"/>
      <c r="J2" s="389"/>
      <c r="K2" s="389"/>
    </row>
    <row r="3" spans="1:11" ht="21" x14ac:dyDescent="0.25">
      <c r="A3" s="718" t="s">
        <v>155</v>
      </c>
      <c r="B3" s="718"/>
      <c r="C3" s="718"/>
      <c r="D3" s="393"/>
      <c r="E3" s="393"/>
      <c r="F3" s="393"/>
      <c r="G3" s="393"/>
      <c r="H3" s="393"/>
      <c r="I3" s="393"/>
      <c r="J3" s="393"/>
      <c r="K3" s="393"/>
    </row>
    <row r="4" spans="1:11" x14ac:dyDescent="0.25">
      <c r="A4" s="719" t="str">
        <f>+'Ficha Avance'!$A$7:$L$7</f>
        <v>A. INFORMACIÓN GENERAL</v>
      </c>
      <c r="B4" s="719"/>
      <c r="C4" s="719"/>
      <c r="D4" s="719"/>
      <c r="E4" s="719"/>
      <c r="F4" s="719"/>
      <c r="G4" s="719"/>
      <c r="H4" s="719"/>
      <c r="I4" s="719"/>
      <c r="J4" s="719"/>
      <c r="K4" s="719"/>
    </row>
    <row r="5" spans="1:11" x14ac:dyDescent="0.25">
      <c r="A5" s="349" t="s">
        <v>156</v>
      </c>
      <c r="B5" s="349"/>
      <c r="C5" s="349" t="s">
        <v>250</v>
      </c>
      <c r="D5" s="349"/>
      <c r="E5" s="349"/>
      <c r="F5" s="349" t="s">
        <v>158</v>
      </c>
      <c r="G5" s="349"/>
      <c r="H5" s="349"/>
      <c r="I5" s="720" t="s">
        <v>251</v>
      </c>
      <c r="J5" s="721"/>
      <c r="K5" s="420"/>
    </row>
    <row r="6" spans="1:11" ht="30.6" customHeight="1" x14ac:dyDescent="0.25">
      <c r="A6" s="349"/>
      <c r="B6" s="349"/>
      <c r="C6" s="349"/>
      <c r="D6" s="349"/>
      <c r="E6" s="349"/>
      <c r="F6" s="349" t="s">
        <v>30</v>
      </c>
      <c r="G6" s="349"/>
      <c r="H6" s="153" t="s">
        <v>33</v>
      </c>
      <c r="I6" s="722"/>
      <c r="J6" s="723"/>
      <c r="K6" s="724"/>
    </row>
    <row r="7" spans="1:11" ht="36.6" customHeight="1" x14ac:dyDescent="0.25">
      <c r="A7" s="711">
        <v>45279</v>
      </c>
      <c r="B7" s="711"/>
      <c r="C7" s="712"/>
      <c r="D7" s="400"/>
      <c r="E7" s="400"/>
      <c r="F7" s="713"/>
      <c r="G7" s="713"/>
      <c r="H7" s="170"/>
      <c r="I7" s="404"/>
      <c r="J7" s="404"/>
      <c r="K7" s="160"/>
    </row>
    <row r="8" spans="1:11" x14ac:dyDescent="0.25">
      <c r="A8" s="349" t="s">
        <v>161</v>
      </c>
      <c r="B8" s="349"/>
      <c r="C8" s="394"/>
      <c r="D8" s="394"/>
      <c r="E8" s="394"/>
      <c r="F8" s="394"/>
      <c r="G8" s="394"/>
      <c r="H8" s="349" t="s">
        <v>162</v>
      </c>
      <c r="I8" s="349"/>
      <c r="J8" s="349"/>
      <c r="K8" s="349"/>
    </row>
    <row r="9" spans="1:11" x14ac:dyDescent="0.25">
      <c r="A9" s="349"/>
      <c r="B9" s="349"/>
      <c r="C9" s="394"/>
      <c r="D9" s="394"/>
      <c r="E9" s="394"/>
      <c r="F9" s="394"/>
      <c r="G9" s="394"/>
      <c r="H9" s="158" t="s">
        <v>163</v>
      </c>
      <c r="I9" s="713"/>
      <c r="J9" s="713"/>
      <c r="K9" s="713"/>
    </row>
    <row r="10" spans="1:11" x14ac:dyDescent="0.25">
      <c r="A10" s="349"/>
      <c r="B10" s="349"/>
      <c r="C10" s="394"/>
      <c r="D10" s="394"/>
      <c r="E10" s="394"/>
      <c r="F10" s="394"/>
      <c r="G10" s="394"/>
      <c r="H10" s="158" t="s">
        <v>164</v>
      </c>
      <c r="I10" s="713"/>
      <c r="J10" s="713"/>
      <c r="K10" s="713"/>
    </row>
    <row r="11" spans="1:11" x14ac:dyDescent="0.25">
      <c r="A11" s="369"/>
      <c r="B11" s="370"/>
      <c r="C11" s="370"/>
      <c r="D11" s="370"/>
      <c r="E11" s="370"/>
      <c r="F11" s="370"/>
      <c r="G11" s="370"/>
      <c r="H11" s="370"/>
      <c r="I11" s="370"/>
      <c r="J11" s="370"/>
      <c r="K11" s="371"/>
    </row>
    <row r="12" spans="1:11" ht="38.85" customHeight="1" x14ac:dyDescent="0.25">
      <c r="A12" s="336" t="s">
        <v>165</v>
      </c>
      <c r="B12" s="336"/>
      <c r="C12" s="153" t="s">
        <v>166</v>
      </c>
      <c r="D12" s="349" t="s">
        <v>167</v>
      </c>
      <c r="E12" s="349"/>
      <c r="F12" s="349" t="s">
        <v>168</v>
      </c>
      <c r="G12" s="349"/>
      <c r="H12" s="153" t="s">
        <v>170</v>
      </c>
      <c r="I12" s="165"/>
      <c r="J12" s="153" t="s">
        <v>171</v>
      </c>
      <c r="K12" s="166"/>
    </row>
    <row r="13" spans="1:11" ht="29.1" customHeight="1" x14ac:dyDescent="0.25">
      <c r="A13" s="391" t="s">
        <v>172</v>
      </c>
      <c r="B13" s="391"/>
      <c r="C13" s="159"/>
      <c r="D13" s="713"/>
      <c r="E13" s="713"/>
      <c r="F13" s="715"/>
      <c r="G13" s="715"/>
      <c r="H13" s="153" t="s">
        <v>55</v>
      </c>
      <c r="I13" s="165"/>
      <c r="J13" s="153" t="s">
        <v>60</v>
      </c>
      <c r="K13" s="166"/>
    </row>
    <row r="14" spans="1:11" x14ac:dyDescent="0.25">
      <c r="A14" s="369"/>
      <c r="B14" s="370"/>
      <c r="C14" s="370"/>
      <c r="D14" s="370"/>
      <c r="E14" s="370"/>
      <c r="F14" s="370"/>
      <c r="G14" s="370"/>
      <c r="H14" s="370"/>
      <c r="I14" s="370"/>
      <c r="J14" s="370"/>
      <c r="K14" s="371"/>
    </row>
    <row r="15" spans="1:11" x14ac:dyDescent="0.25">
      <c r="A15" s="415" t="s">
        <v>173</v>
      </c>
      <c r="B15" s="415"/>
      <c r="C15" s="372"/>
      <c r="D15" s="372"/>
      <c r="E15" s="372"/>
      <c r="F15" s="372"/>
      <c r="G15" s="714" t="s">
        <v>174</v>
      </c>
      <c r="H15" s="714"/>
      <c r="I15" s="714"/>
      <c r="J15" s="372"/>
      <c r="K15" s="372"/>
    </row>
    <row r="16" spans="1:11" x14ac:dyDescent="0.25">
      <c r="A16" s="346" t="s">
        <v>175</v>
      </c>
      <c r="B16" s="346"/>
      <c r="C16" s="372"/>
      <c r="D16" s="372"/>
      <c r="E16" s="372"/>
      <c r="F16" s="372"/>
      <c r="G16" s="714" t="s">
        <v>176</v>
      </c>
      <c r="H16" s="714"/>
      <c r="I16" s="714"/>
      <c r="J16" s="372"/>
      <c r="K16" s="372"/>
    </row>
  </sheetData>
  <mergeCells count="35">
    <mergeCell ref="A1:C2"/>
    <mergeCell ref="D1:K2"/>
    <mergeCell ref="A3:K3"/>
    <mergeCell ref="A4:K4"/>
    <mergeCell ref="A5:B6"/>
    <mergeCell ref="C5:E6"/>
    <mergeCell ref="F5:H5"/>
    <mergeCell ref="F6:G6"/>
    <mergeCell ref="I5:J6"/>
    <mergeCell ref="K5:K6"/>
    <mergeCell ref="A16:B16"/>
    <mergeCell ref="C16:F16"/>
    <mergeCell ref="G16:I16"/>
    <mergeCell ref="J16:K16"/>
    <mergeCell ref="A11:K11"/>
    <mergeCell ref="A12:B12"/>
    <mergeCell ref="D12:E12"/>
    <mergeCell ref="F12:G12"/>
    <mergeCell ref="A13:B13"/>
    <mergeCell ref="D13:E13"/>
    <mergeCell ref="F13:G13"/>
    <mergeCell ref="A14:K14"/>
    <mergeCell ref="A15:B15"/>
    <mergeCell ref="C15:F15"/>
    <mergeCell ref="G15:I15"/>
    <mergeCell ref="J15:K15"/>
    <mergeCell ref="A7:B7"/>
    <mergeCell ref="C7:E7"/>
    <mergeCell ref="F7:G7"/>
    <mergeCell ref="I7:J7"/>
    <mergeCell ref="A8:B10"/>
    <mergeCell ref="C8:G10"/>
    <mergeCell ref="H8:K8"/>
    <mergeCell ref="I9:K9"/>
    <mergeCell ref="I10:K10"/>
  </mergeCells>
  <dataValidations count="1">
    <dataValidation allowBlank="1" showInputMessage="1" showErrorMessage="1" prompt="MARQUE SI o NO_x000a_" sqref="K7" xr:uid="{5E8EF998-7EF5-4532-B34F-0C2DBAC9B5DC}"/>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Spinner 1">
              <controlPr defaultSize="0" autoPict="0" altText="No. del pago. Si es el pago final, registrarlo en texto_x000a_">
                <anchor moveWithCells="1" sizeWithCells="1">
                  <from>
                    <xdr:col>10</xdr:col>
                    <xdr:colOff>830580</xdr:colOff>
                    <xdr:row>4</xdr:row>
                    <xdr:rowOff>30480</xdr:rowOff>
                  </from>
                  <to>
                    <xdr:col>10</xdr:col>
                    <xdr:colOff>1097280</xdr:colOff>
                    <xdr:row>5</xdr:row>
                    <xdr:rowOff>144780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AFEB88C4-49FB-43D7-BD5D-8C32B475E450}">
          <x14:formula1>
            <xm:f>Datos!$A$13:$A$14</xm:f>
          </x14:formula1>
          <xm:sqref>A13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DW52"/>
  <sheetViews>
    <sheetView showGridLines="0" view="pageBreakPreview" topLeftCell="A16" zoomScaleNormal="100" zoomScaleSheetLayoutView="100" workbookViewId="0">
      <selection activeCell="A122" sqref="A122:K122"/>
    </sheetView>
  </sheetViews>
  <sheetFormatPr baseColWidth="10" defaultColWidth="9.109375" defaultRowHeight="12" x14ac:dyDescent="0.25"/>
  <cols>
    <col min="1" max="1" width="18.44140625" style="99" bestFit="1" customWidth="1"/>
    <col min="2" max="4" width="14.6640625" style="99" customWidth="1"/>
    <col min="5" max="5" width="16" style="99" customWidth="1"/>
    <col min="6" max="10" width="14.6640625" style="99" customWidth="1"/>
    <col min="11" max="11" width="17.33203125" style="99" bestFit="1" customWidth="1"/>
    <col min="12" max="12" width="17.33203125" style="99" customWidth="1"/>
    <col min="13" max="13" width="28" style="99" customWidth="1"/>
    <col min="14" max="17" width="14.6640625" style="99" customWidth="1"/>
    <col min="18" max="18" width="16.44140625" style="99" bestFit="1" customWidth="1"/>
    <col min="19" max="19" width="14.6640625" style="99" customWidth="1"/>
    <col min="20" max="20" width="16.44140625" style="99" hidden="1" customWidth="1"/>
    <col min="21" max="21" width="14.6640625" style="99" hidden="1" customWidth="1"/>
    <col min="22" max="22" width="16.44140625" style="99" hidden="1" customWidth="1"/>
    <col min="23" max="23" width="14.6640625" style="99" hidden="1" customWidth="1"/>
    <col min="24" max="24" width="16.44140625" style="99" hidden="1" customWidth="1"/>
    <col min="25" max="25" width="14.6640625" style="99" hidden="1" customWidth="1"/>
    <col min="26" max="127" width="10.109375" style="98" bestFit="1" customWidth="1"/>
    <col min="128" max="261" width="9.109375" style="99"/>
    <col min="262" max="262" width="18.44140625" style="99" bestFit="1" customWidth="1"/>
    <col min="263" max="265" width="14.6640625" style="99" customWidth="1"/>
    <col min="266" max="266" width="16" style="99" customWidth="1"/>
    <col min="267" max="270" width="14.6640625" style="99" customWidth="1"/>
    <col min="271" max="271" width="17.33203125" style="99" bestFit="1" customWidth="1"/>
    <col min="272" max="272" width="17.33203125" style="99" customWidth="1"/>
    <col min="273" max="273" width="14.6640625" style="99" customWidth="1"/>
    <col min="274" max="274" width="16.44140625" style="99" bestFit="1" customWidth="1"/>
    <col min="275" max="275" width="14.6640625" style="99" customWidth="1"/>
    <col min="276" max="276" width="16.44140625" style="99" bestFit="1" customWidth="1"/>
    <col min="277" max="277" width="14.6640625" style="99" customWidth="1"/>
    <col min="278" max="278" width="16.44140625" style="99" bestFit="1" customWidth="1"/>
    <col min="279" max="279" width="14.6640625" style="99" customWidth="1"/>
    <col min="280" max="280" width="16.44140625" style="99" bestFit="1" customWidth="1"/>
    <col min="281" max="281" width="14.6640625" style="99" customWidth="1"/>
    <col min="282" max="383" width="10.109375" style="99" bestFit="1" customWidth="1"/>
    <col min="384" max="517" width="9.109375" style="99"/>
    <col min="518" max="518" width="18.44140625" style="99" bestFit="1" customWidth="1"/>
    <col min="519" max="521" width="14.6640625" style="99" customWidth="1"/>
    <col min="522" max="522" width="16" style="99" customWidth="1"/>
    <col min="523" max="526" width="14.6640625" style="99" customWidth="1"/>
    <col min="527" max="527" width="17.33203125" style="99" bestFit="1" customWidth="1"/>
    <col min="528" max="528" width="17.33203125" style="99" customWidth="1"/>
    <col min="529" max="529" width="14.6640625" style="99" customWidth="1"/>
    <col min="530" max="530" width="16.44140625" style="99" bestFit="1" customWidth="1"/>
    <col min="531" max="531" width="14.6640625" style="99" customWidth="1"/>
    <col min="532" max="532" width="16.44140625" style="99" bestFit="1" customWidth="1"/>
    <col min="533" max="533" width="14.6640625" style="99" customWidth="1"/>
    <col min="534" max="534" width="16.44140625" style="99" bestFit="1" customWidth="1"/>
    <col min="535" max="535" width="14.6640625" style="99" customWidth="1"/>
    <col min="536" max="536" width="16.44140625" style="99" bestFit="1" customWidth="1"/>
    <col min="537" max="537" width="14.6640625" style="99" customWidth="1"/>
    <col min="538" max="639" width="10.109375" style="99" bestFit="1" customWidth="1"/>
    <col min="640" max="773" width="9.109375" style="99"/>
    <col min="774" max="774" width="18.44140625" style="99" bestFit="1" customWidth="1"/>
    <col min="775" max="777" width="14.6640625" style="99" customWidth="1"/>
    <col min="778" max="778" width="16" style="99" customWidth="1"/>
    <col min="779" max="782" width="14.6640625" style="99" customWidth="1"/>
    <col min="783" max="783" width="17.33203125" style="99" bestFit="1" customWidth="1"/>
    <col min="784" max="784" width="17.33203125" style="99" customWidth="1"/>
    <col min="785" max="785" width="14.6640625" style="99" customWidth="1"/>
    <col min="786" max="786" width="16.44140625" style="99" bestFit="1" customWidth="1"/>
    <col min="787" max="787" width="14.6640625" style="99" customWidth="1"/>
    <col min="788" max="788" width="16.44140625" style="99" bestFit="1" customWidth="1"/>
    <col min="789" max="789" width="14.6640625" style="99" customWidth="1"/>
    <col min="790" max="790" width="16.44140625" style="99" bestFit="1" customWidth="1"/>
    <col min="791" max="791" width="14.6640625" style="99" customWidth="1"/>
    <col min="792" max="792" width="16.44140625" style="99" bestFit="1" customWidth="1"/>
    <col min="793" max="793" width="14.6640625" style="99" customWidth="1"/>
    <col min="794" max="895" width="10.109375" style="99" bestFit="1" customWidth="1"/>
    <col min="896" max="1029" width="9.109375" style="99"/>
    <col min="1030" max="1030" width="18.44140625" style="99" bestFit="1" customWidth="1"/>
    <col min="1031" max="1033" width="14.6640625" style="99" customWidth="1"/>
    <col min="1034" max="1034" width="16" style="99" customWidth="1"/>
    <col min="1035" max="1038" width="14.6640625" style="99" customWidth="1"/>
    <col min="1039" max="1039" width="17.33203125" style="99" bestFit="1" customWidth="1"/>
    <col min="1040" max="1040" width="17.33203125" style="99" customWidth="1"/>
    <col min="1041" max="1041" width="14.6640625" style="99" customWidth="1"/>
    <col min="1042" max="1042" width="16.44140625" style="99" bestFit="1" customWidth="1"/>
    <col min="1043" max="1043" width="14.6640625" style="99" customWidth="1"/>
    <col min="1044" max="1044" width="16.44140625" style="99" bestFit="1" customWidth="1"/>
    <col min="1045" max="1045" width="14.6640625" style="99" customWidth="1"/>
    <col min="1046" max="1046" width="16.44140625" style="99" bestFit="1" customWidth="1"/>
    <col min="1047" max="1047" width="14.6640625" style="99" customWidth="1"/>
    <col min="1048" max="1048" width="16.44140625" style="99" bestFit="1" customWidth="1"/>
    <col min="1049" max="1049" width="14.6640625" style="99" customWidth="1"/>
    <col min="1050" max="1151" width="10.109375" style="99" bestFit="1" customWidth="1"/>
    <col min="1152" max="1285" width="9.109375" style="99"/>
    <col min="1286" max="1286" width="18.44140625" style="99" bestFit="1" customWidth="1"/>
    <col min="1287" max="1289" width="14.6640625" style="99" customWidth="1"/>
    <col min="1290" max="1290" width="16" style="99" customWidth="1"/>
    <col min="1291" max="1294" width="14.6640625" style="99" customWidth="1"/>
    <col min="1295" max="1295" width="17.33203125" style="99" bestFit="1" customWidth="1"/>
    <col min="1296" max="1296" width="17.33203125" style="99" customWidth="1"/>
    <col min="1297" max="1297" width="14.6640625" style="99" customWidth="1"/>
    <col min="1298" max="1298" width="16.44140625" style="99" bestFit="1" customWidth="1"/>
    <col min="1299" max="1299" width="14.6640625" style="99" customWidth="1"/>
    <col min="1300" max="1300" width="16.44140625" style="99" bestFit="1" customWidth="1"/>
    <col min="1301" max="1301" width="14.6640625" style="99" customWidth="1"/>
    <col min="1302" max="1302" width="16.44140625" style="99" bestFit="1" customWidth="1"/>
    <col min="1303" max="1303" width="14.6640625" style="99" customWidth="1"/>
    <col min="1304" max="1304" width="16.44140625" style="99" bestFit="1" customWidth="1"/>
    <col min="1305" max="1305" width="14.6640625" style="99" customWidth="1"/>
    <col min="1306" max="1407" width="10.109375" style="99" bestFit="1" customWidth="1"/>
    <col min="1408" max="1541" width="9.109375" style="99"/>
    <col min="1542" max="1542" width="18.44140625" style="99" bestFit="1" customWidth="1"/>
    <col min="1543" max="1545" width="14.6640625" style="99" customWidth="1"/>
    <col min="1546" max="1546" width="16" style="99" customWidth="1"/>
    <col min="1547" max="1550" width="14.6640625" style="99" customWidth="1"/>
    <col min="1551" max="1551" width="17.33203125" style="99" bestFit="1" customWidth="1"/>
    <col min="1552" max="1552" width="17.33203125" style="99" customWidth="1"/>
    <col min="1553" max="1553" width="14.6640625" style="99" customWidth="1"/>
    <col min="1554" max="1554" width="16.44140625" style="99" bestFit="1" customWidth="1"/>
    <col min="1555" max="1555" width="14.6640625" style="99" customWidth="1"/>
    <col min="1556" max="1556" width="16.44140625" style="99" bestFit="1" customWidth="1"/>
    <col min="1557" max="1557" width="14.6640625" style="99" customWidth="1"/>
    <col min="1558" max="1558" width="16.44140625" style="99" bestFit="1" customWidth="1"/>
    <col min="1559" max="1559" width="14.6640625" style="99" customWidth="1"/>
    <col min="1560" max="1560" width="16.44140625" style="99" bestFit="1" customWidth="1"/>
    <col min="1561" max="1561" width="14.6640625" style="99" customWidth="1"/>
    <col min="1562" max="1663" width="10.109375" style="99" bestFit="1" customWidth="1"/>
    <col min="1664" max="1797" width="9.109375" style="99"/>
    <col min="1798" max="1798" width="18.44140625" style="99" bestFit="1" customWidth="1"/>
    <col min="1799" max="1801" width="14.6640625" style="99" customWidth="1"/>
    <col min="1802" max="1802" width="16" style="99" customWidth="1"/>
    <col min="1803" max="1806" width="14.6640625" style="99" customWidth="1"/>
    <col min="1807" max="1807" width="17.33203125" style="99" bestFit="1" customWidth="1"/>
    <col min="1808" max="1808" width="17.33203125" style="99" customWidth="1"/>
    <col min="1809" max="1809" width="14.6640625" style="99" customWidth="1"/>
    <col min="1810" max="1810" width="16.44140625" style="99" bestFit="1" customWidth="1"/>
    <col min="1811" max="1811" width="14.6640625" style="99" customWidth="1"/>
    <col min="1812" max="1812" width="16.44140625" style="99" bestFit="1" customWidth="1"/>
    <col min="1813" max="1813" width="14.6640625" style="99" customWidth="1"/>
    <col min="1814" max="1814" width="16.44140625" style="99" bestFit="1" customWidth="1"/>
    <col min="1815" max="1815" width="14.6640625" style="99" customWidth="1"/>
    <col min="1816" max="1816" width="16.44140625" style="99" bestFit="1" customWidth="1"/>
    <col min="1817" max="1817" width="14.6640625" style="99" customWidth="1"/>
    <col min="1818" max="1919" width="10.109375" style="99" bestFit="1" customWidth="1"/>
    <col min="1920" max="2053" width="9.109375" style="99"/>
    <col min="2054" max="2054" width="18.44140625" style="99" bestFit="1" customWidth="1"/>
    <col min="2055" max="2057" width="14.6640625" style="99" customWidth="1"/>
    <col min="2058" max="2058" width="16" style="99" customWidth="1"/>
    <col min="2059" max="2062" width="14.6640625" style="99" customWidth="1"/>
    <col min="2063" max="2063" width="17.33203125" style="99" bestFit="1" customWidth="1"/>
    <col min="2064" max="2064" width="17.33203125" style="99" customWidth="1"/>
    <col min="2065" max="2065" width="14.6640625" style="99" customWidth="1"/>
    <col min="2066" max="2066" width="16.44140625" style="99" bestFit="1" customWidth="1"/>
    <col min="2067" max="2067" width="14.6640625" style="99" customWidth="1"/>
    <col min="2068" max="2068" width="16.44140625" style="99" bestFit="1" customWidth="1"/>
    <col min="2069" max="2069" width="14.6640625" style="99" customWidth="1"/>
    <col min="2070" max="2070" width="16.44140625" style="99" bestFit="1" customWidth="1"/>
    <col min="2071" max="2071" width="14.6640625" style="99" customWidth="1"/>
    <col min="2072" max="2072" width="16.44140625" style="99" bestFit="1" customWidth="1"/>
    <col min="2073" max="2073" width="14.6640625" style="99" customWidth="1"/>
    <col min="2074" max="2175" width="10.109375" style="99" bestFit="1" customWidth="1"/>
    <col min="2176" max="2309" width="9.109375" style="99"/>
    <col min="2310" max="2310" width="18.44140625" style="99" bestFit="1" customWidth="1"/>
    <col min="2311" max="2313" width="14.6640625" style="99" customWidth="1"/>
    <col min="2314" max="2314" width="16" style="99" customWidth="1"/>
    <col min="2315" max="2318" width="14.6640625" style="99" customWidth="1"/>
    <col min="2319" max="2319" width="17.33203125" style="99" bestFit="1" customWidth="1"/>
    <col min="2320" max="2320" width="17.33203125" style="99" customWidth="1"/>
    <col min="2321" max="2321" width="14.6640625" style="99" customWidth="1"/>
    <col min="2322" max="2322" width="16.44140625" style="99" bestFit="1" customWidth="1"/>
    <col min="2323" max="2323" width="14.6640625" style="99" customWidth="1"/>
    <col min="2324" max="2324" width="16.44140625" style="99" bestFit="1" customWidth="1"/>
    <col min="2325" max="2325" width="14.6640625" style="99" customWidth="1"/>
    <col min="2326" max="2326" width="16.44140625" style="99" bestFit="1" customWidth="1"/>
    <col min="2327" max="2327" width="14.6640625" style="99" customWidth="1"/>
    <col min="2328" max="2328" width="16.44140625" style="99" bestFit="1" customWidth="1"/>
    <col min="2329" max="2329" width="14.6640625" style="99" customWidth="1"/>
    <col min="2330" max="2431" width="10.109375" style="99" bestFit="1" customWidth="1"/>
    <col min="2432" max="2565" width="9.109375" style="99"/>
    <col min="2566" max="2566" width="18.44140625" style="99" bestFit="1" customWidth="1"/>
    <col min="2567" max="2569" width="14.6640625" style="99" customWidth="1"/>
    <col min="2570" max="2570" width="16" style="99" customWidth="1"/>
    <col min="2571" max="2574" width="14.6640625" style="99" customWidth="1"/>
    <col min="2575" max="2575" width="17.33203125" style="99" bestFit="1" customWidth="1"/>
    <col min="2576" max="2576" width="17.33203125" style="99" customWidth="1"/>
    <col min="2577" max="2577" width="14.6640625" style="99" customWidth="1"/>
    <col min="2578" max="2578" width="16.44140625" style="99" bestFit="1" customWidth="1"/>
    <col min="2579" max="2579" width="14.6640625" style="99" customWidth="1"/>
    <col min="2580" max="2580" width="16.44140625" style="99" bestFit="1" customWidth="1"/>
    <col min="2581" max="2581" width="14.6640625" style="99" customWidth="1"/>
    <col min="2582" max="2582" width="16.44140625" style="99" bestFit="1" customWidth="1"/>
    <col min="2583" max="2583" width="14.6640625" style="99" customWidth="1"/>
    <col min="2584" max="2584" width="16.44140625" style="99" bestFit="1" customWidth="1"/>
    <col min="2585" max="2585" width="14.6640625" style="99" customWidth="1"/>
    <col min="2586" max="2687" width="10.109375" style="99" bestFit="1" customWidth="1"/>
    <col min="2688" max="2821" width="9.109375" style="99"/>
    <col min="2822" max="2822" width="18.44140625" style="99" bestFit="1" customWidth="1"/>
    <col min="2823" max="2825" width="14.6640625" style="99" customWidth="1"/>
    <col min="2826" max="2826" width="16" style="99" customWidth="1"/>
    <col min="2827" max="2830" width="14.6640625" style="99" customWidth="1"/>
    <col min="2831" max="2831" width="17.33203125" style="99" bestFit="1" customWidth="1"/>
    <col min="2832" max="2832" width="17.33203125" style="99" customWidth="1"/>
    <col min="2833" max="2833" width="14.6640625" style="99" customWidth="1"/>
    <col min="2834" max="2834" width="16.44140625" style="99" bestFit="1" customWidth="1"/>
    <col min="2835" max="2835" width="14.6640625" style="99" customWidth="1"/>
    <col min="2836" max="2836" width="16.44140625" style="99" bestFit="1" customWidth="1"/>
    <col min="2837" max="2837" width="14.6640625" style="99" customWidth="1"/>
    <col min="2838" max="2838" width="16.44140625" style="99" bestFit="1" customWidth="1"/>
    <col min="2839" max="2839" width="14.6640625" style="99" customWidth="1"/>
    <col min="2840" max="2840" width="16.44140625" style="99" bestFit="1" customWidth="1"/>
    <col min="2841" max="2841" width="14.6640625" style="99" customWidth="1"/>
    <col min="2842" max="2943" width="10.109375" style="99" bestFit="1" customWidth="1"/>
    <col min="2944" max="3077" width="9.109375" style="99"/>
    <col min="3078" max="3078" width="18.44140625" style="99" bestFit="1" customWidth="1"/>
    <col min="3079" max="3081" width="14.6640625" style="99" customWidth="1"/>
    <col min="3082" max="3082" width="16" style="99" customWidth="1"/>
    <col min="3083" max="3086" width="14.6640625" style="99" customWidth="1"/>
    <col min="3087" max="3087" width="17.33203125" style="99" bestFit="1" customWidth="1"/>
    <col min="3088" max="3088" width="17.33203125" style="99" customWidth="1"/>
    <col min="3089" max="3089" width="14.6640625" style="99" customWidth="1"/>
    <col min="3090" max="3090" width="16.44140625" style="99" bestFit="1" customWidth="1"/>
    <col min="3091" max="3091" width="14.6640625" style="99" customWidth="1"/>
    <col min="3092" max="3092" width="16.44140625" style="99" bestFit="1" customWidth="1"/>
    <col min="3093" max="3093" width="14.6640625" style="99" customWidth="1"/>
    <col min="3094" max="3094" width="16.44140625" style="99" bestFit="1" customWidth="1"/>
    <col min="3095" max="3095" width="14.6640625" style="99" customWidth="1"/>
    <col min="3096" max="3096" width="16.44140625" style="99" bestFit="1" customWidth="1"/>
    <col min="3097" max="3097" width="14.6640625" style="99" customWidth="1"/>
    <col min="3098" max="3199" width="10.109375" style="99" bestFit="1" customWidth="1"/>
    <col min="3200" max="3333" width="9.109375" style="99"/>
    <col min="3334" max="3334" width="18.44140625" style="99" bestFit="1" customWidth="1"/>
    <col min="3335" max="3337" width="14.6640625" style="99" customWidth="1"/>
    <col min="3338" max="3338" width="16" style="99" customWidth="1"/>
    <col min="3339" max="3342" width="14.6640625" style="99" customWidth="1"/>
    <col min="3343" max="3343" width="17.33203125" style="99" bestFit="1" customWidth="1"/>
    <col min="3344" max="3344" width="17.33203125" style="99" customWidth="1"/>
    <col min="3345" max="3345" width="14.6640625" style="99" customWidth="1"/>
    <col min="3346" max="3346" width="16.44140625" style="99" bestFit="1" customWidth="1"/>
    <col min="3347" max="3347" width="14.6640625" style="99" customWidth="1"/>
    <col min="3348" max="3348" width="16.44140625" style="99" bestFit="1" customWidth="1"/>
    <col min="3349" max="3349" width="14.6640625" style="99" customWidth="1"/>
    <col min="3350" max="3350" width="16.44140625" style="99" bestFit="1" customWidth="1"/>
    <col min="3351" max="3351" width="14.6640625" style="99" customWidth="1"/>
    <col min="3352" max="3352" width="16.44140625" style="99" bestFit="1" customWidth="1"/>
    <col min="3353" max="3353" width="14.6640625" style="99" customWidth="1"/>
    <col min="3354" max="3455" width="10.109375" style="99" bestFit="1" customWidth="1"/>
    <col min="3456" max="3589" width="9.109375" style="99"/>
    <col min="3590" max="3590" width="18.44140625" style="99" bestFit="1" customWidth="1"/>
    <col min="3591" max="3593" width="14.6640625" style="99" customWidth="1"/>
    <col min="3594" max="3594" width="16" style="99" customWidth="1"/>
    <col min="3595" max="3598" width="14.6640625" style="99" customWidth="1"/>
    <col min="3599" max="3599" width="17.33203125" style="99" bestFit="1" customWidth="1"/>
    <col min="3600" max="3600" width="17.33203125" style="99" customWidth="1"/>
    <col min="3601" max="3601" width="14.6640625" style="99" customWidth="1"/>
    <col min="3602" max="3602" width="16.44140625" style="99" bestFit="1" customWidth="1"/>
    <col min="3603" max="3603" width="14.6640625" style="99" customWidth="1"/>
    <col min="3604" max="3604" width="16.44140625" style="99" bestFit="1" customWidth="1"/>
    <col min="3605" max="3605" width="14.6640625" style="99" customWidth="1"/>
    <col min="3606" max="3606" width="16.44140625" style="99" bestFit="1" customWidth="1"/>
    <col min="3607" max="3607" width="14.6640625" style="99" customWidth="1"/>
    <col min="3608" max="3608" width="16.44140625" style="99" bestFit="1" customWidth="1"/>
    <col min="3609" max="3609" width="14.6640625" style="99" customWidth="1"/>
    <col min="3610" max="3711" width="10.109375" style="99" bestFit="1" customWidth="1"/>
    <col min="3712" max="3845" width="9.109375" style="99"/>
    <col min="3846" max="3846" width="18.44140625" style="99" bestFit="1" customWidth="1"/>
    <col min="3847" max="3849" width="14.6640625" style="99" customWidth="1"/>
    <col min="3850" max="3850" width="16" style="99" customWidth="1"/>
    <col min="3851" max="3854" width="14.6640625" style="99" customWidth="1"/>
    <col min="3855" max="3855" width="17.33203125" style="99" bestFit="1" customWidth="1"/>
    <col min="3856" max="3856" width="17.33203125" style="99" customWidth="1"/>
    <col min="3857" max="3857" width="14.6640625" style="99" customWidth="1"/>
    <col min="3858" max="3858" width="16.44140625" style="99" bestFit="1" customWidth="1"/>
    <col min="3859" max="3859" width="14.6640625" style="99" customWidth="1"/>
    <col min="3860" max="3860" width="16.44140625" style="99" bestFit="1" customWidth="1"/>
    <col min="3861" max="3861" width="14.6640625" style="99" customWidth="1"/>
    <col min="3862" max="3862" width="16.44140625" style="99" bestFit="1" customWidth="1"/>
    <col min="3863" max="3863" width="14.6640625" style="99" customWidth="1"/>
    <col min="3864" max="3864" width="16.44140625" style="99" bestFit="1" customWidth="1"/>
    <col min="3865" max="3865" width="14.6640625" style="99" customWidth="1"/>
    <col min="3866" max="3967" width="10.109375" style="99" bestFit="1" customWidth="1"/>
    <col min="3968" max="4101" width="9.109375" style="99"/>
    <col min="4102" max="4102" width="18.44140625" style="99" bestFit="1" customWidth="1"/>
    <col min="4103" max="4105" width="14.6640625" style="99" customWidth="1"/>
    <col min="4106" max="4106" width="16" style="99" customWidth="1"/>
    <col min="4107" max="4110" width="14.6640625" style="99" customWidth="1"/>
    <col min="4111" max="4111" width="17.33203125" style="99" bestFit="1" customWidth="1"/>
    <col min="4112" max="4112" width="17.33203125" style="99" customWidth="1"/>
    <col min="4113" max="4113" width="14.6640625" style="99" customWidth="1"/>
    <col min="4114" max="4114" width="16.44140625" style="99" bestFit="1" customWidth="1"/>
    <col min="4115" max="4115" width="14.6640625" style="99" customWidth="1"/>
    <col min="4116" max="4116" width="16.44140625" style="99" bestFit="1" customWidth="1"/>
    <col min="4117" max="4117" width="14.6640625" style="99" customWidth="1"/>
    <col min="4118" max="4118" width="16.44140625" style="99" bestFit="1" customWidth="1"/>
    <col min="4119" max="4119" width="14.6640625" style="99" customWidth="1"/>
    <col min="4120" max="4120" width="16.44140625" style="99" bestFit="1" customWidth="1"/>
    <col min="4121" max="4121" width="14.6640625" style="99" customWidth="1"/>
    <col min="4122" max="4223" width="10.109375" style="99" bestFit="1" customWidth="1"/>
    <col min="4224" max="4357" width="9.109375" style="99"/>
    <col min="4358" max="4358" width="18.44140625" style="99" bestFit="1" customWidth="1"/>
    <col min="4359" max="4361" width="14.6640625" style="99" customWidth="1"/>
    <col min="4362" max="4362" width="16" style="99" customWidth="1"/>
    <col min="4363" max="4366" width="14.6640625" style="99" customWidth="1"/>
    <col min="4367" max="4367" width="17.33203125" style="99" bestFit="1" customWidth="1"/>
    <col min="4368" max="4368" width="17.33203125" style="99" customWidth="1"/>
    <col min="4369" max="4369" width="14.6640625" style="99" customWidth="1"/>
    <col min="4370" max="4370" width="16.44140625" style="99" bestFit="1" customWidth="1"/>
    <col min="4371" max="4371" width="14.6640625" style="99" customWidth="1"/>
    <col min="4372" max="4372" width="16.44140625" style="99" bestFit="1" customWidth="1"/>
    <col min="4373" max="4373" width="14.6640625" style="99" customWidth="1"/>
    <col min="4374" max="4374" width="16.44140625" style="99" bestFit="1" customWidth="1"/>
    <col min="4375" max="4375" width="14.6640625" style="99" customWidth="1"/>
    <col min="4376" max="4376" width="16.44140625" style="99" bestFit="1" customWidth="1"/>
    <col min="4377" max="4377" width="14.6640625" style="99" customWidth="1"/>
    <col min="4378" max="4479" width="10.109375" style="99" bestFit="1" customWidth="1"/>
    <col min="4480" max="4613" width="9.109375" style="99"/>
    <col min="4614" max="4614" width="18.44140625" style="99" bestFit="1" customWidth="1"/>
    <col min="4615" max="4617" width="14.6640625" style="99" customWidth="1"/>
    <col min="4618" max="4618" width="16" style="99" customWidth="1"/>
    <col min="4619" max="4622" width="14.6640625" style="99" customWidth="1"/>
    <col min="4623" max="4623" width="17.33203125" style="99" bestFit="1" customWidth="1"/>
    <col min="4624" max="4624" width="17.33203125" style="99" customWidth="1"/>
    <col min="4625" max="4625" width="14.6640625" style="99" customWidth="1"/>
    <col min="4626" max="4626" width="16.44140625" style="99" bestFit="1" customWidth="1"/>
    <col min="4627" max="4627" width="14.6640625" style="99" customWidth="1"/>
    <col min="4628" max="4628" width="16.44140625" style="99" bestFit="1" customWidth="1"/>
    <col min="4629" max="4629" width="14.6640625" style="99" customWidth="1"/>
    <col min="4630" max="4630" width="16.44140625" style="99" bestFit="1" customWidth="1"/>
    <col min="4631" max="4631" width="14.6640625" style="99" customWidth="1"/>
    <col min="4632" max="4632" width="16.44140625" style="99" bestFit="1" customWidth="1"/>
    <col min="4633" max="4633" width="14.6640625" style="99" customWidth="1"/>
    <col min="4634" max="4735" width="10.109375" style="99" bestFit="1" customWidth="1"/>
    <col min="4736" max="4869" width="9.109375" style="99"/>
    <col min="4870" max="4870" width="18.44140625" style="99" bestFit="1" customWidth="1"/>
    <col min="4871" max="4873" width="14.6640625" style="99" customWidth="1"/>
    <col min="4874" max="4874" width="16" style="99" customWidth="1"/>
    <col min="4875" max="4878" width="14.6640625" style="99" customWidth="1"/>
    <col min="4879" max="4879" width="17.33203125" style="99" bestFit="1" customWidth="1"/>
    <col min="4880" max="4880" width="17.33203125" style="99" customWidth="1"/>
    <col min="4881" max="4881" width="14.6640625" style="99" customWidth="1"/>
    <col min="4882" max="4882" width="16.44140625" style="99" bestFit="1" customWidth="1"/>
    <col min="4883" max="4883" width="14.6640625" style="99" customWidth="1"/>
    <col min="4884" max="4884" width="16.44140625" style="99" bestFit="1" customWidth="1"/>
    <col min="4885" max="4885" width="14.6640625" style="99" customWidth="1"/>
    <col min="4886" max="4886" width="16.44140625" style="99" bestFit="1" customWidth="1"/>
    <col min="4887" max="4887" width="14.6640625" style="99" customWidth="1"/>
    <col min="4888" max="4888" width="16.44140625" style="99" bestFit="1" customWidth="1"/>
    <col min="4889" max="4889" width="14.6640625" style="99" customWidth="1"/>
    <col min="4890" max="4991" width="10.109375" style="99" bestFit="1" customWidth="1"/>
    <col min="4992" max="5125" width="9.109375" style="99"/>
    <col min="5126" max="5126" width="18.44140625" style="99" bestFit="1" customWidth="1"/>
    <col min="5127" max="5129" width="14.6640625" style="99" customWidth="1"/>
    <col min="5130" max="5130" width="16" style="99" customWidth="1"/>
    <col min="5131" max="5134" width="14.6640625" style="99" customWidth="1"/>
    <col min="5135" max="5135" width="17.33203125" style="99" bestFit="1" customWidth="1"/>
    <col min="5136" max="5136" width="17.33203125" style="99" customWidth="1"/>
    <col min="5137" max="5137" width="14.6640625" style="99" customWidth="1"/>
    <col min="5138" max="5138" width="16.44140625" style="99" bestFit="1" customWidth="1"/>
    <col min="5139" max="5139" width="14.6640625" style="99" customWidth="1"/>
    <col min="5140" max="5140" width="16.44140625" style="99" bestFit="1" customWidth="1"/>
    <col min="5141" max="5141" width="14.6640625" style="99" customWidth="1"/>
    <col min="5142" max="5142" width="16.44140625" style="99" bestFit="1" customWidth="1"/>
    <col min="5143" max="5143" width="14.6640625" style="99" customWidth="1"/>
    <col min="5144" max="5144" width="16.44140625" style="99" bestFit="1" customWidth="1"/>
    <col min="5145" max="5145" width="14.6640625" style="99" customWidth="1"/>
    <col min="5146" max="5247" width="10.109375" style="99" bestFit="1" customWidth="1"/>
    <col min="5248" max="5381" width="9.109375" style="99"/>
    <col min="5382" max="5382" width="18.44140625" style="99" bestFit="1" customWidth="1"/>
    <col min="5383" max="5385" width="14.6640625" style="99" customWidth="1"/>
    <col min="5386" max="5386" width="16" style="99" customWidth="1"/>
    <col min="5387" max="5390" width="14.6640625" style="99" customWidth="1"/>
    <col min="5391" max="5391" width="17.33203125" style="99" bestFit="1" customWidth="1"/>
    <col min="5392" max="5392" width="17.33203125" style="99" customWidth="1"/>
    <col min="5393" max="5393" width="14.6640625" style="99" customWidth="1"/>
    <col min="5394" max="5394" width="16.44140625" style="99" bestFit="1" customWidth="1"/>
    <col min="5395" max="5395" width="14.6640625" style="99" customWidth="1"/>
    <col min="5396" max="5396" width="16.44140625" style="99" bestFit="1" customWidth="1"/>
    <col min="5397" max="5397" width="14.6640625" style="99" customWidth="1"/>
    <col min="5398" max="5398" width="16.44140625" style="99" bestFit="1" customWidth="1"/>
    <col min="5399" max="5399" width="14.6640625" style="99" customWidth="1"/>
    <col min="5400" max="5400" width="16.44140625" style="99" bestFit="1" customWidth="1"/>
    <col min="5401" max="5401" width="14.6640625" style="99" customWidth="1"/>
    <col min="5402" max="5503" width="10.109375" style="99" bestFit="1" customWidth="1"/>
    <col min="5504" max="5637" width="9.109375" style="99"/>
    <col min="5638" max="5638" width="18.44140625" style="99" bestFit="1" customWidth="1"/>
    <col min="5639" max="5641" width="14.6640625" style="99" customWidth="1"/>
    <col min="5642" max="5642" width="16" style="99" customWidth="1"/>
    <col min="5643" max="5646" width="14.6640625" style="99" customWidth="1"/>
    <col min="5647" max="5647" width="17.33203125" style="99" bestFit="1" customWidth="1"/>
    <col min="5648" max="5648" width="17.33203125" style="99" customWidth="1"/>
    <col min="5649" max="5649" width="14.6640625" style="99" customWidth="1"/>
    <col min="5650" max="5650" width="16.44140625" style="99" bestFit="1" customWidth="1"/>
    <col min="5651" max="5651" width="14.6640625" style="99" customWidth="1"/>
    <col min="5652" max="5652" width="16.44140625" style="99" bestFit="1" customWidth="1"/>
    <col min="5653" max="5653" width="14.6640625" style="99" customWidth="1"/>
    <col min="5654" max="5654" width="16.44140625" style="99" bestFit="1" customWidth="1"/>
    <col min="5655" max="5655" width="14.6640625" style="99" customWidth="1"/>
    <col min="5656" max="5656" width="16.44140625" style="99" bestFit="1" customWidth="1"/>
    <col min="5657" max="5657" width="14.6640625" style="99" customWidth="1"/>
    <col min="5658" max="5759" width="10.109375" style="99" bestFit="1" customWidth="1"/>
    <col min="5760" max="5893" width="9.109375" style="99"/>
    <col min="5894" max="5894" width="18.44140625" style="99" bestFit="1" customWidth="1"/>
    <col min="5895" max="5897" width="14.6640625" style="99" customWidth="1"/>
    <col min="5898" max="5898" width="16" style="99" customWidth="1"/>
    <col min="5899" max="5902" width="14.6640625" style="99" customWidth="1"/>
    <col min="5903" max="5903" width="17.33203125" style="99" bestFit="1" customWidth="1"/>
    <col min="5904" max="5904" width="17.33203125" style="99" customWidth="1"/>
    <col min="5905" max="5905" width="14.6640625" style="99" customWidth="1"/>
    <col min="5906" max="5906" width="16.44140625" style="99" bestFit="1" customWidth="1"/>
    <col min="5907" max="5907" width="14.6640625" style="99" customWidth="1"/>
    <col min="5908" max="5908" width="16.44140625" style="99" bestFit="1" customWidth="1"/>
    <col min="5909" max="5909" width="14.6640625" style="99" customWidth="1"/>
    <col min="5910" max="5910" width="16.44140625" style="99" bestFit="1" customWidth="1"/>
    <col min="5911" max="5911" width="14.6640625" style="99" customWidth="1"/>
    <col min="5912" max="5912" width="16.44140625" style="99" bestFit="1" customWidth="1"/>
    <col min="5913" max="5913" width="14.6640625" style="99" customWidth="1"/>
    <col min="5914" max="6015" width="10.109375" style="99" bestFit="1" customWidth="1"/>
    <col min="6016" max="6149" width="9.109375" style="99"/>
    <col min="6150" max="6150" width="18.44140625" style="99" bestFit="1" customWidth="1"/>
    <col min="6151" max="6153" width="14.6640625" style="99" customWidth="1"/>
    <col min="6154" max="6154" width="16" style="99" customWidth="1"/>
    <col min="6155" max="6158" width="14.6640625" style="99" customWidth="1"/>
    <col min="6159" max="6159" width="17.33203125" style="99" bestFit="1" customWidth="1"/>
    <col min="6160" max="6160" width="17.33203125" style="99" customWidth="1"/>
    <col min="6161" max="6161" width="14.6640625" style="99" customWidth="1"/>
    <col min="6162" max="6162" width="16.44140625" style="99" bestFit="1" customWidth="1"/>
    <col min="6163" max="6163" width="14.6640625" style="99" customWidth="1"/>
    <col min="6164" max="6164" width="16.44140625" style="99" bestFit="1" customWidth="1"/>
    <col min="6165" max="6165" width="14.6640625" style="99" customWidth="1"/>
    <col min="6166" max="6166" width="16.44140625" style="99" bestFit="1" customWidth="1"/>
    <col min="6167" max="6167" width="14.6640625" style="99" customWidth="1"/>
    <col min="6168" max="6168" width="16.44140625" style="99" bestFit="1" customWidth="1"/>
    <col min="6169" max="6169" width="14.6640625" style="99" customWidth="1"/>
    <col min="6170" max="6271" width="10.109375" style="99" bestFit="1" customWidth="1"/>
    <col min="6272" max="6405" width="9.109375" style="99"/>
    <col min="6406" max="6406" width="18.44140625" style="99" bestFit="1" customWidth="1"/>
    <col min="6407" max="6409" width="14.6640625" style="99" customWidth="1"/>
    <col min="6410" max="6410" width="16" style="99" customWidth="1"/>
    <col min="6411" max="6414" width="14.6640625" style="99" customWidth="1"/>
    <col min="6415" max="6415" width="17.33203125" style="99" bestFit="1" customWidth="1"/>
    <col min="6416" max="6416" width="17.33203125" style="99" customWidth="1"/>
    <col min="6417" max="6417" width="14.6640625" style="99" customWidth="1"/>
    <col min="6418" max="6418" width="16.44140625" style="99" bestFit="1" customWidth="1"/>
    <col min="6419" max="6419" width="14.6640625" style="99" customWidth="1"/>
    <col min="6420" max="6420" width="16.44140625" style="99" bestFit="1" customWidth="1"/>
    <col min="6421" max="6421" width="14.6640625" style="99" customWidth="1"/>
    <col min="6422" max="6422" width="16.44140625" style="99" bestFit="1" customWidth="1"/>
    <col min="6423" max="6423" width="14.6640625" style="99" customWidth="1"/>
    <col min="6424" max="6424" width="16.44140625" style="99" bestFit="1" customWidth="1"/>
    <col min="6425" max="6425" width="14.6640625" style="99" customWidth="1"/>
    <col min="6426" max="6527" width="10.109375" style="99" bestFit="1" customWidth="1"/>
    <col min="6528" max="6661" width="9.109375" style="99"/>
    <col min="6662" max="6662" width="18.44140625" style="99" bestFit="1" customWidth="1"/>
    <col min="6663" max="6665" width="14.6640625" style="99" customWidth="1"/>
    <col min="6666" max="6666" width="16" style="99" customWidth="1"/>
    <col min="6667" max="6670" width="14.6640625" style="99" customWidth="1"/>
    <col min="6671" max="6671" width="17.33203125" style="99" bestFit="1" customWidth="1"/>
    <col min="6672" max="6672" width="17.33203125" style="99" customWidth="1"/>
    <col min="6673" max="6673" width="14.6640625" style="99" customWidth="1"/>
    <col min="6674" max="6674" width="16.44140625" style="99" bestFit="1" customWidth="1"/>
    <col min="6675" max="6675" width="14.6640625" style="99" customWidth="1"/>
    <col min="6676" max="6676" width="16.44140625" style="99" bestFit="1" customWidth="1"/>
    <col min="6677" max="6677" width="14.6640625" style="99" customWidth="1"/>
    <col min="6678" max="6678" width="16.44140625" style="99" bestFit="1" customWidth="1"/>
    <col min="6679" max="6679" width="14.6640625" style="99" customWidth="1"/>
    <col min="6680" max="6680" width="16.44140625" style="99" bestFit="1" customWidth="1"/>
    <col min="6681" max="6681" width="14.6640625" style="99" customWidth="1"/>
    <col min="6682" max="6783" width="10.109375" style="99" bestFit="1" customWidth="1"/>
    <col min="6784" max="6917" width="9.109375" style="99"/>
    <col min="6918" max="6918" width="18.44140625" style="99" bestFit="1" customWidth="1"/>
    <col min="6919" max="6921" width="14.6640625" style="99" customWidth="1"/>
    <col min="6922" max="6922" width="16" style="99" customWidth="1"/>
    <col min="6923" max="6926" width="14.6640625" style="99" customWidth="1"/>
    <col min="6927" max="6927" width="17.33203125" style="99" bestFit="1" customWidth="1"/>
    <col min="6928" max="6928" width="17.33203125" style="99" customWidth="1"/>
    <col min="6929" max="6929" width="14.6640625" style="99" customWidth="1"/>
    <col min="6930" max="6930" width="16.44140625" style="99" bestFit="1" customWidth="1"/>
    <col min="6931" max="6931" width="14.6640625" style="99" customWidth="1"/>
    <col min="6932" max="6932" width="16.44140625" style="99" bestFit="1" customWidth="1"/>
    <col min="6933" max="6933" width="14.6640625" style="99" customWidth="1"/>
    <col min="6934" max="6934" width="16.44140625" style="99" bestFit="1" customWidth="1"/>
    <col min="6935" max="6935" width="14.6640625" style="99" customWidth="1"/>
    <col min="6936" max="6936" width="16.44140625" style="99" bestFit="1" customWidth="1"/>
    <col min="6937" max="6937" width="14.6640625" style="99" customWidth="1"/>
    <col min="6938" max="7039" width="10.109375" style="99" bestFit="1" customWidth="1"/>
    <col min="7040" max="7173" width="9.109375" style="99"/>
    <col min="7174" max="7174" width="18.44140625" style="99" bestFit="1" customWidth="1"/>
    <col min="7175" max="7177" width="14.6640625" style="99" customWidth="1"/>
    <col min="7178" max="7178" width="16" style="99" customWidth="1"/>
    <col min="7179" max="7182" width="14.6640625" style="99" customWidth="1"/>
    <col min="7183" max="7183" width="17.33203125" style="99" bestFit="1" customWidth="1"/>
    <col min="7184" max="7184" width="17.33203125" style="99" customWidth="1"/>
    <col min="7185" max="7185" width="14.6640625" style="99" customWidth="1"/>
    <col min="7186" max="7186" width="16.44140625" style="99" bestFit="1" customWidth="1"/>
    <col min="7187" max="7187" width="14.6640625" style="99" customWidth="1"/>
    <col min="7188" max="7188" width="16.44140625" style="99" bestFit="1" customWidth="1"/>
    <col min="7189" max="7189" width="14.6640625" style="99" customWidth="1"/>
    <col min="7190" max="7190" width="16.44140625" style="99" bestFit="1" customWidth="1"/>
    <col min="7191" max="7191" width="14.6640625" style="99" customWidth="1"/>
    <col min="7192" max="7192" width="16.44140625" style="99" bestFit="1" customWidth="1"/>
    <col min="7193" max="7193" width="14.6640625" style="99" customWidth="1"/>
    <col min="7194" max="7295" width="10.109375" style="99" bestFit="1" customWidth="1"/>
    <col min="7296" max="7429" width="9.109375" style="99"/>
    <col min="7430" max="7430" width="18.44140625" style="99" bestFit="1" customWidth="1"/>
    <col min="7431" max="7433" width="14.6640625" style="99" customWidth="1"/>
    <col min="7434" max="7434" width="16" style="99" customWidth="1"/>
    <col min="7435" max="7438" width="14.6640625" style="99" customWidth="1"/>
    <col min="7439" max="7439" width="17.33203125" style="99" bestFit="1" customWidth="1"/>
    <col min="7440" max="7440" width="17.33203125" style="99" customWidth="1"/>
    <col min="7441" max="7441" width="14.6640625" style="99" customWidth="1"/>
    <col min="7442" max="7442" width="16.44140625" style="99" bestFit="1" customWidth="1"/>
    <col min="7443" max="7443" width="14.6640625" style="99" customWidth="1"/>
    <col min="7444" max="7444" width="16.44140625" style="99" bestFit="1" customWidth="1"/>
    <col min="7445" max="7445" width="14.6640625" style="99" customWidth="1"/>
    <col min="7446" max="7446" width="16.44140625" style="99" bestFit="1" customWidth="1"/>
    <col min="7447" max="7447" width="14.6640625" style="99" customWidth="1"/>
    <col min="7448" max="7448" width="16.44140625" style="99" bestFit="1" customWidth="1"/>
    <col min="7449" max="7449" width="14.6640625" style="99" customWidth="1"/>
    <col min="7450" max="7551" width="10.109375" style="99" bestFit="1" customWidth="1"/>
    <col min="7552" max="7685" width="9.109375" style="99"/>
    <col min="7686" max="7686" width="18.44140625" style="99" bestFit="1" customWidth="1"/>
    <col min="7687" max="7689" width="14.6640625" style="99" customWidth="1"/>
    <col min="7690" max="7690" width="16" style="99" customWidth="1"/>
    <col min="7691" max="7694" width="14.6640625" style="99" customWidth="1"/>
    <col min="7695" max="7695" width="17.33203125" style="99" bestFit="1" customWidth="1"/>
    <col min="7696" max="7696" width="17.33203125" style="99" customWidth="1"/>
    <col min="7697" max="7697" width="14.6640625" style="99" customWidth="1"/>
    <col min="7698" max="7698" width="16.44140625" style="99" bestFit="1" customWidth="1"/>
    <col min="7699" max="7699" width="14.6640625" style="99" customWidth="1"/>
    <col min="7700" max="7700" width="16.44140625" style="99" bestFit="1" customWidth="1"/>
    <col min="7701" max="7701" width="14.6640625" style="99" customWidth="1"/>
    <col min="7702" max="7702" width="16.44140625" style="99" bestFit="1" customWidth="1"/>
    <col min="7703" max="7703" width="14.6640625" style="99" customWidth="1"/>
    <col min="7704" max="7704" width="16.44140625" style="99" bestFit="1" customWidth="1"/>
    <col min="7705" max="7705" width="14.6640625" style="99" customWidth="1"/>
    <col min="7706" max="7807" width="10.109375" style="99" bestFit="1" customWidth="1"/>
    <col min="7808" max="7941" width="9.109375" style="99"/>
    <col min="7942" max="7942" width="18.44140625" style="99" bestFit="1" customWidth="1"/>
    <col min="7943" max="7945" width="14.6640625" style="99" customWidth="1"/>
    <col min="7946" max="7946" width="16" style="99" customWidth="1"/>
    <col min="7947" max="7950" width="14.6640625" style="99" customWidth="1"/>
    <col min="7951" max="7951" width="17.33203125" style="99" bestFit="1" customWidth="1"/>
    <col min="7952" max="7952" width="17.33203125" style="99" customWidth="1"/>
    <col min="7953" max="7953" width="14.6640625" style="99" customWidth="1"/>
    <col min="7954" max="7954" width="16.44140625" style="99" bestFit="1" customWidth="1"/>
    <col min="7955" max="7955" width="14.6640625" style="99" customWidth="1"/>
    <col min="7956" max="7956" width="16.44140625" style="99" bestFit="1" customWidth="1"/>
    <col min="7957" max="7957" width="14.6640625" style="99" customWidth="1"/>
    <col min="7958" max="7958" width="16.44140625" style="99" bestFit="1" customWidth="1"/>
    <col min="7959" max="7959" width="14.6640625" style="99" customWidth="1"/>
    <col min="7960" max="7960" width="16.44140625" style="99" bestFit="1" customWidth="1"/>
    <col min="7961" max="7961" width="14.6640625" style="99" customWidth="1"/>
    <col min="7962" max="8063" width="10.109375" style="99" bestFit="1" customWidth="1"/>
    <col min="8064" max="8197" width="9.109375" style="99"/>
    <col min="8198" max="8198" width="18.44140625" style="99" bestFit="1" customWidth="1"/>
    <col min="8199" max="8201" width="14.6640625" style="99" customWidth="1"/>
    <col min="8202" max="8202" width="16" style="99" customWidth="1"/>
    <col min="8203" max="8206" width="14.6640625" style="99" customWidth="1"/>
    <col min="8207" max="8207" width="17.33203125" style="99" bestFit="1" customWidth="1"/>
    <col min="8208" max="8208" width="17.33203125" style="99" customWidth="1"/>
    <col min="8209" max="8209" width="14.6640625" style="99" customWidth="1"/>
    <col min="8210" max="8210" width="16.44140625" style="99" bestFit="1" customWidth="1"/>
    <col min="8211" max="8211" width="14.6640625" style="99" customWidth="1"/>
    <col min="8212" max="8212" width="16.44140625" style="99" bestFit="1" customWidth="1"/>
    <col min="8213" max="8213" width="14.6640625" style="99" customWidth="1"/>
    <col min="8214" max="8214" width="16.44140625" style="99" bestFit="1" customWidth="1"/>
    <col min="8215" max="8215" width="14.6640625" style="99" customWidth="1"/>
    <col min="8216" max="8216" width="16.44140625" style="99" bestFit="1" customWidth="1"/>
    <col min="8217" max="8217" width="14.6640625" style="99" customWidth="1"/>
    <col min="8218" max="8319" width="10.109375" style="99" bestFit="1" customWidth="1"/>
    <col min="8320" max="8453" width="9.109375" style="99"/>
    <col min="8454" max="8454" width="18.44140625" style="99" bestFit="1" customWidth="1"/>
    <col min="8455" max="8457" width="14.6640625" style="99" customWidth="1"/>
    <col min="8458" max="8458" width="16" style="99" customWidth="1"/>
    <col min="8459" max="8462" width="14.6640625" style="99" customWidth="1"/>
    <col min="8463" max="8463" width="17.33203125" style="99" bestFit="1" customWidth="1"/>
    <col min="8464" max="8464" width="17.33203125" style="99" customWidth="1"/>
    <col min="8465" max="8465" width="14.6640625" style="99" customWidth="1"/>
    <col min="8466" max="8466" width="16.44140625" style="99" bestFit="1" customWidth="1"/>
    <col min="8467" max="8467" width="14.6640625" style="99" customWidth="1"/>
    <col min="8468" max="8468" width="16.44140625" style="99" bestFit="1" customWidth="1"/>
    <col min="8469" max="8469" width="14.6640625" style="99" customWidth="1"/>
    <col min="8470" max="8470" width="16.44140625" style="99" bestFit="1" customWidth="1"/>
    <col min="8471" max="8471" width="14.6640625" style="99" customWidth="1"/>
    <col min="8472" max="8472" width="16.44140625" style="99" bestFit="1" customWidth="1"/>
    <col min="8473" max="8473" width="14.6640625" style="99" customWidth="1"/>
    <col min="8474" max="8575" width="10.109375" style="99" bestFit="1" customWidth="1"/>
    <col min="8576" max="8709" width="9.109375" style="99"/>
    <col min="8710" max="8710" width="18.44140625" style="99" bestFit="1" customWidth="1"/>
    <col min="8711" max="8713" width="14.6640625" style="99" customWidth="1"/>
    <col min="8714" max="8714" width="16" style="99" customWidth="1"/>
    <col min="8715" max="8718" width="14.6640625" style="99" customWidth="1"/>
    <col min="8719" max="8719" width="17.33203125" style="99" bestFit="1" customWidth="1"/>
    <col min="8720" max="8720" width="17.33203125" style="99" customWidth="1"/>
    <col min="8721" max="8721" width="14.6640625" style="99" customWidth="1"/>
    <col min="8722" max="8722" width="16.44140625" style="99" bestFit="1" customWidth="1"/>
    <col min="8723" max="8723" width="14.6640625" style="99" customWidth="1"/>
    <col min="8724" max="8724" width="16.44140625" style="99" bestFit="1" customWidth="1"/>
    <col min="8725" max="8725" width="14.6640625" style="99" customWidth="1"/>
    <col min="8726" max="8726" width="16.44140625" style="99" bestFit="1" customWidth="1"/>
    <col min="8727" max="8727" width="14.6640625" style="99" customWidth="1"/>
    <col min="8728" max="8728" width="16.44140625" style="99" bestFit="1" customWidth="1"/>
    <col min="8729" max="8729" width="14.6640625" style="99" customWidth="1"/>
    <col min="8730" max="8831" width="10.109375" style="99" bestFit="1" customWidth="1"/>
    <col min="8832" max="8965" width="9.109375" style="99"/>
    <col min="8966" max="8966" width="18.44140625" style="99" bestFit="1" customWidth="1"/>
    <col min="8967" max="8969" width="14.6640625" style="99" customWidth="1"/>
    <col min="8970" max="8970" width="16" style="99" customWidth="1"/>
    <col min="8971" max="8974" width="14.6640625" style="99" customWidth="1"/>
    <col min="8975" max="8975" width="17.33203125" style="99" bestFit="1" customWidth="1"/>
    <col min="8976" max="8976" width="17.33203125" style="99" customWidth="1"/>
    <col min="8977" max="8977" width="14.6640625" style="99" customWidth="1"/>
    <col min="8978" max="8978" width="16.44140625" style="99" bestFit="1" customWidth="1"/>
    <col min="8979" max="8979" width="14.6640625" style="99" customWidth="1"/>
    <col min="8980" max="8980" width="16.44140625" style="99" bestFit="1" customWidth="1"/>
    <col min="8981" max="8981" width="14.6640625" style="99" customWidth="1"/>
    <col min="8982" max="8982" width="16.44140625" style="99" bestFit="1" customWidth="1"/>
    <col min="8983" max="8983" width="14.6640625" style="99" customWidth="1"/>
    <col min="8984" max="8984" width="16.44140625" style="99" bestFit="1" customWidth="1"/>
    <col min="8985" max="8985" width="14.6640625" style="99" customWidth="1"/>
    <col min="8986" max="9087" width="10.109375" style="99" bestFit="1" customWidth="1"/>
    <col min="9088" max="9221" width="9.109375" style="99"/>
    <col min="9222" max="9222" width="18.44140625" style="99" bestFit="1" customWidth="1"/>
    <col min="9223" max="9225" width="14.6640625" style="99" customWidth="1"/>
    <col min="9226" max="9226" width="16" style="99" customWidth="1"/>
    <col min="9227" max="9230" width="14.6640625" style="99" customWidth="1"/>
    <col min="9231" max="9231" width="17.33203125" style="99" bestFit="1" customWidth="1"/>
    <col min="9232" max="9232" width="17.33203125" style="99" customWidth="1"/>
    <col min="9233" max="9233" width="14.6640625" style="99" customWidth="1"/>
    <col min="9234" max="9234" width="16.44140625" style="99" bestFit="1" customWidth="1"/>
    <col min="9235" max="9235" width="14.6640625" style="99" customWidth="1"/>
    <col min="9236" max="9236" width="16.44140625" style="99" bestFit="1" customWidth="1"/>
    <col min="9237" max="9237" width="14.6640625" style="99" customWidth="1"/>
    <col min="9238" max="9238" width="16.44140625" style="99" bestFit="1" customWidth="1"/>
    <col min="9239" max="9239" width="14.6640625" style="99" customWidth="1"/>
    <col min="9240" max="9240" width="16.44140625" style="99" bestFit="1" customWidth="1"/>
    <col min="9241" max="9241" width="14.6640625" style="99" customWidth="1"/>
    <col min="9242" max="9343" width="10.109375" style="99" bestFit="1" customWidth="1"/>
    <col min="9344" max="9477" width="9.109375" style="99"/>
    <col min="9478" max="9478" width="18.44140625" style="99" bestFit="1" customWidth="1"/>
    <col min="9479" max="9481" width="14.6640625" style="99" customWidth="1"/>
    <col min="9482" max="9482" width="16" style="99" customWidth="1"/>
    <col min="9483" max="9486" width="14.6640625" style="99" customWidth="1"/>
    <col min="9487" max="9487" width="17.33203125" style="99" bestFit="1" customWidth="1"/>
    <col min="9488" max="9488" width="17.33203125" style="99" customWidth="1"/>
    <col min="9489" max="9489" width="14.6640625" style="99" customWidth="1"/>
    <col min="9490" max="9490" width="16.44140625" style="99" bestFit="1" customWidth="1"/>
    <col min="9491" max="9491" width="14.6640625" style="99" customWidth="1"/>
    <col min="9492" max="9492" width="16.44140625" style="99" bestFit="1" customWidth="1"/>
    <col min="9493" max="9493" width="14.6640625" style="99" customWidth="1"/>
    <col min="9494" max="9494" width="16.44140625" style="99" bestFit="1" customWidth="1"/>
    <col min="9495" max="9495" width="14.6640625" style="99" customWidth="1"/>
    <col min="9496" max="9496" width="16.44140625" style="99" bestFit="1" customWidth="1"/>
    <col min="9497" max="9497" width="14.6640625" style="99" customWidth="1"/>
    <col min="9498" max="9599" width="10.109375" style="99" bestFit="1" customWidth="1"/>
    <col min="9600" max="9733" width="9.109375" style="99"/>
    <col min="9734" max="9734" width="18.44140625" style="99" bestFit="1" customWidth="1"/>
    <col min="9735" max="9737" width="14.6640625" style="99" customWidth="1"/>
    <col min="9738" max="9738" width="16" style="99" customWidth="1"/>
    <col min="9739" max="9742" width="14.6640625" style="99" customWidth="1"/>
    <col min="9743" max="9743" width="17.33203125" style="99" bestFit="1" customWidth="1"/>
    <col min="9744" max="9744" width="17.33203125" style="99" customWidth="1"/>
    <col min="9745" max="9745" width="14.6640625" style="99" customWidth="1"/>
    <col min="9746" max="9746" width="16.44140625" style="99" bestFit="1" customWidth="1"/>
    <col min="9747" max="9747" width="14.6640625" style="99" customWidth="1"/>
    <col min="9748" max="9748" width="16.44140625" style="99" bestFit="1" customWidth="1"/>
    <col min="9749" max="9749" width="14.6640625" style="99" customWidth="1"/>
    <col min="9750" max="9750" width="16.44140625" style="99" bestFit="1" customWidth="1"/>
    <col min="9751" max="9751" width="14.6640625" style="99" customWidth="1"/>
    <col min="9752" max="9752" width="16.44140625" style="99" bestFit="1" customWidth="1"/>
    <col min="9753" max="9753" width="14.6640625" style="99" customWidth="1"/>
    <col min="9754" max="9855" width="10.109375" style="99" bestFit="1" customWidth="1"/>
    <col min="9856" max="9989" width="9.109375" style="99"/>
    <col min="9990" max="9990" width="18.44140625" style="99" bestFit="1" customWidth="1"/>
    <col min="9991" max="9993" width="14.6640625" style="99" customWidth="1"/>
    <col min="9994" max="9994" width="16" style="99" customWidth="1"/>
    <col min="9995" max="9998" width="14.6640625" style="99" customWidth="1"/>
    <col min="9999" max="9999" width="17.33203125" style="99" bestFit="1" customWidth="1"/>
    <col min="10000" max="10000" width="17.33203125" style="99" customWidth="1"/>
    <col min="10001" max="10001" width="14.6640625" style="99" customWidth="1"/>
    <col min="10002" max="10002" width="16.44140625" style="99" bestFit="1" customWidth="1"/>
    <col min="10003" max="10003" width="14.6640625" style="99" customWidth="1"/>
    <col min="10004" max="10004" width="16.44140625" style="99" bestFit="1" customWidth="1"/>
    <col min="10005" max="10005" width="14.6640625" style="99" customWidth="1"/>
    <col min="10006" max="10006" width="16.44140625" style="99" bestFit="1" customWidth="1"/>
    <col min="10007" max="10007" width="14.6640625" style="99" customWidth="1"/>
    <col min="10008" max="10008" width="16.44140625" style="99" bestFit="1" customWidth="1"/>
    <col min="10009" max="10009" width="14.6640625" style="99" customWidth="1"/>
    <col min="10010" max="10111" width="10.109375" style="99" bestFit="1" customWidth="1"/>
    <col min="10112" max="10245" width="9.109375" style="99"/>
    <col min="10246" max="10246" width="18.44140625" style="99" bestFit="1" customWidth="1"/>
    <col min="10247" max="10249" width="14.6640625" style="99" customWidth="1"/>
    <col min="10250" max="10250" width="16" style="99" customWidth="1"/>
    <col min="10251" max="10254" width="14.6640625" style="99" customWidth="1"/>
    <col min="10255" max="10255" width="17.33203125" style="99" bestFit="1" customWidth="1"/>
    <col min="10256" max="10256" width="17.33203125" style="99" customWidth="1"/>
    <col min="10257" max="10257" width="14.6640625" style="99" customWidth="1"/>
    <col min="10258" max="10258" width="16.44140625" style="99" bestFit="1" customWidth="1"/>
    <col min="10259" max="10259" width="14.6640625" style="99" customWidth="1"/>
    <col min="10260" max="10260" width="16.44140625" style="99" bestFit="1" customWidth="1"/>
    <col min="10261" max="10261" width="14.6640625" style="99" customWidth="1"/>
    <col min="10262" max="10262" width="16.44140625" style="99" bestFit="1" customWidth="1"/>
    <col min="10263" max="10263" width="14.6640625" style="99" customWidth="1"/>
    <col min="10264" max="10264" width="16.44140625" style="99" bestFit="1" customWidth="1"/>
    <col min="10265" max="10265" width="14.6640625" style="99" customWidth="1"/>
    <col min="10266" max="10367" width="10.109375" style="99" bestFit="1" customWidth="1"/>
    <col min="10368" max="10501" width="9.109375" style="99"/>
    <col min="10502" max="10502" width="18.44140625" style="99" bestFit="1" customWidth="1"/>
    <col min="10503" max="10505" width="14.6640625" style="99" customWidth="1"/>
    <col min="10506" max="10506" width="16" style="99" customWidth="1"/>
    <col min="10507" max="10510" width="14.6640625" style="99" customWidth="1"/>
    <col min="10511" max="10511" width="17.33203125" style="99" bestFit="1" customWidth="1"/>
    <col min="10512" max="10512" width="17.33203125" style="99" customWidth="1"/>
    <col min="10513" max="10513" width="14.6640625" style="99" customWidth="1"/>
    <col min="10514" max="10514" width="16.44140625" style="99" bestFit="1" customWidth="1"/>
    <col min="10515" max="10515" width="14.6640625" style="99" customWidth="1"/>
    <col min="10516" max="10516" width="16.44140625" style="99" bestFit="1" customWidth="1"/>
    <col min="10517" max="10517" width="14.6640625" style="99" customWidth="1"/>
    <col min="10518" max="10518" width="16.44140625" style="99" bestFit="1" customWidth="1"/>
    <col min="10519" max="10519" width="14.6640625" style="99" customWidth="1"/>
    <col min="10520" max="10520" width="16.44140625" style="99" bestFit="1" customWidth="1"/>
    <col min="10521" max="10521" width="14.6640625" style="99" customWidth="1"/>
    <col min="10522" max="10623" width="10.109375" style="99" bestFit="1" customWidth="1"/>
    <col min="10624" max="10757" width="9.109375" style="99"/>
    <col min="10758" max="10758" width="18.44140625" style="99" bestFit="1" customWidth="1"/>
    <col min="10759" max="10761" width="14.6640625" style="99" customWidth="1"/>
    <col min="10762" max="10762" width="16" style="99" customWidth="1"/>
    <col min="10763" max="10766" width="14.6640625" style="99" customWidth="1"/>
    <col min="10767" max="10767" width="17.33203125" style="99" bestFit="1" customWidth="1"/>
    <col min="10768" max="10768" width="17.33203125" style="99" customWidth="1"/>
    <col min="10769" max="10769" width="14.6640625" style="99" customWidth="1"/>
    <col min="10770" max="10770" width="16.44140625" style="99" bestFit="1" customWidth="1"/>
    <col min="10771" max="10771" width="14.6640625" style="99" customWidth="1"/>
    <col min="10772" max="10772" width="16.44140625" style="99" bestFit="1" customWidth="1"/>
    <col min="10773" max="10773" width="14.6640625" style="99" customWidth="1"/>
    <col min="10774" max="10774" width="16.44140625" style="99" bestFit="1" customWidth="1"/>
    <col min="10775" max="10775" width="14.6640625" style="99" customWidth="1"/>
    <col min="10776" max="10776" width="16.44140625" style="99" bestFit="1" customWidth="1"/>
    <col min="10777" max="10777" width="14.6640625" style="99" customWidth="1"/>
    <col min="10778" max="10879" width="10.109375" style="99" bestFit="1" customWidth="1"/>
    <col min="10880" max="11013" width="9.109375" style="99"/>
    <col min="11014" max="11014" width="18.44140625" style="99" bestFit="1" customWidth="1"/>
    <col min="11015" max="11017" width="14.6640625" style="99" customWidth="1"/>
    <col min="11018" max="11018" width="16" style="99" customWidth="1"/>
    <col min="11019" max="11022" width="14.6640625" style="99" customWidth="1"/>
    <col min="11023" max="11023" width="17.33203125" style="99" bestFit="1" customWidth="1"/>
    <col min="11024" max="11024" width="17.33203125" style="99" customWidth="1"/>
    <col min="11025" max="11025" width="14.6640625" style="99" customWidth="1"/>
    <col min="11026" max="11026" width="16.44140625" style="99" bestFit="1" customWidth="1"/>
    <col min="11027" max="11027" width="14.6640625" style="99" customWidth="1"/>
    <col min="11028" max="11028" width="16.44140625" style="99" bestFit="1" customWidth="1"/>
    <col min="11029" max="11029" width="14.6640625" style="99" customWidth="1"/>
    <col min="11030" max="11030" width="16.44140625" style="99" bestFit="1" customWidth="1"/>
    <col min="11031" max="11031" width="14.6640625" style="99" customWidth="1"/>
    <col min="11032" max="11032" width="16.44140625" style="99" bestFit="1" customWidth="1"/>
    <col min="11033" max="11033" width="14.6640625" style="99" customWidth="1"/>
    <col min="11034" max="11135" width="10.109375" style="99" bestFit="1" customWidth="1"/>
    <col min="11136" max="11269" width="9.109375" style="99"/>
    <col min="11270" max="11270" width="18.44140625" style="99" bestFit="1" customWidth="1"/>
    <col min="11271" max="11273" width="14.6640625" style="99" customWidth="1"/>
    <col min="11274" max="11274" width="16" style="99" customWidth="1"/>
    <col min="11275" max="11278" width="14.6640625" style="99" customWidth="1"/>
    <col min="11279" max="11279" width="17.33203125" style="99" bestFit="1" customWidth="1"/>
    <col min="11280" max="11280" width="17.33203125" style="99" customWidth="1"/>
    <col min="11281" max="11281" width="14.6640625" style="99" customWidth="1"/>
    <col min="11282" max="11282" width="16.44140625" style="99" bestFit="1" customWidth="1"/>
    <col min="11283" max="11283" width="14.6640625" style="99" customWidth="1"/>
    <col min="11284" max="11284" width="16.44140625" style="99" bestFit="1" customWidth="1"/>
    <col min="11285" max="11285" width="14.6640625" style="99" customWidth="1"/>
    <col min="11286" max="11286" width="16.44140625" style="99" bestFit="1" customWidth="1"/>
    <col min="11287" max="11287" width="14.6640625" style="99" customWidth="1"/>
    <col min="11288" max="11288" width="16.44140625" style="99" bestFit="1" customWidth="1"/>
    <col min="11289" max="11289" width="14.6640625" style="99" customWidth="1"/>
    <col min="11290" max="11391" width="10.109375" style="99" bestFit="1" customWidth="1"/>
    <col min="11392" max="11525" width="9.109375" style="99"/>
    <col min="11526" max="11526" width="18.44140625" style="99" bestFit="1" customWidth="1"/>
    <col min="11527" max="11529" width="14.6640625" style="99" customWidth="1"/>
    <col min="11530" max="11530" width="16" style="99" customWidth="1"/>
    <col min="11531" max="11534" width="14.6640625" style="99" customWidth="1"/>
    <col min="11535" max="11535" width="17.33203125" style="99" bestFit="1" customWidth="1"/>
    <col min="11536" max="11536" width="17.33203125" style="99" customWidth="1"/>
    <col min="11537" max="11537" width="14.6640625" style="99" customWidth="1"/>
    <col min="11538" max="11538" width="16.44140625" style="99" bestFit="1" customWidth="1"/>
    <col min="11539" max="11539" width="14.6640625" style="99" customWidth="1"/>
    <col min="11540" max="11540" width="16.44140625" style="99" bestFit="1" customWidth="1"/>
    <col min="11541" max="11541" width="14.6640625" style="99" customWidth="1"/>
    <col min="11542" max="11542" width="16.44140625" style="99" bestFit="1" customWidth="1"/>
    <col min="11543" max="11543" width="14.6640625" style="99" customWidth="1"/>
    <col min="11544" max="11544" width="16.44140625" style="99" bestFit="1" customWidth="1"/>
    <col min="11545" max="11545" width="14.6640625" style="99" customWidth="1"/>
    <col min="11546" max="11647" width="10.109375" style="99" bestFit="1" customWidth="1"/>
    <col min="11648" max="11781" width="9.109375" style="99"/>
    <col min="11782" max="11782" width="18.44140625" style="99" bestFit="1" customWidth="1"/>
    <col min="11783" max="11785" width="14.6640625" style="99" customWidth="1"/>
    <col min="11786" max="11786" width="16" style="99" customWidth="1"/>
    <col min="11787" max="11790" width="14.6640625" style="99" customWidth="1"/>
    <col min="11791" max="11791" width="17.33203125" style="99" bestFit="1" customWidth="1"/>
    <col min="11792" max="11792" width="17.33203125" style="99" customWidth="1"/>
    <col min="11793" max="11793" width="14.6640625" style="99" customWidth="1"/>
    <col min="11794" max="11794" width="16.44140625" style="99" bestFit="1" customWidth="1"/>
    <col min="11795" max="11795" width="14.6640625" style="99" customWidth="1"/>
    <col min="11796" max="11796" width="16.44140625" style="99" bestFit="1" customWidth="1"/>
    <col min="11797" max="11797" width="14.6640625" style="99" customWidth="1"/>
    <col min="11798" max="11798" width="16.44140625" style="99" bestFit="1" customWidth="1"/>
    <col min="11799" max="11799" width="14.6640625" style="99" customWidth="1"/>
    <col min="11800" max="11800" width="16.44140625" style="99" bestFit="1" customWidth="1"/>
    <col min="11801" max="11801" width="14.6640625" style="99" customWidth="1"/>
    <col min="11802" max="11903" width="10.109375" style="99" bestFit="1" customWidth="1"/>
    <col min="11904" max="12037" width="9.109375" style="99"/>
    <col min="12038" max="12038" width="18.44140625" style="99" bestFit="1" customWidth="1"/>
    <col min="12039" max="12041" width="14.6640625" style="99" customWidth="1"/>
    <col min="12042" max="12042" width="16" style="99" customWidth="1"/>
    <col min="12043" max="12046" width="14.6640625" style="99" customWidth="1"/>
    <col min="12047" max="12047" width="17.33203125" style="99" bestFit="1" customWidth="1"/>
    <col min="12048" max="12048" width="17.33203125" style="99" customWidth="1"/>
    <col min="12049" max="12049" width="14.6640625" style="99" customWidth="1"/>
    <col min="12050" max="12050" width="16.44140625" style="99" bestFit="1" customWidth="1"/>
    <col min="12051" max="12051" width="14.6640625" style="99" customWidth="1"/>
    <col min="12052" max="12052" width="16.44140625" style="99" bestFit="1" customWidth="1"/>
    <col min="12053" max="12053" width="14.6640625" style="99" customWidth="1"/>
    <col min="12054" max="12054" width="16.44140625" style="99" bestFit="1" customWidth="1"/>
    <col min="12055" max="12055" width="14.6640625" style="99" customWidth="1"/>
    <col min="12056" max="12056" width="16.44140625" style="99" bestFit="1" customWidth="1"/>
    <col min="12057" max="12057" width="14.6640625" style="99" customWidth="1"/>
    <col min="12058" max="12159" width="10.109375" style="99" bestFit="1" customWidth="1"/>
    <col min="12160" max="12293" width="9.109375" style="99"/>
    <col min="12294" max="12294" width="18.44140625" style="99" bestFit="1" customWidth="1"/>
    <col min="12295" max="12297" width="14.6640625" style="99" customWidth="1"/>
    <col min="12298" max="12298" width="16" style="99" customWidth="1"/>
    <col min="12299" max="12302" width="14.6640625" style="99" customWidth="1"/>
    <col min="12303" max="12303" width="17.33203125" style="99" bestFit="1" customWidth="1"/>
    <col min="12304" max="12304" width="17.33203125" style="99" customWidth="1"/>
    <col min="12305" max="12305" width="14.6640625" style="99" customWidth="1"/>
    <col min="12306" max="12306" width="16.44140625" style="99" bestFit="1" customWidth="1"/>
    <col min="12307" max="12307" width="14.6640625" style="99" customWidth="1"/>
    <col min="12308" max="12308" width="16.44140625" style="99" bestFit="1" customWidth="1"/>
    <col min="12309" max="12309" width="14.6640625" style="99" customWidth="1"/>
    <col min="12310" max="12310" width="16.44140625" style="99" bestFit="1" customWidth="1"/>
    <col min="12311" max="12311" width="14.6640625" style="99" customWidth="1"/>
    <col min="12312" max="12312" width="16.44140625" style="99" bestFit="1" customWidth="1"/>
    <col min="12313" max="12313" width="14.6640625" style="99" customWidth="1"/>
    <col min="12314" max="12415" width="10.109375" style="99" bestFit="1" customWidth="1"/>
    <col min="12416" max="12549" width="9.109375" style="99"/>
    <col min="12550" max="12550" width="18.44140625" style="99" bestFit="1" customWidth="1"/>
    <col min="12551" max="12553" width="14.6640625" style="99" customWidth="1"/>
    <col min="12554" max="12554" width="16" style="99" customWidth="1"/>
    <col min="12555" max="12558" width="14.6640625" style="99" customWidth="1"/>
    <col min="12559" max="12559" width="17.33203125" style="99" bestFit="1" customWidth="1"/>
    <col min="12560" max="12560" width="17.33203125" style="99" customWidth="1"/>
    <col min="12561" max="12561" width="14.6640625" style="99" customWidth="1"/>
    <col min="12562" max="12562" width="16.44140625" style="99" bestFit="1" customWidth="1"/>
    <col min="12563" max="12563" width="14.6640625" style="99" customWidth="1"/>
    <col min="12564" max="12564" width="16.44140625" style="99" bestFit="1" customWidth="1"/>
    <col min="12565" max="12565" width="14.6640625" style="99" customWidth="1"/>
    <col min="12566" max="12566" width="16.44140625" style="99" bestFit="1" customWidth="1"/>
    <col min="12567" max="12567" width="14.6640625" style="99" customWidth="1"/>
    <col min="12568" max="12568" width="16.44140625" style="99" bestFit="1" customWidth="1"/>
    <col min="12569" max="12569" width="14.6640625" style="99" customWidth="1"/>
    <col min="12570" max="12671" width="10.109375" style="99" bestFit="1" customWidth="1"/>
    <col min="12672" max="12805" width="9.109375" style="99"/>
    <col min="12806" max="12806" width="18.44140625" style="99" bestFit="1" customWidth="1"/>
    <col min="12807" max="12809" width="14.6640625" style="99" customWidth="1"/>
    <col min="12810" max="12810" width="16" style="99" customWidth="1"/>
    <col min="12811" max="12814" width="14.6640625" style="99" customWidth="1"/>
    <col min="12815" max="12815" width="17.33203125" style="99" bestFit="1" customWidth="1"/>
    <col min="12816" max="12816" width="17.33203125" style="99" customWidth="1"/>
    <col min="12817" max="12817" width="14.6640625" style="99" customWidth="1"/>
    <col min="12818" max="12818" width="16.44140625" style="99" bestFit="1" customWidth="1"/>
    <col min="12819" max="12819" width="14.6640625" style="99" customWidth="1"/>
    <col min="12820" max="12820" width="16.44140625" style="99" bestFit="1" customWidth="1"/>
    <col min="12821" max="12821" width="14.6640625" style="99" customWidth="1"/>
    <col min="12822" max="12822" width="16.44140625" style="99" bestFit="1" customWidth="1"/>
    <col min="12823" max="12823" width="14.6640625" style="99" customWidth="1"/>
    <col min="12824" max="12824" width="16.44140625" style="99" bestFit="1" customWidth="1"/>
    <col min="12825" max="12825" width="14.6640625" style="99" customWidth="1"/>
    <col min="12826" max="12927" width="10.109375" style="99" bestFit="1" customWidth="1"/>
    <col min="12928" max="13061" width="9.109375" style="99"/>
    <col min="13062" max="13062" width="18.44140625" style="99" bestFit="1" customWidth="1"/>
    <col min="13063" max="13065" width="14.6640625" style="99" customWidth="1"/>
    <col min="13066" max="13066" width="16" style="99" customWidth="1"/>
    <col min="13067" max="13070" width="14.6640625" style="99" customWidth="1"/>
    <col min="13071" max="13071" width="17.33203125" style="99" bestFit="1" customWidth="1"/>
    <col min="13072" max="13072" width="17.33203125" style="99" customWidth="1"/>
    <col min="13073" max="13073" width="14.6640625" style="99" customWidth="1"/>
    <col min="13074" max="13074" width="16.44140625" style="99" bestFit="1" customWidth="1"/>
    <col min="13075" max="13075" width="14.6640625" style="99" customWidth="1"/>
    <col min="13076" max="13076" width="16.44140625" style="99" bestFit="1" customWidth="1"/>
    <col min="13077" max="13077" width="14.6640625" style="99" customWidth="1"/>
    <col min="13078" max="13078" width="16.44140625" style="99" bestFit="1" customWidth="1"/>
    <col min="13079" max="13079" width="14.6640625" style="99" customWidth="1"/>
    <col min="13080" max="13080" width="16.44140625" style="99" bestFit="1" customWidth="1"/>
    <col min="13081" max="13081" width="14.6640625" style="99" customWidth="1"/>
    <col min="13082" max="13183" width="10.109375" style="99" bestFit="1" customWidth="1"/>
    <col min="13184" max="13317" width="9.109375" style="99"/>
    <col min="13318" max="13318" width="18.44140625" style="99" bestFit="1" customWidth="1"/>
    <col min="13319" max="13321" width="14.6640625" style="99" customWidth="1"/>
    <col min="13322" max="13322" width="16" style="99" customWidth="1"/>
    <col min="13323" max="13326" width="14.6640625" style="99" customWidth="1"/>
    <col min="13327" max="13327" width="17.33203125" style="99" bestFit="1" customWidth="1"/>
    <col min="13328" max="13328" width="17.33203125" style="99" customWidth="1"/>
    <col min="13329" max="13329" width="14.6640625" style="99" customWidth="1"/>
    <col min="13330" max="13330" width="16.44140625" style="99" bestFit="1" customWidth="1"/>
    <col min="13331" max="13331" width="14.6640625" style="99" customWidth="1"/>
    <col min="13332" max="13332" width="16.44140625" style="99" bestFit="1" customWidth="1"/>
    <col min="13333" max="13333" width="14.6640625" style="99" customWidth="1"/>
    <col min="13334" max="13334" width="16.44140625" style="99" bestFit="1" customWidth="1"/>
    <col min="13335" max="13335" width="14.6640625" style="99" customWidth="1"/>
    <col min="13336" max="13336" width="16.44140625" style="99" bestFit="1" customWidth="1"/>
    <col min="13337" max="13337" width="14.6640625" style="99" customWidth="1"/>
    <col min="13338" max="13439" width="10.109375" style="99" bestFit="1" customWidth="1"/>
    <col min="13440" max="13573" width="9.109375" style="99"/>
    <col min="13574" max="13574" width="18.44140625" style="99" bestFit="1" customWidth="1"/>
    <col min="13575" max="13577" width="14.6640625" style="99" customWidth="1"/>
    <col min="13578" max="13578" width="16" style="99" customWidth="1"/>
    <col min="13579" max="13582" width="14.6640625" style="99" customWidth="1"/>
    <col min="13583" max="13583" width="17.33203125" style="99" bestFit="1" customWidth="1"/>
    <col min="13584" max="13584" width="17.33203125" style="99" customWidth="1"/>
    <col min="13585" max="13585" width="14.6640625" style="99" customWidth="1"/>
    <col min="13586" max="13586" width="16.44140625" style="99" bestFit="1" customWidth="1"/>
    <col min="13587" max="13587" width="14.6640625" style="99" customWidth="1"/>
    <col min="13588" max="13588" width="16.44140625" style="99" bestFit="1" customWidth="1"/>
    <col min="13589" max="13589" width="14.6640625" style="99" customWidth="1"/>
    <col min="13590" max="13590" width="16.44140625" style="99" bestFit="1" customWidth="1"/>
    <col min="13591" max="13591" width="14.6640625" style="99" customWidth="1"/>
    <col min="13592" max="13592" width="16.44140625" style="99" bestFit="1" customWidth="1"/>
    <col min="13593" max="13593" width="14.6640625" style="99" customWidth="1"/>
    <col min="13594" max="13695" width="10.109375" style="99" bestFit="1" customWidth="1"/>
    <col min="13696" max="13829" width="9.109375" style="99"/>
    <col min="13830" max="13830" width="18.44140625" style="99" bestFit="1" customWidth="1"/>
    <col min="13831" max="13833" width="14.6640625" style="99" customWidth="1"/>
    <col min="13834" max="13834" width="16" style="99" customWidth="1"/>
    <col min="13835" max="13838" width="14.6640625" style="99" customWidth="1"/>
    <col min="13839" max="13839" width="17.33203125" style="99" bestFit="1" customWidth="1"/>
    <col min="13840" max="13840" width="17.33203125" style="99" customWidth="1"/>
    <col min="13841" max="13841" width="14.6640625" style="99" customWidth="1"/>
    <col min="13842" max="13842" width="16.44140625" style="99" bestFit="1" customWidth="1"/>
    <col min="13843" max="13843" width="14.6640625" style="99" customWidth="1"/>
    <col min="13844" max="13844" width="16.44140625" style="99" bestFit="1" customWidth="1"/>
    <col min="13845" max="13845" width="14.6640625" style="99" customWidth="1"/>
    <col min="13846" max="13846" width="16.44140625" style="99" bestFit="1" customWidth="1"/>
    <col min="13847" max="13847" width="14.6640625" style="99" customWidth="1"/>
    <col min="13848" max="13848" width="16.44140625" style="99" bestFit="1" customWidth="1"/>
    <col min="13849" max="13849" width="14.6640625" style="99" customWidth="1"/>
    <col min="13850" max="13951" width="10.109375" style="99" bestFit="1" customWidth="1"/>
    <col min="13952" max="14085" width="9.109375" style="99"/>
    <col min="14086" max="14086" width="18.44140625" style="99" bestFit="1" customWidth="1"/>
    <col min="14087" max="14089" width="14.6640625" style="99" customWidth="1"/>
    <col min="14090" max="14090" width="16" style="99" customWidth="1"/>
    <col min="14091" max="14094" width="14.6640625" style="99" customWidth="1"/>
    <col min="14095" max="14095" width="17.33203125" style="99" bestFit="1" customWidth="1"/>
    <col min="14096" max="14096" width="17.33203125" style="99" customWidth="1"/>
    <col min="14097" max="14097" width="14.6640625" style="99" customWidth="1"/>
    <col min="14098" max="14098" width="16.44140625" style="99" bestFit="1" customWidth="1"/>
    <col min="14099" max="14099" width="14.6640625" style="99" customWidth="1"/>
    <col min="14100" max="14100" width="16.44140625" style="99" bestFit="1" customWidth="1"/>
    <col min="14101" max="14101" width="14.6640625" style="99" customWidth="1"/>
    <col min="14102" max="14102" width="16.44140625" style="99" bestFit="1" customWidth="1"/>
    <col min="14103" max="14103" width="14.6640625" style="99" customWidth="1"/>
    <col min="14104" max="14104" width="16.44140625" style="99" bestFit="1" customWidth="1"/>
    <col min="14105" max="14105" width="14.6640625" style="99" customWidth="1"/>
    <col min="14106" max="14207" width="10.109375" style="99" bestFit="1" customWidth="1"/>
    <col min="14208" max="14341" width="9.109375" style="99"/>
    <col min="14342" max="14342" width="18.44140625" style="99" bestFit="1" customWidth="1"/>
    <col min="14343" max="14345" width="14.6640625" style="99" customWidth="1"/>
    <col min="14346" max="14346" width="16" style="99" customWidth="1"/>
    <col min="14347" max="14350" width="14.6640625" style="99" customWidth="1"/>
    <col min="14351" max="14351" width="17.33203125" style="99" bestFit="1" customWidth="1"/>
    <col min="14352" max="14352" width="17.33203125" style="99" customWidth="1"/>
    <col min="14353" max="14353" width="14.6640625" style="99" customWidth="1"/>
    <col min="14354" max="14354" width="16.44140625" style="99" bestFit="1" customWidth="1"/>
    <col min="14355" max="14355" width="14.6640625" style="99" customWidth="1"/>
    <col min="14356" max="14356" width="16.44140625" style="99" bestFit="1" customWidth="1"/>
    <col min="14357" max="14357" width="14.6640625" style="99" customWidth="1"/>
    <col min="14358" max="14358" width="16.44140625" style="99" bestFit="1" customWidth="1"/>
    <col min="14359" max="14359" width="14.6640625" style="99" customWidth="1"/>
    <col min="14360" max="14360" width="16.44140625" style="99" bestFit="1" customWidth="1"/>
    <col min="14361" max="14361" width="14.6640625" style="99" customWidth="1"/>
    <col min="14362" max="14463" width="10.109375" style="99" bestFit="1" customWidth="1"/>
    <col min="14464" max="14597" width="9.109375" style="99"/>
    <col min="14598" max="14598" width="18.44140625" style="99" bestFit="1" customWidth="1"/>
    <col min="14599" max="14601" width="14.6640625" style="99" customWidth="1"/>
    <col min="14602" max="14602" width="16" style="99" customWidth="1"/>
    <col min="14603" max="14606" width="14.6640625" style="99" customWidth="1"/>
    <col min="14607" max="14607" width="17.33203125" style="99" bestFit="1" customWidth="1"/>
    <col min="14608" max="14608" width="17.33203125" style="99" customWidth="1"/>
    <col min="14609" max="14609" width="14.6640625" style="99" customWidth="1"/>
    <col min="14610" max="14610" width="16.44140625" style="99" bestFit="1" customWidth="1"/>
    <col min="14611" max="14611" width="14.6640625" style="99" customWidth="1"/>
    <col min="14612" max="14612" width="16.44140625" style="99" bestFit="1" customWidth="1"/>
    <col min="14613" max="14613" width="14.6640625" style="99" customWidth="1"/>
    <col min="14614" max="14614" width="16.44140625" style="99" bestFit="1" customWidth="1"/>
    <col min="14615" max="14615" width="14.6640625" style="99" customWidth="1"/>
    <col min="14616" max="14616" width="16.44140625" style="99" bestFit="1" customWidth="1"/>
    <col min="14617" max="14617" width="14.6640625" style="99" customWidth="1"/>
    <col min="14618" max="14719" width="10.109375" style="99" bestFit="1" customWidth="1"/>
    <col min="14720" max="14853" width="9.109375" style="99"/>
    <col min="14854" max="14854" width="18.44140625" style="99" bestFit="1" customWidth="1"/>
    <col min="14855" max="14857" width="14.6640625" style="99" customWidth="1"/>
    <col min="14858" max="14858" width="16" style="99" customWidth="1"/>
    <col min="14859" max="14862" width="14.6640625" style="99" customWidth="1"/>
    <col min="14863" max="14863" width="17.33203125" style="99" bestFit="1" customWidth="1"/>
    <col min="14864" max="14864" width="17.33203125" style="99" customWidth="1"/>
    <col min="14865" max="14865" width="14.6640625" style="99" customWidth="1"/>
    <col min="14866" max="14866" width="16.44140625" style="99" bestFit="1" customWidth="1"/>
    <col min="14867" max="14867" width="14.6640625" style="99" customWidth="1"/>
    <col min="14868" max="14868" width="16.44140625" style="99" bestFit="1" customWidth="1"/>
    <col min="14869" max="14869" width="14.6640625" style="99" customWidth="1"/>
    <col min="14870" max="14870" width="16.44140625" style="99" bestFit="1" customWidth="1"/>
    <col min="14871" max="14871" width="14.6640625" style="99" customWidth="1"/>
    <col min="14872" max="14872" width="16.44140625" style="99" bestFit="1" customWidth="1"/>
    <col min="14873" max="14873" width="14.6640625" style="99" customWidth="1"/>
    <col min="14874" max="14975" width="10.109375" style="99" bestFit="1" customWidth="1"/>
    <col min="14976" max="15109" width="9.109375" style="99"/>
    <col min="15110" max="15110" width="18.44140625" style="99" bestFit="1" customWidth="1"/>
    <col min="15111" max="15113" width="14.6640625" style="99" customWidth="1"/>
    <col min="15114" max="15114" width="16" style="99" customWidth="1"/>
    <col min="15115" max="15118" width="14.6640625" style="99" customWidth="1"/>
    <col min="15119" max="15119" width="17.33203125" style="99" bestFit="1" customWidth="1"/>
    <col min="15120" max="15120" width="17.33203125" style="99" customWidth="1"/>
    <col min="15121" max="15121" width="14.6640625" style="99" customWidth="1"/>
    <col min="15122" max="15122" width="16.44140625" style="99" bestFit="1" customWidth="1"/>
    <col min="15123" max="15123" width="14.6640625" style="99" customWidth="1"/>
    <col min="15124" max="15124" width="16.44140625" style="99" bestFit="1" customWidth="1"/>
    <col min="15125" max="15125" width="14.6640625" style="99" customWidth="1"/>
    <col min="15126" max="15126" width="16.44140625" style="99" bestFit="1" customWidth="1"/>
    <col min="15127" max="15127" width="14.6640625" style="99" customWidth="1"/>
    <col min="15128" max="15128" width="16.44140625" style="99" bestFit="1" customWidth="1"/>
    <col min="15129" max="15129" width="14.6640625" style="99" customWidth="1"/>
    <col min="15130" max="15231" width="10.109375" style="99" bestFit="1" customWidth="1"/>
    <col min="15232" max="15365" width="9.109375" style="99"/>
    <col min="15366" max="15366" width="18.44140625" style="99" bestFit="1" customWidth="1"/>
    <col min="15367" max="15369" width="14.6640625" style="99" customWidth="1"/>
    <col min="15370" max="15370" width="16" style="99" customWidth="1"/>
    <col min="15371" max="15374" width="14.6640625" style="99" customWidth="1"/>
    <col min="15375" max="15375" width="17.33203125" style="99" bestFit="1" customWidth="1"/>
    <col min="15376" max="15376" width="17.33203125" style="99" customWidth="1"/>
    <col min="15377" max="15377" width="14.6640625" style="99" customWidth="1"/>
    <col min="15378" max="15378" width="16.44140625" style="99" bestFit="1" customWidth="1"/>
    <col min="15379" max="15379" width="14.6640625" style="99" customWidth="1"/>
    <col min="15380" max="15380" width="16.44140625" style="99" bestFit="1" customWidth="1"/>
    <col min="15381" max="15381" width="14.6640625" style="99" customWidth="1"/>
    <col min="15382" max="15382" width="16.44140625" style="99" bestFit="1" customWidth="1"/>
    <col min="15383" max="15383" width="14.6640625" style="99" customWidth="1"/>
    <col min="15384" max="15384" width="16.44140625" style="99" bestFit="1" customWidth="1"/>
    <col min="15385" max="15385" width="14.6640625" style="99" customWidth="1"/>
    <col min="15386" max="15487" width="10.109375" style="99" bestFit="1" customWidth="1"/>
    <col min="15488" max="15621" width="9.109375" style="99"/>
    <col min="15622" max="15622" width="18.44140625" style="99" bestFit="1" customWidth="1"/>
    <col min="15623" max="15625" width="14.6640625" style="99" customWidth="1"/>
    <col min="15626" max="15626" width="16" style="99" customWidth="1"/>
    <col min="15627" max="15630" width="14.6640625" style="99" customWidth="1"/>
    <col min="15631" max="15631" width="17.33203125" style="99" bestFit="1" customWidth="1"/>
    <col min="15632" max="15632" width="17.33203125" style="99" customWidth="1"/>
    <col min="15633" max="15633" width="14.6640625" style="99" customWidth="1"/>
    <col min="15634" max="15634" width="16.44140625" style="99" bestFit="1" customWidth="1"/>
    <col min="15635" max="15635" width="14.6640625" style="99" customWidth="1"/>
    <col min="15636" max="15636" width="16.44140625" style="99" bestFit="1" customWidth="1"/>
    <col min="15637" max="15637" width="14.6640625" style="99" customWidth="1"/>
    <col min="15638" max="15638" width="16.44140625" style="99" bestFit="1" customWidth="1"/>
    <col min="15639" max="15639" width="14.6640625" style="99" customWidth="1"/>
    <col min="15640" max="15640" width="16.44140625" style="99" bestFit="1" customWidth="1"/>
    <col min="15641" max="15641" width="14.6640625" style="99" customWidth="1"/>
    <col min="15642" max="15743" width="10.109375" style="99" bestFit="1" customWidth="1"/>
    <col min="15744" max="15877" width="9.109375" style="99"/>
    <col min="15878" max="15878" width="18.44140625" style="99" bestFit="1" customWidth="1"/>
    <col min="15879" max="15881" width="14.6640625" style="99" customWidth="1"/>
    <col min="15882" max="15882" width="16" style="99" customWidth="1"/>
    <col min="15883" max="15886" width="14.6640625" style="99" customWidth="1"/>
    <col min="15887" max="15887" width="17.33203125" style="99" bestFit="1" customWidth="1"/>
    <col min="15888" max="15888" width="17.33203125" style="99" customWidth="1"/>
    <col min="15889" max="15889" width="14.6640625" style="99" customWidth="1"/>
    <col min="15890" max="15890" width="16.44140625" style="99" bestFit="1" customWidth="1"/>
    <col min="15891" max="15891" width="14.6640625" style="99" customWidth="1"/>
    <col min="15892" max="15892" width="16.44140625" style="99" bestFit="1" customWidth="1"/>
    <col min="15893" max="15893" width="14.6640625" style="99" customWidth="1"/>
    <col min="15894" max="15894" width="16.44140625" style="99" bestFit="1" customWidth="1"/>
    <col min="15895" max="15895" width="14.6640625" style="99" customWidth="1"/>
    <col min="15896" max="15896" width="16.44140625" style="99" bestFit="1" customWidth="1"/>
    <col min="15897" max="15897" width="14.6640625" style="99" customWidth="1"/>
    <col min="15898" max="15999" width="10.109375" style="99" bestFit="1" customWidth="1"/>
    <col min="16000" max="16133" width="9.109375" style="99"/>
    <col min="16134" max="16134" width="18.44140625" style="99" bestFit="1" customWidth="1"/>
    <col min="16135" max="16137" width="14.6640625" style="99" customWidth="1"/>
    <col min="16138" max="16138" width="16" style="99" customWidth="1"/>
    <col min="16139" max="16142" width="14.6640625" style="99" customWidth="1"/>
    <col min="16143" max="16143" width="17.33203125" style="99" bestFit="1" customWidth="1"/>
    <col min="16144" max="16144" width="17.33203125" style="99" customWidth="1"/>
    <col min="16145" max="16145" width="14.6640625" style="99" customWidth="1"/>
    <col min="16146" max="16146" width="16.44140625" style="99" bestFit="1" customWidth="1"/>
    <col min="16147" max="16147" width="14.6640625" style="99" customWidth="1"/>
    <col min="16148" max="16148" width="16.44140625" style="99" bestFit="1" customWidth="1"/>
    <col min="16149" max="16149" width="14.6640625" style="99" customWidth="1"/>
    <col min="16150" max="16150" width="16.44140625" style="99" bestFit="1" customWidth="1"/>
    <col min="16151" max="16151" width="14.6640625" style="99" customWidth="1"/>
    <col min="16152" max="16152" width="16.44140625" style="99" bestFit="1" customWidth="1"/>
    <col min="16153" max="16153" width="14.6640625" style="99" customWidth="1"/>
    <col min="16154" max="16255" width="10.109375" style="99" bestFit="1" customWidth="1"/>
    <col min="16256" max="16384" width="9.109375" style="99"/>
  </cols>
  <sheetData>
    <row r="1" spans="1:127" ht="13.2" x14ac:dyDescent="0.25">
      <c r="A1" s="748" t="s">
        <v>252</v>
      </c>
      <c r="B1" s="748"/>
      <c r="C1" s="748"/>
      <c r="D1" s="748"/>
      <c r="E1" s="748"/>
      <c r="F1" s="748"/>
      <c r="G1" s="748"/>
      <c r="H1" s="748"/>
      <c r="I1" s="748"/>
      <c r="J1" s="748"/>
      <c r="K1" s="748"/>
      <c r="L1" s="748"/>
      <c r="M1" s="748"/>
      <c r="N1" s="748"/>
      <c r="O1" s="748"/>
      <c r="P1" s="748"/>
      <c r="Q1" s="748"/>
      <c r="R1" s="748"/>
      <c r="S1" s="748"/>
      <c r="T1" s="98"/>
      <c r="U1" s="98"/>
      <c r="V1" s="98"/>
      <c r="W1" s="98"/>
      <c r="X1" s="98"/>
      <c r="Y1" s="98"/>
    </row>
    <row r="2" spans="1:127" s="104" customFormat="1" ht="18.75" customHeight="1" x14ac:dyDescent="0.25">
      <c r="A2" s="749" t="s">
        <v>253</v>
      </c>
      <c r="B2" s="181" t="s">
        <v>254</v>
      </c>
      <c r="C2" s="751" t="s">
        <v>255</v>
      </c>
      <c r="D2" s="751"/>
      <c r="E2" s="182" t="s">
        <v>35</v>
      </c>
      <c r="F2" s="759" t="str">
        <f>+'Ficha Avance'!D16</f>
        <v>CONTRATACIÓN DIRECTA</v>
      </c>
      <c r="G2" s="760"/>
      <c r="H2" s="761"/>
      <c r="I2" s="750" t="s">
        <v>256</v>
      </c>
      <c r="J2" s="762" t="s">
        <v>50</v>
      </c>
      <c r="K2" s="763"/>
      <c r="L2" s="763"/>
      <c r="M2" s="764"/>
      <c r="N2" s="183"/>
      <c r="O2" s="183"/>
      <c r="P2" s="183"/>
      <c r="Q2" s="183"/>
      <c r="R2" s="184"/>
      <c r="S2" s="183"/>
      <c r="T2" s="100"/>
      <c r="U2" s="101"/>
      <c r="V2" s="101"/>
      <c r="W2" s="101"/>
      <c r="X2" s="101"/>
      <c r="Y2" s="102"/>
      <c r="Z2" s="103"/>
      <c r="AA2" s="103"/>
      <c r="AB2" s="103"/>
      <c r="AC2" s="103"/>
      <c r="AD2" s="103"/>
      <c r="AE2" s="103"/>
      <c r="AF2" s="103"/>
      <c r="AG2" s="103"/>
      <c r="AH2" s="103"/>
      <c r="AI2" s="103"/>
      <c r="AJ2" s="103"/>
      <c r="AK2" s="103"/>
      <c r="AL2" s="103"/>
      <c r="AM2" s="103"/>
      <c r="AN2" s="103"/>
      <c r="AO2" s="103"/>
      <c r="AP2" s="103"/>
      <c r="AQ2" s="103"/>
      <c r="AR2" s="103"/>
      <c r="AS2" s="103"/>
      <c r="AT2" s="103"/>
      <c r="AU2" s="103"/>
      <c r="AV2" s="103"/>
      <c r="AW2" s="103"/>
      <c r="AX2" s="103"/>
      <c r="AY2" s="103"/>
      <c r="AZ2" s="103"/>
      <c r="BA2" s="103"/>
      <c r="BB2" s="103"/>
      <c r="BC2" s="103"/>
      <c r="BD2" s="103"/>
      <c r="BE2" s="103"/>
      <c r="BF2" s="103"/>
      <c r="BG2" s="103"/>
      <c r="BH2" s="103"/>
      <c r="BI2" s="103"/>
      <c r="BJ2" s="103"/>
      <c r="BK2" s="103"/>
      <c r="BL2" s="103"/>
      <c r="BM2" s="103"/>
      <c r="BN2" s="103"/>
      <c r="BO2" s="103"/>
      <c r="BP2" s="103"/>
      <c r="BQ2" s="103"/>
      <c r="BR2" s="103"/>
      <c r="BS2" s="103"/>
      <c r="BT2" s="103"/>
      <c r="BU2" s="103"/>
      <c r="BV2" s="103"/>
      <c r="BW2" s="103"/>
      <c r="BX2" s="103"/>
      <c r="BY2" s="103"/>
      <c r="BZ2" s="103"/>
      <c r="CA2" s="103"/>
      <c r="CB2" s="103"/>
      <c r="CC2" s="103"/>
      <c r="CD2" s="103"/>
      <c r="CE2" s="103"/>
      <c r="CF2" s="103"/>
      <c r="CG2" s="103"/>
      <c r="CH2" s="103"/>
      <c r="CI2" s="103"/>
      <c r="CJ2" s="103"/>
      <c r="CK2" s="103"/>
      <c r="CL2" s="103"/>
      <c r="CM2" s="103"/>
      <c r="CN2" s="103"/>
      <c r="CO2" s="103"/>
      <c r="CP2" s="103"/>
      <c r="CQ2" s="103"/>
      <c r="CR2" s="103"/>
      <c r="CS2" s="103"/>
      <c r="CT2" s="103"/>
      <c r="CU2" s="103"/>
      <c r="CV2" s="103"/>
      <c r="CW2" s="103"/>
      <c r="CX2" s="103"/>
      <c r="CY2" s="103"/>
      <c r="CZ2" s="103"/>
      <c r="DA2" s="103"/>
      <c r="DB2" s="103"/>
      <c r="DC2" s="103"/>
      <c r="DD2" s="103"/>
      <c r="DE2" s="103"/>
      <c r="DF2" s="103"/>
      <c r="DG2" s="103"/>
      <c r="DH2" s="103"/>
      <c r="DI2" s="103"/>
      <c r="DJ2" s="103"/>
      <c r="DK2" s="103"/>
      <c r="DL2" s="103"/>
      <c r="DM2" s="103"/>
      <c r="DN2" s="103"/>
      <c r="DO2" s="103"/>
      <c r="DP2" s="103"/>
      <c r="DQ2" s="103"/>
      <c r="DR2" s="103"/>
      <c r="DS2" s="103"/>
      <c r="DT2" s="103"/>
      <c r="DU2" s="103"/>
      <c r="DV2" s="103"/>
      <c r="DW2" s="103"/>
    </row>
    <row r="3" spans="1:127" s="104" customFormat="1" ht="62.25" customHeight="1" x14ac:dyDescent="0.25">
      <c r="A3" s="750"/>
      <c r="B3" s="182" t="s">
        <v>73</v>
      </c>
      <c r="C3" s="752" t="s">
        <v>12</v>
      </c>
      <c r="D3" s="752"/>
      <c r="E3" s="182" t="s">
        <v>257</v>
      </c>
      <c r="F3" s="759" t="str">
        <f>+'Ficha Avance'!D17</f>
        <v>CD-045-2023</v>
      </c>
      <c r="G3" s="760"/>
      <c r="H3" s="761"/>
      <c r="I3" s="750"/>
      <c r="J3" s="765"/>
      <c r="K3" s="766"/>
      <c r="L3" s="766"/>
      <c r="M3" s="767"/>
      <c r="N3" s="183"/>
      <c r="O3" s="183"/>
      <c r="P3" s="183"/>
      <c r="Q3" s="183"/>
      <c r="R3" s="184"/>
      <c r="S3" s="183"/>
      <c r="T3" s="105"/>
      <c r="U3" s="106"/>
      <c r="V3" s="106"/>
      <c r="W3" s="106"/>
      <c r="X3" s="106"/>
      <c r="Y3" s="107"/>
      <c r="Z3" s="103"/>
      <c r="AA3" s="103"/>
      <c r="AB3" s="103"/>
      <c r="AC3" s="103"/>
      <c r="AD3" s="103"/>
      <c r="AE3" s="103"/>
      <c r="AF3" s="103"/>
      <c r="AG3" s="103"/>
      <c r="AH3" s="103"/>
      <c r="AI3" s="103"/>
      <c r="AJ3" s="103"/>
      <c r="AK3" s="103"/>
      <c r="AL3" s="103"/>
      <c r="AM3" s="103"/>
      <c r="AN3" s="103"/>
      <c r="AO3" s="103"/>
      <c r="AP3" s="103"/>
      <c r="AQ3" s="103"/>
      <c r="AR3" s="103"/>
      <c r="AS3" s="103"/>
      <c r="AT3" s="103"/>
      <c r="AU3" s="103"/>
      <c r="AV3" s="103"/>
      <c r="AW3" s="103"/>
      <c r="AX3" s="103"/>
      <c r="AY3" s="103"/>
      <c r="AZ3" s="103"/>
      <c r="BA3" s="103"/>
      <c r="BB3" s="103"/>
      <c r="BC3" s="103"/>
      <c r="BD3" s="103"/>
      <c r="BE3" s="103"/>
      <c r="BF3" s="103"/>
      <c r="BG3" s="103"/>
      <c r="BH3" s="103"/>
      <c r="BI3" s="103"/>
      <c r="BJ3" s="103"/>
      <c r="BK3" s="103"/>
      <c r="BL3" s="103"/>
      <c r="BM3" s="103"/>
      <c r="BN3" s="103"/>
      <c r="BO3" s="103"/>
      <c r="BP3" s="103"/>
      <c r="BQ3" s="103"/>
      <c r="BR3" s="103"/>
      <c r="BS3" s="103"/>
      <c r="BT3" s="103"/>
      <c r="BU3" s="103"/>
      <c r="BV3" s="103"/>
      <c r="BW3" s="103"/>
      <c r="BX3" s="103"/>
      <c r="BY3" s="103"/>
      <c r="BZ3" s="103"/>
      <c r="CA3" s="103"/>
      <c r="CB3" s="103"/>
      <c r="CC3" s="103"/>
      <c r="CD3" s="103"/>
      <c r="CE3" s="103"/>
      <c r="CF3" s="103"/>
      <c r="CG3" s="103"/>
      <c r="CH3" s="103"/>
      <c r="CI3" s="103"/>
      <c r="CJ3" s="103"/>
      <c r="CK3" s="103"/>
      <c r="CL3" s="103"/>
      <c r="CM3" s="103"/>
      <c r="CN3" s="103"/>
      <c r="CO3" s="103"/>
      <c r="CP3" s="103"/>
      <c r="CQ3" s="103"/>
      <c r="CR3" s="103"/>
      <c r="CS3" s="103"/>
      <c r="CT3" s="103"/>
      <c r="CU3" s="103"/>
      <c r="CV3" s="103"/>
      <c r="CW3" s="103"/>
      <c r="CX3" s="103"/>
      <c r="CY3" s="103"/>
      <c r="CZ3" s="103"/>
      <c r="DA3" s="103"/>
      <c r="DB3" s="103"/>
      <c r="DC3" s="103"/>
      <c r="DD3" s="103"/>
      <c r="DE3" s="103"/>
      <c r="DF3" s="103"/>
      <c r="DG3" s="103"/>
      <c r="DH3" s="103"/>
      <c r="DI3" s="103"/>
      <c r="DJ3" s="103"/>
      <c r="DK3" s="103"/>
      <c r="DL3" s="103"/>
      <c r="DM3" s="103"/>
      <c r="DN3" s="103"/>
      <c r="DO3" s="103"/>
      <c r="DP3" s="103"/>
      <c r="DQ3" s="103"/>
      <c r="DR3" s="103"/>
      <c r="DS3" s="103"/>
      <c r="DT3" s="103"/>
      <c r="DU3" s="103"/>
      <c r="DV3" s="103"/>
      <c r="DW3" s="103"/>
    </row>
    <row r="4" spans="1:127" s="31" customFormat="1" ht="7.5" customHeight="1" x14ac:dyDescent="0.25"/>
    <row r="5" spans="1:127" ht="12.75" customHeight="1" x14ac:dyDescent="0.25">
      <c r="A5" s="753" t="s">
        <v>29</v>
      </c>
      <c r="B5" s="185" t="s">
        <v>30</v>
      </c>
      <c r="C5" s="754" t="str">
        <f>+'Ficha Avance'!D14</f>
        <v>DETECTA CORP S.A.</v>
      </c>
      <c r="D5" s="755"/>
      <c r="E5" s="182" t="s">
        <v>258</v>
      </c>
      <c r="F5" s="756" t="s">
        <v>259</v>
      </c>
      <c r="G5" s="756"/>
      <c r="H5" s="756"/>
      <c r="I5" s="750" t="s">
        <v>260</v>
      </c>
      <c r="J5" s="757" t="s">
        <v>261</v>
      </c>
      <c r="K5" s="758"/>
      <c r="L5" s="758"/>
      <c r="M5" s="758"/>
      <c r="N5" s="186"/>
      <c r="O5" s="186"/>
      <c r="P5" s="186"/>
      <c r="Q5" s="186"/>
      <c r="R5" s="186"/>
      <c r="S5" s="186"/>
      <c r="T5" s="108"/>
      <c r="U5" s="108"/>
      <c r="V5" s="108"/>
      <c r="W5" s="108"/>
      <c r="X5" s="108"/>
      <c r="Y5" s="109"/>
    </row>
    <row r="6" spans="1:127" ht="12.75" customHeight="1" x14ac:dyDescent="0.25">
      <c r="A6" s="753"/>
      <c r="B6" s="185" t="s">
        <v>33</v>
      </c>
      <c r="C6" s="754">
        <f>+'Ficha Avance'!D15</f>
        <v>800090427</v>
      </c>
      <c r="D6" s="755"/>
      <c r="E6" s="187" t="s">
        <v>262</v>
      </c>
      <c r="F6" s="756" t="s">
        <v>263</v>
      </c>
      <c r="G6" s="756"/>
      <c r="H6" s="756"/>
      <c r="I6" s="750"/>
      <c r="J6" s="758"/>
      <c r="K6" s="758"/>
      <c r="L6" s="758"/>
      <c r="M6" s="758"/>
      <c r="N6" s="186"/>
      <c r="O6" s="186"/>
      <c r="P6" s="186"/>
      <c r="Q6" s="186"/>
      <c r="R6" s="186"/>
      <c r="S6" s="186"/>
      <c r="T6" s="108"/>
      <c r="U6" s="108"/>
      <c r="V6" s="108"/>
      <c r="W6" s="108"/>
      <c r="X6" s="108"/>
      <c r="Y6" s="109"/>
    </row>
    <row r="7" spans="1:127" ht="6.75" customHeight="1" x14ac:dyDescent="0.25">
      <c r="A7" s="188"/>
      <c r="B7" s="189"/>
      <c r="C7" s="186"/>
      <c r="D7" s="186"/>
      <c r="E7" s="186"/>
      <c r="F7" s="186"/>
      <c r="G7" s="186"/>
      <c r="H7" s="190"/>
      <c r="I7" s="189"/>
      <c r="J7" s="186"/>
      <c r="K7" s="186"/>
      <c r="L7" s="186"/>
      <c r="M7" s="186"/>
      <c r="N7" s="186"/>
      <c r="O7" s="186"/>
      <c r="P7" s="186"/>
      <c r="Q7" s="186"/>
      <c r="R7" s="186"/>
      <c r="S7" s="186"/>
      <c r="T7" s="108"/>
      <c r="U7" s="108"/>
      <c r="V7" s="108"/>
      <c r="W7" s="108"/>
      <c r="X7" s="108"/>
      <c r="Y7" s="109"/>
    </row>
    <row r="8" spans="1:127" ht="12" customHeight="1" x14ac:dyDescent="0.25">
      <c r="A8" s="191" t="s">
        <v>13</v>
      </c>
      <c r="B8" s="754" t="str">
        <f>+'Ficha Avance'!B10:F10</f>
        <v>RODRIGO JOSE ZABALETA BAÑOL</v>
      </c>
      <c r="C8" s="754"/>
      <c r="D8" s="754"/>
      <c r="E8" s="754"/>
      <c r="F8" s="755"/>
      <c r="G8" s="779" t="s">
        <v>173</v>
      </c>
      <c r="H8" s="779"/>
      <c r="I8" s="778" t="str">
        <f>+'Ficha Avance'!K10</f>
        <v>18 de agosto de 2023</v>
      </c>
      <c r="J8" s="778"/>
      <c r="K8" s="779" t="s">
        <v>264</v>
      </c>
      <c r="L8" s="779"/>
      <c r="M8" s="192">
        <v>45291</v>
      </c>
      <c r="N8" s="186"/>
      <c r="O8" s="186"/>
      <c r="P8" s="186"/>
      <c r="Q8" s="186"/>
      <c r="R8" s="186"/>
      <c r="S8" s="186"/>
      <c r="T8" s="108"/>
      <c r="U8" s="108"/>
      <c r="V8" s="108"/>
      <c r="W8" s="108"/>
      <c r="X8" s="108"/>
      <c r="Y8" s="109"/>
    </row>
    <row r="9" spans="1:127" ht="12.75" customHeight="1" x14ac:dyDescent="0.25">
      <c r="A9" s="427" t="s">
        <v>18</v>
      </c>
      <c r="B9" s="768" t="s">
        <v>19</v>
      </c>
      <c r="C9" s="768"/>
      <c r="D9" s="769" t="str">
        <f>+'Ficha Avance'!D11:F11</f>
        <v>División de Mantenimiento y Mejoramiento</v>
      </c>
      <c r="E9" s="769"/>
      <c r="F9" s="770"/>
      <c r="G9" s="780" t="s">
        <v>265</v>
      </c>
      <c r="H9" s="780"/>
      <c r="I9" s="781" t="str">
        <f>+'Ficha Avance'!K11</f>
        <v>31 de agosto de 2023</v>
      </c>
      <c r="J9" s="782"/>
      <c r="K9" s="779" t="s">
        <v>266</v>
      </c>
      <c r="L9" s="779"/>
      <c r="M9" s="777">
        <v>45291</v>
      </c>
      <c r="N9" s="186"/>
      <c r="O9" s="186"/>
      <c r="P9" s="186"/>
      <c r="Q9" s="186"/>
      <c r="R9" s="186"/>
      <c r="S9" s="186"/>
      <c r="T9" s="108"/>
      <c r="U9" s="108"/>
      <c r="V9" s="108"/>
      <c r="W9" s="108"/>
      <c r="X9" s="108"/>
      <c r="Y9" s="109"/>
    </row>
    <row r="10" spans="1:127" ht="29.25" customHeight="1" x14ac:dyDescent="0.25">
      <c r="A10" s="427"/>
      <c r="B10" s="771" t="s">
        <v>23</v>
      </c>
      <c r="C10" s="771"/>
      <c r="D10" s="772" t="str">
        <f>+'Ficha Avance'!D12:F12</f>
        <v>Néstor Andrés Sánchez Hernández</v>
      </c>
      <c r="E10" s="772"/>
      <c r="F10" s="773"/>
      <c r="G10" s="780"/>
      <c r="H10" s="780"/>
      <c r="I10" s="783"/>
      <c r="J10" s="784"/>
      <c r="K10" s="779"/>
      <c r="L10" s="779"/>
      <c r="M10" s="777"/>
      <c r="N10" s="186"/>
      <c r="O10" s="186"/>
      <c r="P10" s="186"/>
      <c r="Q10" s="186"/>
      <c r="R10" s="186"/>
      <c r="S10" s="186"/>
      <c r="T10" s="108"/>
      <c r="U10" s="108"/>
      <c r="V10" s="108"/>
      <c r="W10" s="108"/>
      <c r="X10" s="108"/>
      <c r="Y10" s="109"/>
    </row>
    <row r="11" spans="1:127" ht="9" customHeight="1" x14ac:dyDescent="0.25">
      <c r="A11" s="193"/>
      <c r="B11" s="729"/>
      <c r="C11" s="729"/>
      <c r="D11" s="186" t="s">
        <v>267</v>
      </c>
      <c r="E11" s="186"/>
      <c r="F11" s="186"/>
      <c r="G11" s="186"/>
      <c r="H11" s="171"/>
      <c r="I11" s="171"/>
      <c r="J11" s="193"/>
      <c r="K11" s="193"/>
      <c r="L11" s="193"/>
      <c r="M11" s="194"/>
      <c r="N11" s="186"/>
      <c r="O11" s="186"/>
      <c r="P11" s="186"/>
      <c r="Q11" s="186"/>
      <c r="R11" s="186"/>
      <c r="S11" s="186"/>
      <c r="T11" s="108"/>
      <c r="U11" s="108"/>
      <c r="V11" s="108"/>
      <c r="W11" s="108"/>
      <c r="X11" s="108"/>
      <c r="Y11" s="109"/>
    </row>
    <row r="12" spans="1:127" ht="25.5" customHeight="1" x14ac:dyDescent="0.25">
      <c r="A12" s="182" t="s">
        <v>203</v>
      </c>
      <c r="B12" s="774" t="s">
        <v>268</v>
      </c>
      <c r="C12" s="774"/>
      <c r="D12" s="774"/>
      <c r="E12" s="774"/>
      <c r="F12" s="774"/>
      <c r="G12" s="774"/>
      <c r="H12" s="774"/>
      <c r="I12" s="193"/>
      <c r="J12" s="195"/>
      <c r="K12" s="196"/>
      <c r="L12" s="196"/>
      <c r="M12" s="197"/>
      <c r="N12" s="186"/>
      <c r="O12" s="186"/>
      <c r="P12" s="186"/>
      <c r="Q12" s="186"/>
      <c r="R12" s="186"/>
      <c r="S12" s="186"/>
      <c r="T12" s="108"/>
      <c r="U12" s="108"/>
      <c r="V12" s="108"/>
      <c r="W12" s="108"/>
      <c r="X12" s="108"/>
      <c r="Y12" s="109"/>
    </row>
    <row r="13" spans="1:127" ht="12.75" customHeight="1" x14ac:dyDescent="0.25">
      <c r="A13" s="198" t="s">
        <v>269</v>
      </c>
      <c r="B13" s="785">
        <v>60000000</v>
      </c>
      <c r="C13" s="786"/>
      <c r="D13" s="742"/>
      <c r="E13" s="743"/>
      <c r="F13" s="743"/>
      <c r="G13" s="743"/>
      <c r="H13" s="743"/>
      <c r="I13" s="193"/>
      <c r="J13" s="193"/>
      <c r="K13" s="199"/>
      <c r="L13" s="199"/>
      <c r="M13" s="199"/>
      <c r="N13" s="199"/>
      <c r="O13" s="199"/>
      <c r="P13" s="199"/>
      <c r="Q13" s="199"/>
      <c r="R13" s="200"/>
      <c r="S13" s="201"/>
      <c r="T13" s="110"/>
      <c r="U13" s="110"/>
      <c r="V13" s="110"/>
      <c r="W13" s="110"/>
      <c r="X13" s="110"/>
      <c r="Y13" s="111"/>
    </row>
    <row r="14" spans="1:127" ht="12.75" customHeight="1" x14ac:dyDescent="0.25">
      <c r="A14" s="198" t="s">
        <v>270</v>
      </c>
      <c r="B14" s="202">
        <v>0</v>
      </c>
      <c r="C14" s="202">
        <v>0</v>
      </c>
      <c r="D14" s="202">
        <v>0</v>
      </c>
      <c r="E14" s="202">
        <v>0</v>
      </c>
      <c r="F14" s="199"/>
      <c r="G14" s="199"/>
      <c r="H14" s="199"/>
      <c r="I14" s="199"/>
      <c r="J14" s="199"/>
      <c r="K14" s="199"/>
      <c r="L14" s="199"/>
      <c r="M14" s="199"/>
      <c r="N14" s="199"/>
      <c r="O14" s="199"/>
      <c r="P14" s="199"/>
      <c r="Q14" s="199"/>
      <c r="R14" s="200"/>
      <c r="S14" s="201"/>
      <c r="T14" s="110"/>
      <c r="U14" s="110"/>
      <c r="V14" s="110"/>
      <c r="W14" s="110"/>
      <c r="X14" s="110"/>
      <c r="Y14" s="111"/>
    </row>
    <row r="15" spans="1:127" ht="12.75" customHeight="1" x14ac:dyDescent="0.25">
      <c r="A15" s="198" t="s">
        <v>271</v>
      </c>
      <c r="B15" s="786">
        <v>60000000</v>
      </c>
      <c r="C15" s="786"/>
      <c r="D15" s="199"/>
      <c r="E15" s="199"/>
      <c r="F15" s="199"/>
      <c r="G15" s="199"/>
      <c r="H15" s="199"/>
      <c r="I15" s="199"/>
      <c r="J15" s="199"/>
      <c r="K15" s="199"/>
      <c r="L15" s="199"/>
      <c r="M15" s="199"/>
      <c r="N15" s="199"/>
      <c r="O15" s="199"/>
      <c r="P15" s="199"/>
      <c r="Q15" s="199"/>
      <c r="R15" s="200"/>
      <c r="S15" s="201"/>
      <c r="T15" s="110"/>
      <c r="U15" s="110"/>
      <c r="V15" s="110"/>
      <c r="W15" s="110"/>
      <c r="X15" s="110"/>
      <c r="Y15" s="111"/>
    </row>
    <row r="16" spans="1:127" ht="30" customHeight="1" x14ac:dyDescent="0.25">
      <c r="A16" s="198" t="s">
        <v>272</v>
      </c>
      <c r="B16" s="775" t="s">
        <v>273</v>
      </c>
      <c r="C16" s="775"/>
      <c r="D16" s="775"/>
      <c r="E16" s="775"/>
      <c r="F16" s="775"/>
      <c r="G16" s="775"/>
      <c r="H16" s="775"/>
      <c r="I16" s="203"/>
      <c r="J16" s="203"/>
      <c r="K16" s="203"/>
      <c r="L16" s="203"/>
      <c r="M16" s="203"/>
      <c r="N16" s="204" t="s">
        <v>267</v>
      </c>
      <c r="O16" s="204"/>
      <c r="P16" s="204"/>
      <c r="Q16" s="204"/>
      <c r="R16" s="204"/>
      <c r="S16" s="204"/>
      <c r="T16" s="112"/>
      <c r="U16" s="112"/>
      <c r="V16" s="112"/>
      <c r="W16" s="112"/>
      <c r="X16" s="112"/>
      <c r="Y16" s="113"/>
    </row>
    <row r="17" spans="1:127" ht="26.4" x14ac:dyDescent="0.25">
      <c r="A17" s="182" t="s">
        <v>274</v>
      </c>
      <c r="B17" s="776"/>
      <c r="C17" s="776"/>
      <c r="D17" s="205"/>
      <c r="E17" s="193"/>
      <c r="F17" s="193"/>
      <c r="G17" s="206"/>
      <c r="H17" s="206"/>
      <c r="I17" s="206"/>
      <c r="J17" s="206"/>
      <c r="K17" s="206"/>
      <c r="L17" s="186"/>
      <c r="M17" s="186"/>
      <c r="N17" s="186"/>
      <c r="O17" s="186"/>
      <c r="P17" s="186"/>
      <c r="Q17" s="186"/>
      <c r="R17" s="186"/>
      <c r="S17" s="186"/>
      <c r="T17" s="108"/>
      <c r="U17" s="108"/>
      <c r="V17" s="108"/>
      <c r="W17" s="108"/>
      <c r="X17" s="108"/>
      <c r="Y17" s="109"/>
    </row>
    <row r="18" spans="1:127" s="31" customFormat="1" ht="7.5" customHeight="1" x14ac:dyDescent="0.25">
      <c r="A18" s="193"/>
    </row>
    <row r="19" spans="1:127" s="117" customFormat="1" ht="24" x14ac:dyDescent="0.25">
      <c r="A19" s="207" t="s">
        <v>245</v>
      </c>
      <c r="B19" s="208" t="s">
        <v>275</v>
      </c>
      <c r="C19" s="209" t="s">
        <v>276</v>
      </c>
      <c r="D19" s="209" t="s">
        <v>277</v>
      </c>
      <c r="E19" s="209" t="s">
        <v>278</v>
      </c>
      <c r="F19" s="210" t="s">
        <v>279</v>
      </c>
      <c r="G19" s="210" t="s">
        <v>280</v>
      </c>
      <c r="H19" s="730" t="s">
        <v>100</v>
      </c>
      <c r="I19" s="736" t="s">
        <v>281</v>
      </c>
      <c r="J19" s="737"/>
      <c r="K19" s="744" t="s">
        <v>282</v>
      </c>
      <c r="L19" s="744" t="s">
        <v>283</v>
      </c>
      <c r="M19" s="741" t="s">
        <v>284</v>
      </c>
      <c r="N19" s="745" t="s">
        <v>285</v>
      </c>
      <c r="O19" s="745"/>
      <c r="P19" s="746" t="s">
        <v>286</v>
      </c>
      <c r="Q19" s="747"/>
      <c r="R19" s="733" t="s">
        <v>287</v>
      </c>
      <c r="S19" s="733" t="s">
        <v>288</v>
      </c>
      <c r="T19" s="114" t="s">
        <v>289</v>
      </c>
      <c r="U19" s="115" t="s">
        <v>288</v>
      </c>
      <c r="V19" s="114" t="s">
        <v>290</v>
      </c>
      <c r="W19" s="115" t="s">
        <v>288</v>
      </c>
      <c r="X19" s="114" t="s">
        <v>291</v>
      </c>
      <c r="Y19" s="115" t="s">
        <v>288</v>
      </c>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row>
    <row r="20" spans="1:127" ht="13.2" x14ac:dyDescent="0.25">
      <c r="A20" s="211" t="s">
        <v>86</v>
      </c>
      <c r="B20" s="212"/>
      <c r="C20" s="212"/>
      <c r="D20" s="212"/>
      <c r="E20" s="212"/>
      <c r="F20" s="213"/>
      <c r="G20" s="213"/>
      <c r="H20" s="731"/>
      <c r="I20" s="738" t="s">
        <v>292</v>
      </c>
      <c r="J20" s="738" t="s">
        <v>68</v>
      </c>
      <c r="K20" s="739"/>
      <c r="L20" s="739"/>
      <c r="M20" s="739"/>
      <c r="N20" s="738" t="s">
        <v>292</v>
      </c>
      <c r="O20" s="738" t="s">
        <v>68</v>
      </c>
      <c r="P20" s="738" t="s">
        <v>292</v>
      </c>
      <c r="Q20" s="738" t="s">
        <v>68</v>
      </c>
      <c r="R20" s="734"/>
      <c r="S20" s="734"/>
      <c r="T20" s="115"/>
      <c r="U20" s="118"/>
      <c r="V20" s="115"/>
      <c r="W20" s="118"/>
      <c r="X20" s="115"/>
      <c r="Y20" s="118"/>
    </row>
    <row r="21" spans="1:127" s="120" customFormat="1" ht="13.2" x14ac:dyDescent="0.25">
      <c r="A21" s="214" t="s">
        <v>293</v>
      </c>
      <c r="B21" s="215"/>
      <c r="C21" s="215"/>
      <c r="D21" s="215"/>
      <c r="E21" s="215"/>
      <c r="F21" s="216"/>
      <c r="G21" s="216"/>
      <c r="H21" s="732"/>
      <c r="I21" s="739"/>
      <c r="J21" s="739"/>
      <c r="K21" s="739"/>
      <c r="L21" s="739"/>
      <c r="M21" s="739"/>
      <c r="N21" s="739"/>
      <c r="O21" s="739"/>
      <c r="P21" s="739"/>
      <c r="Q21" s="739"/>
      <c r="R21" s="734"/>
      <c r="S21" s="734"/>
      <c r="T21" s="119"/>
      <c r="U21" s="119"/>
      <c r="V21" s="119"/>
      <c r="W21" s="119"/>
      <c r="X21" s="119"/>
      <c r="Y21" s="119"/>
    </row>
    <row r="22" spans="1:127" s="121" customFormat="1" ht="13.2" x14ac:dyDescent="0.25">
      <c r="A22" s="217" t="s">
        <v>294</v>
      </c>
      <c r="B22" s="218">
        <v>12000000</v>
      </c>
      <c r="C22" s="218">
        <v>12000000</v>
      </c>
      <c r="D22" s="218">
        <v>12000000</v>
      </c>
      <c r="E22" s="218">
        <v>12000000</v>
      </c>
      <c r="F22" s="219"/>
      <c r="G22" s="218">
        <v>12000000</v>
      </c>
      <c r="H22" s="220">
        <f>SUM(B22:G22)</f>
        <v>60000000</v>
      </c>
      <c r="I22" s="740"/>
      <c r="J22" s="740"/>
      <c r="K22" s="740"/>
      <c r="L22" s="740"/>
      <c r="M22" s="740"/>
      <c r="N22" s="740"/>
      <c r="O22" s="740"/>
      <c r="P22" s="740"/>
      <c r="Q22" s="740"/>
      <c r="R22" s="735"/>
      <c r="S22" s="735"/>
      <c r="T22" s="119"/>
      <c r="U22" s="119"/>
      <c r="V22" s="119"/>
      <c r="W22" s="119"/>
      <c r="X22" s="119"/>
      <c r="Y22" s="119"/>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8"/>
      <c r="BA22" s="98"/>
      <c r="BB22" s="98"/>
      <c r="BC22" s="98"/>
      <c r="BD22" s="98"/>
      <c r="BE22" s="98"/>
      <c r="BF22" s="98"/>
      <c r="BG22" s="98"/>
      <c r="BH22" s="98"/>
      <c r="BI22" s="98"/>
      <c r="BJ22" s="98"/>
      <c r="BK22" s="98"/>
      <c r="BL22" s="98"/>
      <c r="BM22" s="98"/>
      <c r="BN22" s="98"/>
      <c r="BO22" s="98"/>
      <c r="BP22" s="98"/>
      <c r="BQ22" s="98"/>
      <c r="BR22" s="98"/>
      <c r="BS22" s="98"/>
      <c r="BT22" s="98"/>
      <c r="BU22" s="98"/>
      <c r="BV22" s="98"/>
      <c r="BW22" s="98"/>
      <c r="BX22" s="98"/>
      <c r="BY22" s="98"/>
      <c r="BZ22" s="98"/>
      <c r="CA22" s="98"/>
      <c r="CB22" s="98"/>
      <c r="CC22" s="98"/>
      <c r="CD22" s="98"/>
      <c r="CE22" s="98"/>
      <c r="CF22" s="98"/>
      <c r="CG22" s="98"/>
      <c r="CH22" s="98"/>
      <c r="CI22" s="98"/>
      <c r="CJ22" s="98"/>
      <c r="CK22" s="98"/>
      <c r="CL22" s="98"/>
      <c r="CM22" s="98"/>
      <c r="CN22" s="98"/>
      <c r="CO22" s="98"/>
      <c r="CP22" s="98"/>
      <c r="CQ22" s="98"/>
      <c r="CR22" s="98"/>
      <c r="CS22" s="98"/>
      <c r="CT22" s="98"/>
      <c r="CU22" s="98"/>
      <c r="CV22" s="98"/>
      <c r="CW22" s="98"/>
      <c r="CX22" s="98"/>
      <c r="CY22" s="98"/>
      <c r="CZ22" s="98"/>
      <c r="DA22" s="98"/>
      <c r="DB22" s="98"/>
      <c r="DC22" s="98"/>
      <c r="DD22" s="98"/>
      <c r="DE22" s="98"/>
      <c r="DF22" s="98"/>
      <c r="DG22" s="98"/>
      <c r="DH22" s="98"/>
      <c r="DI22" s="98"/>
      <c r="DJ22" s="98"/>
      <c r="DK22" s="98"/>
      <c r="DL22" s="98"/>
      <c r="DM22" s="98"/>
      <c r="DN22" s="98"/>
      <c r="DO22" s="98"/>
      <c r="DP22" s="98"/>
      <c r="DQ22" s="98"/>
      <c r="DR22" s="98"/>
      <c r="DS22" s="98"/>
      <c r="DT22" s="98"/>
      <c r="DU22" s="98"/>
      <c r="DV22" s="98"/>
      <c r="DW22" s="98"/>
    </row>
    <row r="23" spans="1:127" s="121" customFormat="1" ht="12.75" customHeight="1" x14ac:dyDescent="0.25">
      <c r="A23" s="726" t="s">
        <v>295</v>
      </c>
      <c r="B23" s="221">
        <v>513633</v>
      </c>
      <c r="C23" s="221">
        <v>800768</v>
      </c>
      <c r="D23" s="221">
        <v>800768</v>
      </c>
      <c r="E23" s="221">
        <v>800768</v>
      </c>
      <c r="F23" s="222"/>
      <c r="G23" s="221">
        <v>800768</v>
      </c>
      <c r="H23" s="223">
        <f>SUM(B23:G23)</f>
        <v>3716705</v>
      </c>
      <c r="I23" s="224"/>
      <c r="J23" s="225"/>
      <c r="K23" s="225"/>
      <c r="L23" s="225"/>
      <c r="M23" s="226"/>
      <c r="N23" s="227"/>
      <c r="O23" s="227"/>
      <c r="P23" s="228"/>
      <c r="Q23" s="228"/>
      <c r="R23" s="229"/>
      <c r="S23" s="230"/>
      <c r="T23" s="122"/>
      <c r="U23" s="123"/>
      <c r="V23" s="122"/>
      <c r="W23" s="123"/>
      <c r="X23" s="122"/>
      <c r="Y23" s="123"/>
      <c r="Z23" s="98"/>
      <c r="AA23" s="98"/>
      <c r="AB23" s="98"/>
      <c r="AC23" s="98"/>
      <c r="AD23" s="98"/>
      <c r="AE23" s="98"/>
      <c r="AF23" s="98"/>
      <c r="AG23" s="98"/>
      <c r="AH23" s="98"/>
      <c r="AI23" s="98"/>
      <c r="AJ23" s="98"/>
      <c r="AK23" s="98"/>
      <c r="AL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c r="BY23" s="98"/>
      <c r="BZ23" s="98"/>
      <c r="CA23" s="98"/>
      <c r="CB23" s="98"/>
      <c r="CC23" s="98"/>
      <c r="CD23" s="98"/>
      <c r="CE23" s="98"/>
      <c r="CF23" s="98"/>
      <c r="CG23" s="98"/>
      <c r="CH23" s="98"/>
      <c r="CI23" s="98"/>
      <c r="CJ23" s="98"/>
      <c r="CK23" s="98"/>
      <c r="CL23" s="98"/>
      <c r="CM23" s="98"/>
      <c r="CN23" s="98"/>
      <c r="CO23" s="98"/>
      <c r="CP23" s="98"/>
      <c r="CQ23" s="98"/>
      <c r="CR23" s="98"/>
      <c r="CS23" s="98"/>
      <c r="CT23" s="98"/>
      <c r="CU23" s="98"/>
      <c r="CV23" s="98"/>
      <c r="CW23" s="98"/>
      <c r="CX23" s="98"/>
      <c r="CY23" s="98"/>
      <c r="CZ23" s="98"/>
      <c r="DA23" s="98"/>
      <c r="DB23" s="98"/>
      <c r="DC23" s="98"/>
      <c r="DD23" s="98"/>
      <c r="DE23" s="98"/>
      <c r="DF23" s="98"/>
      <c r="DG23" s="98"/>
      <c r="DH23" s="98"/>
      <c r="DI23" s="98"/>
      <c r="DJ23" s="98"/>
      <c r="DK23" s="98"/>
      <c r="DL23" s="98"/>
      <c r="DM23" s="98"/>
      <c r="DN23" s="98"/>
      <c r="DO23" s="98"/>
      <c r="DP23" s="98"/>
      <c r="DQ23" s="98"/>
      <c r="DR23" s="98"/>
      <c r="DS23" s="98"/>
      <c r="DT23" s="98"/>
      <c r="DU23" s="98"/>
      <c r="DV23" s="98"/>
      <c r="DW23" s="98"/>
    </row>
    <row r="24" spans="1:127" s="121" customFormat="1" ht="13.2" x14ac:dyDescent="0.25">
      <c r="A24" s="727"/>
      <c r="B24" s="221"/>
      <c r="C24" s="221"/>
      <c r="D24" s="221"/>
      <c r="E24" s="221"/>
      <c r="F24" s="231"/>
      <c r="G24" s="231"/>
      <c r="H24" s="223">
        <f>SUM(B24:F24)</f>
        <v>0</v>
      </c>
      <c r="I24" s="224"/>
      <c r="J24" s="225"/>
      <c r="K24" s="224"/>
      <c r="L24" s="230"/>
      <c r="M24" s="232"/>
      <c r="N24" s="232"/>
      <c r="O24" s="232"/>
      <c r="P24" s="232"/>
      <c r="Q24" s="232"/>
      <c r="R24" s="229"/>
      <c r="S24" s="230"/>
      <c r="T24" s="122"/>
      <c r="U24" s="123"/>
      <c r="V24" s="122"/>
      <c r="W24" s="123"/>
      <c r="X24" s="122"/>
      <c r="Y24" s="123"/>
      <c r="Z24" s="98"/>
      <c r="AA24" s="98"/>
      <c r="AB24" s="98"/>
      <c r="AC24" s="98"/>
      <c r="AD24" s="98"/>
      <c r="AE24" s="98"/>
      <c r="AF24" s="98"/>
      <c r="AG24" s="98"/>
      <c r="AH24" s="98"/>
      <c r="AI24" s="98"/>
      <c r="AJ24" s="98"/>
      <c r="AK24" s="98"/>
      <c r="AL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c r="BY24" s="98"/>
      <c r="BZ24" s="98"/>
      <c r="CA24" s="98"/>
      <c r="CB24" s="98"/>
      <c r="CC24" s="98"/>
      <c r="CD24" s="98"/>
      <c r="CE24" s="98"/>
      <c r="CF24" s="98"/>
      <c r="CG24" s="98"/>
      <c r="CH24" s="98"/>
      <c r="CI24" s="98"/>
      <c r="CJ24" s="98"/>
      <c r="CK24" s="98"/>
      <c r="CL24" s="98"/>
      <c r="CM24" s="98"/>
      <c r="CN24" s="98"/>
      <c r="CO24" s="98"/>
      <c r="CP24" s="98"/>
      <c r="CQ24" s="98"/>
      <c r="CR24" s="98"/>
      <c r="CS24" s="98"/>
      <c r="CT24" s="98"/>
      <c r="CU24" s="98"/>
      <c r="CV24" s="98"/>
      <c r="CW24" s="98"/>
      <c r="CX24" s="98"/>
      <c r="CY24" s="98"/>
      <c r="CZ24" s="98"/>
      <c r="DA24" s="98"/>
      <c r="DB24" s="98"/>
      <c r="DC24" s="98"/>
      <c r="DD24" s="98"/>
      <c r="DE24" s="98"/>
      <c r="DF24" s="98"/>
      <c r="DG24" s="98"/>
      <c r="DH24" s="98"/>
      <c r="DI24" s="98"/>
      <c r="DJ24" s="98"/>
      <c r="DK24" s="98"/>
      <c r="DL24" s="98"/>
      <c r="DM24" s="98"/>
      <c r="DN24" s="98"/>
      <c r="DO24" s="98"/>
      <c r="DP24" s="98"/>
      <c r="DQ24" s="98"/>
      <c r="DR24" s="98"/>
      <c r="DS24" s="98"/>
      <c r="DT24" s="98"/>
      <c r="DU24" s="98"/>
      <c r="DV24" s="98"/>
      <c r="DW24" s="98"/>
    </row>
    <row r="25" spans="1:127" s="121" customFormat="1" ht="13.2" x14ac:dyDescent="0.25">
      <c r="A25" s="727"/>
      <c r="B25" s="221"/>
      <c r="C25" s="221"/>
      <c r="D25" s="221"/>
      <c r="E25" s="221"/>
      <c r="F25" s="231"/>
      <c r="G25" s="231"/>
      <c r="H25" s="223">
        <f>SUM(B25:F25)</f>
        <v>0</v>
      </c>
      <c r="I25" s="224"/>
      <c r="J25" s="224"/>
      <c r="K25" s="229"/>
      <c r="L25" s="229"/>
      <c r="M25" s="230"/>
      <c r="N25" s="230"/>
      <c r="O25" s="230"/>
      <c r="P25" s="230"/>
      <c r="Q25" s="230"/>
      <c r="R25" s="229"/>
      <c r="S25" s="230"/>
      <c r="T25" s="122"/>
      <c r="U25" s="123"/>
      <c r="V25" s="122"/>
      <c r="W25" s="123"/>
      <c r="X25" s="122"/>
      <c r="Y25" s="123"/>
      <c r="Z25" s="98"/>
      <c r="AA25" s="98"/>
      <c r="AB25" s="98"/>
      <c r="AC25" s="98"/>
      <c r="AD25" s="98"/>
      <c r="AE25" s="98"/>
      <c r="AF25" s="98"/>
      <c r="AG25" s="98"/>
      <c r="AH25" s="98"/>
      <c r="AI25" s="98"/>
      <c r="AJ25" s="98"/>
      <c r="AK25" s="98"/>
      <c r="AL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c r="BY25" s="98"/>
      <c r="BZ25" s="98"/>
      <c r="CA25" s="98"/>
      <c r="CB25" s="98"/>
      <c r="CC25" s="98"/>
      <c r="CD25" s="98"/>
      <c r="CE25" s="98"/>
      <c r="CF25" s="98"/>
      <c r="CG25" s="98"/>
      <c r="CH25" s="98"/>
      <c r="CI25" s="98"/>
      <c r="CJ25" s="98"/>
      <c r="CK25" s="98"/>
      <c r="CL25" s="98"/>
      <c r="CM25" s="98"/>
      <c r="CN25" s="98"/>
      <c r="CO25" s="98"/>
      <c r="CP25" s="98"/>
      <c r="CQ25" s="98"/>
      <c r="CR25" s="98"/>
      <c r="CS25" s="98"/>
      <c r="CT25" s="98"/>
      <c r="CU25" s="98"/>
      <c r="CV25" s="98"/>
      <c r="CW25" s="98"/>
      <c r="CX25" s="98"/>
      <c r="CY25" s="98"/>
      <c r="CZ25" s="98"/>
      <c r="DA25" s="98"/>
      <c r="DB25" s="98"/>
      <c r="DC25" s="98"/>
      <c r="DD25" s="98"/>
      <c r="DE25" s="98"/>
      <c r="DF25" s="98"/>
      <c r="DG25" s="98"/>
      <c r="DH25" s="98"/>
      <c r="DI25" s="98"/>
      <c r="DJ25" s="98"/>
      <c r="DK25" s="98"/>
      <c r="DL25" s="98"/>
      <c r="DM25" s="98"/>
      <c r="DN25" s="98"/>
      <c r="DO25" s="98"/>
      <c r="DP25" s="98"/>
      <c r="DQ25" s="98"/>
      <c r="DR25" s="98"/>
      <c r="DS25" s="98"/>
      <c r="DT25" s="98"/>
      <c r="DU25" s="98"/>
      <c r="DV25" s="98"/>
      <c r="DW25" s="98"/>
    </row>
    <row r="26" spans="1:127" s="121" customFormat="1" ht="13.2" x14ac:dyDescent="0.25">
      <c r="A26" s="727"/>
      <c r="B26" s="221"/>
      <c r="C26" s="221"/>
      <c r="D26" s="221"/>
      <c r="E26" s="221"/>
      <c r="F26" s="231"/>
      <c r="G26" s="231"/>
      <c r="H26" s="222">
        <f t="shared" ref="H26:H33" si="0">SUM(B26:F26)</f>
        <v>0</v>
      </c>
      <c r="I26" s="224"/>
      <c r="J26" s="224"/>
      <c r="K26" s="229"/>
      <c r="L26" s="229"/>
      <c r="M26" s="230"/>
      <c r="N26" s="230"/>
      <c r="O26" s="230"/>
      <c r="P26" s="230"/>
      <c r="Q26" s="230"/>
      <c r="R26" s="229"/>
      <c r="S26" s="230"/>
      <c r="T26" s="122"/>
      <c r="U26" s="123"/>
      <c r="V26" s="122"/>
      <c r="W26" s="123"/>
      <c r="X26" s="122"/>
      <c r="Y26" s="123"/>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row>
    <row r="27" spans="1:127" s="121" customFormat="1" ht="13.2" x14ac:dyDescent="0.25">
      <c r="A27" s="727"/>
      <c r="B27" s="221"/>
      <c r="C27" s="221"/>
      <c r="D27" s="221"/>
      <c r="E27" s="221"/>
      <c r="F27" s="231"/>
      <c r="G27" s="231"/>
      <c r="H27" s="222">
        <f t="shared" si="0"/>
        <v>0</v>
      </c>
      <c r="I27" s="224"/>
      <c r="J27" s="224"/>
      <c r="K27" s="229"/>
      <c r="L27" s="229"/>
      <c r="M27" s="230"/>
      <c r="N27" s="230"/>
      <c r="O27" s="230"/>
      <c r="P27" s="230"/>
      <c r="Q27" s="230"/>
      <c r="R27" s="229"/>
      <c r="S27" s="230"/>
      <c r="T27" s="122"/>
      <c r="U27" s="123"/>
      <c r="V27" s="123"/>
      <c r="W27" s="123"/>
      <c r="X27" s="123"/>
      <c r="Y27" s="123"/>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8"/>
      <c r="BJ27" s="98"/>
      <c r="BK27" s="98"/>
      <c r="BL27" s="98"/>
      <c r="BM27" s="98"/>
      <c r="BN27" s="98"/>
      <c r="BO27" s="98"/>
      <c r="BP27" s="98"/>
      <c r="BQ27" s="98"/>
      <c r="BR27" s="98"/>
      <c r="BS27" s="98"/>
      <c r="BT27" s="98"/>
      <c r="BU27" s="98"/>
      <c r="BV27" s="98"/>
      <c r="BW27" s="98"/>
      <c r="BX27" s="98"/>
      <c r="BY27" s="98"/>
      <c r="BZ27" s="98"/>
      <c r="CA27" s="98"/>
      <c r="CB27" s="98"/>
      <c r="CC27" s="98"/>
      <c r="CD27" s="98"/>
      <c r="CE27" s="98"/>
      <c r="CF27" s="98"/>
      <c r="CG27" s="98"/>
      <c r="CH27" s="98"/>
      <c r="CI27" s="98"/>
      <c r="CJ27" s="98"/>
      <c r="CK27" s="98"/>
      <c r="CL27" s="98"/>
      <c r="CM27" s="98"/>
      <c r="CN27" s="98"/>
      <c r="CO27" s="98"/>
      <c r="CP27" s="98"/>
      <c r="CQ27" s="98"/>
      <c r="CR27" s="98"/>
      <c r="CS27" s="98"/>
      <c r="CT27" s="98"/>
      <c r="CU27" s="98"/>
      <c r="CV27" s="98"/>
      <c r="CW27" s="98"/>
      <c r="CX27" s="98"/>
      <c r="CY27" s="98"/>
      <c r="CZ27" s="98"/>
      <c r="DA27" s="98"/>
      <c r="DB27" s="98"/>
      <c r="DC27" s="98"/>
      <c r="DD27" s="98"/>
      <c r="DE27" s="98"/>
      <c r="DF27" s="98"/>
      <c r="DG27" s="98"/>
      <c r="DH27" s="98"/>
      <c r="DI27" s="98"/>
      <c r="DJ27" s="98"/>
      <c r="DK27" s="98"/>
      <c r="DL27" s="98"/>
      <c r="DM27" s="98"/>
      <c r="DN27" s="98"/>
      <c r="DO27" s="98"/>
      <c r="DP27" s="98"/>
      <c r="DQ27" s="98"/>
      <c r="DR27" s="98"/>
      <c r="DS27" s="98"/>
      <c r="DT27" s="98"/>
      <c r="DU27" s="98"/>
      <c r="DV27" s="98"/>
      <c r="DW27" s="98"/>
    </row>
    <row r="28" spans="1:127" s="121" customFormat="1" ht="13.2" x14ac:dyDescent="0.25">
      <c r="A28" s="727"/>
      <c r="B28" s="221"/>
      <c r="C28" s="221"/>
      <c r="D28" s="221" t="s">
        <v>296</v>
      </c>
      <c r="E28" s="221"/>
      <c r="F28" s="231"/>
      <c r="G28" s="231"/>
      <c r="H28" s="222">
        <f t="shared" si="0"/>
        <v>0</v>
      </c>
      <c r="I28" s="224"/>
      <c r="J28" s="224"/>
      <c r="K28" s="229"/>
      <c r="L28" s="229"/>
      <c r="M28" s="230"/>
      <c r="N28" s="230"/>
      <c r="O28" s="230"/>
      <c r="P28" s="230"/>
      <c r="Q28" s="230"/>
      <c r="R28" s="229"/>
      <c r="S28" s="230"/>
      <c r="T28" s="122"/>
      <c r="U28" s="123"/>
      <c r="V28" s="123"/>
      <c r="W28" s="123"/>
      <c r="X28" s="123"/>
      <c r="Y28" s="123"/>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c r="BM28" s="98"/>
      <c r="BN28" s="98"/>
      <c r="BO28" s="98"/>
      <c r="BP28" s="98"/>
      <c r="BQ28" s="98"/>
      <c r="BR28" s="98"/>
      <c r="BS28" s="98"/>
      <c r="BT28" s="98"/>
      <c r="BU28" s="98"/>
      <c r="BV28" s="98"/>
      <c r="BW28" s="98"/>
      <c r="BX28" s="98"/>
      <c r="BY28" s="98"/>
      <c r="BZ28" s="98"/>
      <c r="CA28" s="98"/>
      <c r="CB28" s="98"/>
      <c r="CC28" s="98"/>
      <c r="CD28" s="98"/>
      <c r="CE28" s="98"/>
      <c r="CF28" s="98"/>
      <c r="CG28" s="98"/>
      <c r="CH28" s="98"/>
      <c r="CI28" s="98"/>
      <c r="CJ28" s="98"/>
      <c r="CK28" s="98"/>
      <c r="CL28" s="98"/>
      <c r="CM28" s="98"/>
      <c r="CN28" s="98"/>
      <c r="CO28" s="98"/>
      <c r="CP28" s="98"/>
      <c r="CQ28" s="98"/>
      <c r="CR28" s="98"/>
      <c r="CS28" s="98"/>
      <c r="CT28" s="98"/>
      <c r="CU28" s="98"/>
      <c r="CV28" s="98"/>
      <c r="CW28" s="98"/>
      <c r="CX28" s="98"/>
      <c r="CY28" s="98"/>
      <c r="CZ28" s="98"/>
      <c r="DA28" s="98"/>
      <c r="DB28" s="98"/>
      <c r="DC28" s="98"/>
      <c r="DD28" s="98"/>
      <c r="DE28" s="98"/>
      <c r="DF28" s="98"/>
      <c r="DG28" s="98"/>
      <c r="DH28" s="98"/>
      <c r="DI28" s="98"/>
      <c r="DJ28" s="98"/>
      <c r="DK28" s="98"/>
      <c r="DL28" s="98"/>
      <c r="DM28" s="98"/>
      <c r="DN28" s="98"/>
      <c r="DO28" s="98"/>
      <c r="DP28" s="98"/>
      <c r="DQ28" s="98"/>
      <c r="DR28" s="98"/>
      <c r="DS28" s="98"/>
      <c r="DT28" s="98"/>
      <c r="DU28" s="98"/>
      <c r="DV28" s="98"/>
      <c r="DW28" s="98"/>
    </row>
    <row r="29" spans="1:127" s="121" customFormat="1" ht="13.2" x14ac:dyDescent="0.25">
      <c r="A29" s="727"/>
      <c r="B29" s="221"/>
      <c r="C29" s="221"/>
      <c r="D29" s="221"/>
      <c r="E29" s="221"/>
      <c r="F29" s="231"/>
      <c r="G29" s="231"/>
      <c r="H29" s="222">
        <f t="shared" si="0"/>
        <v>0</v>
      </c>
      <c r="I29" s="224"/>
      <c r="J29" s="224"/>
      <c r="K29" s="229"/>
      <c r="L29" s="229"/>
      <c r="M29" s="230"/>
      <c r="N29" s="230"/>
      <c r="O29" s="230"/>
      <c r="P29" s="230"/>
      <c r="Q29" s="230"/>
      <c r="R29" s="229"/>
      <c r="S29" s="230"/>
      <c r="T29" s="122"/>
      <c r="U29" s="123"/>
      <c r="V29" s="123"/>
      <c r="W29" s="123"/>
      <c r="X29" s="123"/>
      <c r="Y29" s="123"/>
      <c r="Z29" s="98"/>
      <c r="AA29" s="98"/>
      <c r="AB29" s="98"/>
      <c r="AC29" s="98"/>
      <c r="AD29" s="98"/>
      <c r="AE29" s="98"/>
      <c r="AF29" s="98"/>
      <c r="AG29" s="98"/>
      <c r="AH29" s="98"/>
      <c r="AI29" s="98"/>
      <c r="AJ29" s="98"/>
      <c r="AK29" s="98"/>
      <c r="AL29" s="98"/>
      <c r="AM29" s="98"/>
      <c r="AN29" s="98"/>
      <c r="AO29" s="98"/>
      <c r="AP29" s="98"/>
      <c r="AQ29" s="98"/>
      <c r="AR29" s="98"/>
      <c r="AS29" s="98"/>
      <c r="AT29" s="98"/>
      <c r="AU29" s="98"/>
      <c r="AV29" s="98"/>
      <c r="AW29" s="98"/>
      <c r="AX29" s="98"/>
      <c r="AY29" s="98"/>
      <c r="AZ29" s="98"/>
      <c r="BA29" s="98"/>
      <c r="BB29" s="98"/>
      <c r="BC29" s="98"/>
      <c r="BD29" s="98"/>
      <c r="BE29" s="98"/>
      <c r="BF29" s="98"/>
      <c r="BG29" s="98"/>
      <c r="BH29" s="98"/>
      <c r="BI29" s="98"/>
      <c r="BJ29" s="98"/>
      <c r="BK29" s="98"/>
      <c r="BL29" s="98"/>
      <c r="BM29" s="98"/>
      <c r="BN29" s="98"/>
      <c r="BO29" s="98"/>
      <c r="BP29" s="98"/>
      <c r="BQ29" s="98"/>
      <c r="BR29" s="98"/>
      <c r="BS29" s="98"/>
      <c r="BT29" s="98"/>
      <c r="BU29" s="98"/>
      <c r="BV29" s="98"/>
      <c r="BW29" s="98"/>
      <c r="BX29" s="98"/>
      <c r="BY29" s="98"/>
      <c r="BZ29" s="98"/>
      <c r="CA29" s="98"/>
      <c r="CB29" s="98"/>
      <c r="CC29" s="98"/>
      <c r="CD29" s="98"/>
      <c r="CE29" s="98"/>
      <c r="CF29" s="98"/>
      <c r="CG29" s="98"/>
      <c r="CH29" s="98"/>
      <c r="CI29" s="98"/>
      <c r="CJ29" s="98"/>
      <c r="CK29" s="98"/>
      <c r="CL29" s="98"/>
      <c r="CM29" s="98"/>
      <c r="CN29" s="98"/>
      <c r="CO29" s="98"/>
      <c r="CP29" s="98"/>
      <c r="CQ29" s="98"/>
      <c r="CR29" s="98"/>
      <c r="CS29" s="98"/>
      <c r="CT29" s="98"/>
      <c r="CU29" s="98"/>
      <c r="CV29" s="98"/>
      <c r="CW29" s="98"/>
      <c r="CX29" s="98"/>
      <c r="CY29" s="98"/>
      <c r="CZ29" s="98"/>
      <c r="DA29" s="98"/>
      <c r="DB29" s="98"/>
      <c r="DC29" s="98"/>
      <c r="DD29" s="98"/>
      <c r="DE29" s="98"/>
      <c r="DF29" s="98"/>
      <c r="DG29" s="98"/>
      <c r="DH29" s="98"/>
      <c r="DI29" s="98"/>
      <c r="DJ29" s="98"/>
      <c r="DK29" s="98"/>
      <c r="DL29" s="98"/>
      <c r="DM29" s="98"/>
      <c r="DN29" s="98"/>
      <c r="DO29" s="98"/>
      <c r="DP29" s="98"/>
      <c r="DQ29" s="98"/>
      <c r="DR29" s="98"/>
      <c r="DS29" s="98"/>
      <c r="DT29" s="98"/>
      <c r="DU29" s="98"/>
      <c r="DV29" s="98"/>
      <c r="DW29" s="98"/>
    </row>
    <row r="30" spans="1:127" s="121" customFormat="1" ht="13.2" x14ac:dyDescent="0.25">
      <c r="A30" s="727"/>
      <c r="B30" s="221"/>
      <c r="C30" s="221"/>
      <c r="D30" s="221"/>
      <c r="E30" s="221"/>
      <c r="F30" s="231"/>
      <c r="G30" s="231"/>
      <c r="H30" s="222">
        <f t="shared" si="0"/>
        <v>0</v>
      </c>
      <c r="I30" s="224"/>
      <c r="J30" s="224"/>
      <c r="K30" s="229"/>
      <c r="L30" s="229"/>
      <c r="M30" s="230"/>
      <c r="N30" s="230"/>
      <c r="O30" s="230"/>
      <c r="P30" s="230"/>
      <c r="Q30" s="230"/>
      <c r="R30" s="229"/>
      <c r="S30" s="230"/>
      <c r="T30" s="123"/>
      <c r="U30" s="123"/>
      <c r="V30" s="123"/>
      <c r="W30" s="123"/>
      <c r="X30" s="123"/>
      <c r="Y30" s="123"/>
      <c r="Z30" s="98"/>
      <c r="AA30" s="98"/>
      <c r="AB30" s="98"/>
      <c r="AC30" s="98"/>
      <c r="AD30" s="98"/>
      <c r="AE30" s="98"/>
      <c r="AF30" s="98"/>
      <c r="AG30" s="98"/>
      <c r="AH30" s="98"/>
      <c r="AI30" s="98"/>
      <c r="AJ30" s="98"/>
      <c r="AK30" s="98"/>
      <c r="AL30" s="98"/>
      <c r="AM30" s="98"/>
      <c r="AN30" s="98"/>
      <c r="AO30" s="98"/>
      <c r="AP30" s="98"/>
      <c r="AQ30" s="98"/>
      <c r="AR30" s="98"/>
      <c r="AS30" s="98"/>
      <c r="AT30" s="98"/>
      <c r="AU30" s="98"/>
      <c r="AV30" s="98"/>
      <c r="AW30" s="98"/>
      <c r="AX30" s="98"/>
      <c r="AY30" s="98"/>
      <c r="AZ30" s="98"/>
      <c r="BA30" s="98"/>
      <c r="BB30" s="98"/>
      <c r="BC30" s="98"/>
      <c r="BD30" s="98"/>
      <c r="BE30" s="98"/>
      <c r="BF30" s="98"/>
      <c r="BG30" s="98"/>
      <c r="BH30" s="98"/>
      <c r="BI30" s="98"/>
      <c r="BJ30" s="98"/>
      <c r="BK30" s="98"/>
      <c r="BL30" s="98"/>
      <c r="BM30" s="98"/>
      <c r="BN30" s="98"/>
      <c r="BO30" s="98"/>
      <c r="BP30" s="98"/>
      <c r="BQ30" s="98"/>
      <c r="BR30" s="98"/>
      <c r="BS30" s="98"/>
      <c r="BT30" s="98"/>
      <c r="BU30" s="98"/>
      <c r="BV30" s="98"/>
      <c r="BW30" s="98"/>
      <c r="BX30" s="98"/>
      <c r="BY30" s="98"/>
      <c r="BZ30" s="98"/>
      <c r="CA30" s="98"/>
      <c r="CB30" s="98"/>
      <c r="CC30" s="98"/>
      <c r="CD30" s="98"/>
      <c r="CE30" s="98"/>
      <c r="CF30" s="98"/>
      <c r="CG30" s="98"/>
      <c r="CH30" s="98"/>
      <c r="CI30" s="98"/>
      <c r="CJ30" s="98"/>
      <c r="CK30" s="98"/>
      <c r="CL30" s="98"/>
      <c r="CM30" s="98"/>
      <c r="CN30" s="98"/>
      <c r="CO30" s="98"/>
      <c r="CP30" s="98"/>
      <c r="CQ30" s="98"/>
      <c r="CR30" s="98"/>
      <c r="CS30" s="98"/>
      <c r="CT30" s="98"/>
      <c r="CU30" s="98"/>
      <c r="CV30" s="98"/>
      <c r="CW30" s="98"/>
      <c r="CX30" s="98"/>
      <c r="CY30" s="98"/>
      <c r="CZ30" s="98"/>
      <c r="DA30" s="98"/>
      <c r="DB30" s="98"/>
      <c r="DC30" s="98"/>
      <c r="DD30" s="98"/>
      <c r="DE30" s="98"/>
      <c r="DF30" s="98"/>
      <c r="DG30" s="98"/>
      <c r="DH30" s="98"/>
      <c r="DI30" s="98"/>
      <c r="DJ30" s="98"/>
      <c r="DK30" s="98"/>
      <c r="DL30" s="98"/>
      <c r="DM30" s="98"/>
      <c r="DN30" s="98"/>
      <c r="DO30" s="98"/>
      <c r="DP30" s="98"/>
      <c r="DQ30" s="98"/>
      <c r="DR30" s="98"/>
      <c r="DS30" s="98"/>
      <c r="DT30" s="98"/>
      <c r="DU30" s="98"/>
      <c r="DV30" s="98"/>
      <c r="DW30" s="98"/>
    </row>
    <row r="31" spans="1:127" s="121" customFormat="1" ht="13.2" x14ac:dyDescent="0.25">
      <c r="A31" s="727"/>
      <c r="B31" s="233"/>
      <c r="C31" s="234"/>
      <c r="D31" s="235"/>
      <c r="E31" s="236"/>
      <c r="F31" s="231"/>
      <c r="G31" s="231"/>
      <c r="H31" s="222">
        <f t="shared" si="0"/>
        <v>0</v>
      </c>
      <c r="I31" s="224"/>
      <c r="J31" s="224"/>
      <c r="K31" s="229"/>
      <c r="L31" s="229"/>
      <c r="M31" s="230"/>
      <c r="N31" s="230"/>
      <c r="O31" s="230"/>
      <c r="P31" s="230"/>
      <c r="Q31" s="230"/>
      <c r="R31" s="230"/>
      <c r="S31" s="230"/>
      <c r="T31" s="123"/>
      <c r="U31" s="123"/>
      <c r="V31" s="123"/>
      <c r="W31" s="123"/>
      <c r="X31" s="123"/>
      <c r="Y31" s="123"/>
      <c r="Z31" s="98"/>
      <c r="AA31" s="98"/>
      <c r="AB31" s="98"/>
      <c r="AC31" s="98"/>
      <c r="AD31" s="98"/>
      <c r="AE31" s="98"/>
      <c r="AF31" s="98"/>
      <c r="AG31" s="98"/>
      <c r="AH31" s="98"/>
      <c r="AI31" s="98"/>
      <c r="AJ31" s="98"/>
      <c r="AK31" s="98"/>
      <c r="AL31" s="98"/>
      <c r="AM31" s="98"/>
      <c r="AN31" s="98"/>
      <c r="AO31" s="98"/>
      <c r="AP31" s="98"/>
      <c r="AQ31" s="98"/>
      <c r="AR31" s="98"/>
      <c r="AS31" s="98"/>
      <c r="AT31" s="98"/>
      <c r="AU31" s="98"/>
      <c r="AV31" s="98"/>
      <c r="AW31" s="98"/>
      <c r="AX31" s="98"/>
      <c r="AY31" s="98"/>
      <c r="AZ31" s="98"/>
      <c r="BA31" s="98"/>
      <c r="BB31" s="98"/>
      <c r="BC31" s="98"/>
      <c r="BD31" s="98"/>
      <c r="BE31" s="98"/>
      <c r="BF31" s="98"/>
      <c r="BG31" s="98"/>
      <c r="BH31" s="98"/>
      <c r="BI31" s="98"/>
      <c r="BJ31" s="98"/>
      <c r="BK31" s="98"/>
      <c r="BL31" s="98"/>
      <c r="BM31" s="98"/>
      <c r="BN31" s="98"/>
      <c r="BO31" s="98"/>
      <c r="BP31" s="98"/>
      <c r="BQ31" s="98"/>
      <c r="BR31" s="98"/>
      <c r="BS31" s="98"/>
      <c r="BT31" s="98"/>
      <c r="BU31" s="98"/>
      <c r="BV31" s="98"/>
      <c r="BW31" s="98"/>
      <c r="BX31" s="98"/>
      <c r="BY31" s="98"/>
      <c r="BZ31" s="98"/>
      <c r="CA31" s="98"/>
      <c r="CB31" s="98"/>
      <c r="CC31" s="98"/>
      <c r="CD31" s="98"/>
      <c r="CE31" s="98"/>
      <c r="CF31" s="98"/>
      <c r="CG31" s="98"/>
      <c r="CH31" s="98"/>
      <c r="CI31" s="98"/>
      <c r="CJ31" s="98"/>
      <c r="CK31" s="98"/>
      <c r="CL31" s="98"/>
      <c r="CM31" s="98"/>
      <c r="CN31" s="98"/>
      <c r="CO31" s="98"/>
      <c r="CP31" s="98"/>
      <c r="CQ31" s="98"/>
      <c r="CR31" s="98"/>
      <c r="CS31" s="98"/>
      <c r="CT31" s="98"/>
      <c r="CU31" s="98"/>
      <c r="CV31" s="98"/>
      <c r="CW31" s="98"/>
      <c r="CX31" s="98"/>
      <c r="CY31" s="98"/>
      <c r="CZ31" s="98"/>
      <c r="DA31" s="98"/>
      <c r="DB31" s="98"/>
      <c r="DC31" s="98"/>
      <c r="DD31" s="98"/>
      <c r="DE31" s="98"/>
      <c r="DF31" s="98"/>
      <c r="DG31" s="98"/>
      <c r="DH31" s="98"/>
      <c r="DI31" s="98"/>
      <c r="DJ31" s="98"/>
      <c r="DK31" s="98"/>
      <c r="DL31" s="98"/>
      <c r="DM31" s="98"/>
      <c r="DN31" s="98"/>
      <c r="DO31" s="98"/>
      <c r="DP31" s="98"/>
      <c r="DQ31" s="98"/>
      <c r="DR31" s="98"/>
      <c r="DS31" s="98"/>
      <c r="DT31" s="98"/>
      <c r="DU31" s="98"/>
      <c r="DV31" s="98"/>
      <c r="DW31" s="98"/>
    </row>
    <row r="32" spans="1:127" s="121" customFormat="1" ht="13.2" x14ac:dyDescent="0.25">
      <c r="A32" s="727"/>
      <c r="B32" s="221"/>
      <c r="C32" s="221"/>
      <c r="D32" s="221" t="s">
        <v>267</v>
      </c>
      <c r="E32" s="221"/>
      <c r="F32" s="231"/>
      <c r="G32" s="231"/>
      <c r="H32" s="222">
        <f t="shared" si="0"/>
        <v>0</v>
      </c>
      <c r="I32" s="224"/>
      <c r="J32" s="224"/>
      <c r="K32" s="229"/>
      <c r="L32" s="229"/>
      <c r="M32" s="230"/>
      <c r="N32" s="230"/>
      <c r="O32" s="230"/>
      <c r="P32" s="230"/>
      <c r="Q32" s="230"/>
      <c r="R32" s="230"/>
      <c r="S32" s="230"/>
      <c r="T32" s="123"/>
      <c r="U32" s="123"/>
      <c r="V32" s="123"/>
      <c r="W32" s="123"/>
      <c r="X32" s="123"/>
      <c r="Y32" s="123"/>
      <c r="Z32" s="98"/>
      <c r="AA32" s="98"/>
      <c r="AB32" s="98"/>
      <c r="AC32" s="98"/>
      <c r="AD32" s="98"/>
      <c r="AE32" s="98"/>
      <c r="AF32" s="98"/>
      <c r="AG32" s="98"/>
      <c r="AH32" s="98"/>
      <c r="AI32" s="98"/>
      <c r="AJ32" s="98"/>
      <c r="AK32" s="98"/>
      <c r="AL32" s="98"/>
      <c r="AM32" s="98"/>
      <c r="AN32" s="98"/>
      <c r="AO32" s="98"/>
      <c r="AP32" s="98"/>
      <c r="AQ32" s="98"/>
      <c r="AR32" s="98"/>
      <c r="AS32" s="98"/>
      <c r="AT32" s="98"/>
      <c r="AU32" s="98"/>
      <c r="AV32" s="98"/>
      <c r="AW32" s="98"/>
      <c r="AX32" s="98"/>
      <c r="AY32" s="98"/>
      <c r="AZ32" s="98"/>
      <c r="BA32" s="98"/>
      <c r="BB32" s="98"/>
      <c r="BC32" s="98"/>
      <c r="BD32" s="98"/>
      <c r="BE32" s="98"/>
      <c r="BF32" s="98"/>
      <c r="BG32" s="98"/>
      <c r="BH32" s="98"/>
      <c r="BI32" s="98"/>
      <c r="BJ32" s="98"/>
      <c r="BK32" s="98"/>
      <c r="BL32" s="98"/>
      <c r="BM32" s="98"/>
      <c r="BN32" s="98"/>
      <c r="BO32" s="98"/>
      <c r="BP32" s="98"/>
      <c r="BQ32" s="98"/>
      <c r="BR32" s="98"/>
      <c r="BS32" s="98"/>
      <c r="BT32" s="98"/>
      <c r="BU32" s="98"/>
      <c r="BV32" s="98"/>
      <c r="BW32" s="98"/>
      <c r="BX32" s="98"/>
      <c r="BY32" s="98"/>
      <c r="BZ32" s="98"/>
      <c r="CA32" s="98"/>
      <c r="CB32" s="98"/>
      <c r="CC32" s="98"/>
      <c r="CD32" s="98"/>
      <c r="CE32" s="98"/>
      <c r="CF32" s="98"/>
      <c r="CG32" s="98"/>
      <c r="CH32" s="98"/>
      <c r="CI32" s="98"/>
      <c r="CJ32" s="98"/>
      <c r="CK32" s="98"/>
      <c r="CL32" s="98"/>
      <c r="CM32" s="98"/>
      <c r="CN32" s="98"/>
      <c r="CO32" s="98"/>
      <c r="CP32" s="98"/>
      <c r="CQ32" s="98"/>
      <c r="CR32" s="98"/>
      <c r="CS32" s="98"/>
      <c r="CT32" s="98"/>
      <c r="CU32" s="98"/>
      <c r="CV32" s="98"/>
      <c r="CW32" s="98"/>
      <c r="CX32" s="98"/>
      <c r="CY32" s="98"/>
      <c r="CZ32" s="98"/>
      <c r="DA32" s="98"/>
      <c r="DB32" s="98"/>
      <c r="DC32" s="98"/>
      <c r="DD32" s="98"/>
      <c r="DE32" s="98"/>
      <c r="DF32" s="98"/>
      <c r="DG32" s="98"/>
      <c r="DH32" s="98"/>
      <c r="DI32" s="98"/>
      <c r="DJ32" s="98"/>
      <c r="DK32" s="98"/>
      <c r="DL32" s="98"/>
      <c r="DM32" s="98"/>
      <c r="DN32" s="98"/>
      <c r="DO32" s="98"/>
      <c r="DP32" s="98"/>
      <c r="DQ32" s="98"/>
      <c r="DR32" s="98"/>
      <c r="DS32" s="98"/>
      <c r="DT32" s="98"/>
      <c r="DU32" s="98"/>
      <c r="DV32" s="98"/>
      <c r="DW32" s="98"/>
    </row>
    <row r="33" spans="1:127" s="121" customFormat="1" ht="13.2" x14ac:dyDescent="0.25">
      <c r="A33" s="728"/>
      <c r="B33" s="221"/>
      <c r="C33" s="221"/>
      <c r="D33" s="221"/>
      <c r="E33" s="221"/>
      <c r="F33" s="231"/>
      <c r="G33" s="231"/>
      <c r="H33" s="222">
        <f t="shared" si="0"/>
        <v>0</v>
      </c>
      <c r="I33" s="224"/>
      <c r="J33" s="224"/>
      <c r="K33" s="229"/>
      <c r="L33" s="229"/>
      <c r="M33" s="230"/>
      <c r="N33" s="230"/>
      <c r="O33" s="230"/>
      <c r="P33" s="230"/>
      <c r="Q33" s="230"/>
      <c r="R33" s="230"/>
      <c r="S33" s="230"/>
      <c r="T33" s="123"/>
      <c r="U33" s="123"/>
      <c r="V33" s="123"/>
      <c r="W33" s="123"/>
      <c r="X33" s="123"/>
      <c r="Y33" s="123"/>
      <c r="Z33" s="98"/>
      <c r="AA33" s="98"/>
      <c r="AB33" s="98"/>
      <c r="AC33" s="98"/>
      <c r="AD33" s="98"/>
      <c r="AE33" s="98"/>
      <c r="AF33" s="98"/>
      <c r="AG33" s="98"/>
      <c r="AH33" s="98"/>
      <c r="AI33" s="98"/>
      <c r="AJ33" s="98"/>
      <c r="AK33" s="98"/>
      <c r="AL33" s="98"/>
      <c r="AM33" s="98"/>
      <c r="AN33" s="98"/>
      <c r="AO33" s="98"/>
      <c r="AP33" s="98"/>
      <c r="AQ33" s="98"/>
      <c r="AR33" s="98"/>
      <c r="AS33" s="98"/>
      <c r="AT33" s="98"/>
      <c r="AU33" s="98"/>
      <c r="AV33" s="98"/>
      <c r="AW33" s="98"/>
      <c r="AX33" s="98"/>
      <c r="AY33" s="98"/>
      <c r="AZ33" s="98"/>
      <c r="BA33" s="98"/>
      <c r="BB33" s="98"/>
      <c r="BC33" s="98"/>
      <c r="BD33" s="98"/>
      <c r="BE33" s="98"/>
      <c r="BF33" s="98"/>
      <c r="BG33" s="98"/>
      <c r="BH33" s="98"/>
      <c r="BI33" s="98"/>
      <c r="BJ33" s="98"/>
      <c r="BK33" s="98"/>
      <c r="BL33" s="98"/>
      <c r="BM33" s="98"/>
      <c r="BN33" s="98"/>
      <c r="BO33" s="98"/>
      <c r="BP33" s="98"/>
      <c r="BQ33" s="98"/>
      <c r="BR33" s="98"/>
      <c r="BS33" s="98"/>
      <c r="BT33" s="98"/>
      <c r="BU33" s="98"/>
      <c r="BV33" s="98"/>
      <c r="BW33" s="98"/>
      <c r="BX33" s="98"/>
      <c r="BY33" s="98"/>
      <c r="BZ33" s="98"/>
      <c r="CA33" s="98"/>
      <c r="CB33" s="98"/>
      <c r="CC33" s="98"/>
      <c r="CD33" s="98"/>
      <c r="CE33" s="98"/>
      <c r="CF33" s="98"/>
      <c r="CG33" s="98"/>
      <c r="CH33" s="98"/>
      <c r="CI33" s="98"/>
      <c r="CJ33" s="98"/>
      <c r="CK33" s="98"/>
      <c r="CL33" s="98"/>
      <c r="CM33" s="98"/>
      <c r="CN33" s="98"/>
      <c r="CO33" s="98"/>
      <c r="CP33" s="98"/>
      <c r="CQ33" s="98"/>
      <c r="CR33" s="98"/>
      <c r="CS33" s="98"/>
      <c r="CT33" s="98"/>
      <c r="CU33" s="98"/>
      <c r="CV33" s="98"/>
      <c r="CW33" s="98"/>
      <c r="CX33" s="98"/>
      <c r="CY33" s="98"/>
      <c r="CZ33" s="98"/>
      <c r="DA33" s="98"/>
      <c r="DB33" s="98"/>
      <c r="DC33" s="98"/>
      <c r="DD33" s="98"/>
      <c r="DE33" s="98"/>
      <c r="DF33" s="98"/>
      <c r="DG33" s="98"/>
      <c r="DH33" s="98"/>
      <c r="DI33" s="98"/>
      <c r="DJ33" s="98"/>
      <c r="DK33" s="98"/>
      <c r="DL33" s="98"/>
      <c r="DM33" s="98"/>
      <c r="DN33" s="98"/>
      <c r="DO33" s="98"/>
      <c r="DP33" s="98"/>
      <c r="DQ33" s="98"/>
      <c r="DR33" s="98"/>
      <c r="DS33" s="98"/>
      <c r="DT33" s="98"/>
      <c r="DU33" s="98"/>
      <c r="DV33" s="98"/>
      <c r="DW33" s="98"/>
    </row>
    <row r="34" spans="1:127" ht="13.2" x14ac:dyDescent="0.25">
      <c r="A34" s="211" t="s">
        <v>86</v>
      </c>
      <c r="B34" s="212"/>
      <c r="C34" s="212"/>
      <c r="D34" s="212"/>
      <c r="E34" s="212"/>
      <c r="F34" s="213"/>
      <c r="G34" s="213"/>
      <c r="H34" s="219"/>
      <c r="I34" s="224"/>
      <c r="J34" s="224"/>
      <c r="K34" s="229"/>
      <c r="L34" s="229"/>
      <c r="M34" s="230"/>
      <c r="N34" s="230"/>
      <c r="O34" s="230"/>
      <c r="P34" s="230"/>
      <c r="Q34" s="230"/>
      <c r="R34" s="230"/>
      <c r="S34" s="230"/>
      <c r="T34" s="115"/>
      <c r="U34" s="118"/>
      <c r="V34" s="115"/>
      <c r="W34" s="118"/>
      <c r="X34" s="115"/>
      <c r="Y34" s="118"/>
    </row>
    <row r="35" spans="1:127" s="120" customFormat="1" ht="13.2" x14ac:dyDescent="0.25">
      <c r="A35" s="214" t="s">
        <v>293</v>
      </c>
      <c r="B35" s="215"/>
      <c r="C35" s="215"/>
      <c r="D35" s="215"/>
      <c r="E35" s="215"/>
      <c r="F35" s="216"/>
      <c r="G35" s="216"/>
      <c r="H35" s="219"/>
      <c r="I35" s="224"/>
      <c r="J35" s="224"/>
      <c r="K35" s="229"/>
      <c r="L35" s="229"/>
      <c r="M35" s="230"/>
      <c r="N35" s="230"/>
      <c r="O35" s="230"/>
      <c r="P35" s="230"/>
      <c r="Q35" s="230"/>
      <c r="R35" s="230"/>
      <c r="S35" s="230"/>
      <c r="T35" s="119"/>
      <c r="U35" s="119"/>
      <c r="V35" s="119"/>
      <c r="W35" s="119"/>
      <c r="X35" s="119"/>
      <c r="Y35" s="119"/>
    </row>
    <row r="36" spans="1:127" s="121" customFormat="1" ht="13.2" x14ac:dyDescent="0.25">
      <c r="A36" s="217" t="s">
        <v>294</v>
      </c>
      <c r="B36" s="218"/>
      <c r="C36" s="218"/>
      <c r="D36" s="218"/>
      <c r="E36" s="218"/>
      <c r="F36" s="219"/>
      <c r="G36" s="219"/>
      <c r="H36" s="220">
        <f>B36+C36+D36+E36</f>
        <v>0</v>
      </c>
      <c r="I36" s="224"/>
      <c r="J36" s="224"/>
      <c r="K36" s="229"/>
      <c r="L36" s="229"/>
      <c r="M36" s="230"/>
      <c r="N36" s="230"/>
      <c r="O36" s="230"/>
      <c r="P36" s="230"/>
      <c r="Q36" s="230"/>
      <c r="R36" s="230"/>
      <c r="S36" s="230"/>
      <c r="T36" s="119"/>
      <c r="U36" s="119"/>
      <c r="V36" s="119"/>
      <c r="W36" s="119"/>
      <c r="X36" s="119"/>
      <c r="Y36" s="119"/>
      <c r="Z36" s="98"/>
      <c r="AA36" s="98"/>
      <c r="AB36" s="98"/>
      <c r="AC36" s="98"/>
      <c r="AD36" s="98"/>
      <c r="AE36" s="98"/>
      <c r="AF36" s="98"/>
      <c r="AG36" s="98"/>
      <c r="AH36" s="98"/>
      <c r="AI36" s="98"/>
      <c r="AJ36" s="98"/>
      <c r="AK36" s="98"/>
      <c r="AL36" s="98"/>
      <c r="AM36" s="98"/>
      <c r="AN36" s="98"/>
      <c r="AO36" s="98"/>
      <c r="AP36" s="98"/>
      <c r="AQ36" s="98"/>
      <c r="AR36" s="98"/>
      <c r="AS36" s="98"/>
      <c r="AT36" s="98"/>
      <c r="AU36" s="98"/>
      <c r="AV36" s="98"/>
      <c r="AW36" s="98"/>
      <c r="AX36" s="98"/>
      <c r="AY36" s="98"/>
      <c r="AZ36" s="98"/>
      <c r="BA36" s="98"/>
      <c r="BB36" s="98"/>
      <c r="BC36" s="98"/>
      <c r="BD36" s="98"/>
      <c r="BE36" s="98"/>
      <c r="BF36" s="98"/>
      <c r="BG36" s="98"/>
      <c r="BH36" s="98"/>
      <c r="BI36" s="98"/>
      <c r="BJ36" s="98"/>
      <c r="BK36" s="98"/>
      <c r="BL36" s="98"/>
      <c r="BM36" s="98"/>
      <c r="BN36" s="98"/>
      <c r="BO36" s="98"/>
      <c r="BP36" s="98"/>
      <c r="BQ36" s="98"/>
      <c r="BR36" s="98"/>
      <c r="BS36" s="98"/>
      <c r="BT36" s="98"/>
      <c r="BU36" s="98"/>
      <c r="BV36" s="98"/>
      <c r="BW36" s="98"/>
      <c r="BX36" s="98"/>
      <c r="BY36" s="98"/>
      <c r="BZ36" s="98"/>
      <c r="CA36" s="98"/>
      <c r="CB36" s="98"/>
      <c r="CC36" s="98"/>
      <c r="CD36" s="98"/>
      <c r="CE36" s="98"/>
      <c r="CF36" s="98"/>
      <c r="CG36" s="98"/>
      <c r="CH36" s="98"/>
      <c r="CI36" s="98"/>
      <c r="CJ36" s="98"/>
      <c r="CK36" s="98"/>
      <c r="CL36" s="98"/>
      <c r="CM36" s="98"/>
      <c r="CN36" s="98"/>
      <c r="CO36" s="98"/>
      <c r="CP36" s="98"/>
      <c r="CQ36" s="98"/>
      <c r="CR36" s="98"/>
      <c r="CS36" s="98"/>
      <c r="CT36" s="98"/>
      <c r="CU36" s="98"/>
      <c r="CV36" s="98"/>
      <c r="CW36" s="98"/>
      <c r="CX36" s="98"/>
      <c r="CY36" s="98"/>
      <c r="CZ36" s="98"/>
      <c r="DA36" s="98"/>
      <c r="DB36" s="98"/>
      <c r="DC36" s="98"/>
      <c r="DD36" s="98"/>
      <c r="DE36" s="98"/>
      <c r="DF36" s="98"/>
      <c r="DG36" s="98"/>
      <c r="DH36" s="98"/>
      <c r="DI36" s="98"/>
      <c r="DJ36" s="98"/>
      <c r="DK36" s="98"/>
      <c r="DL36" s="98"/>
      <c r="DM36" s="98"/>
      <c r="DN36" s="98"/>
      <c r="DO36" s="98"/>
      <c r="DP36" s="98"/>
      <c r="DQ36" s="98"/>
      <c r="DR36" s="98"/>
      <c r="DS36" s="98"/>
      <c r="DT36" s="98"/>
      <c r="DU36" s="98"/>
      <c r="DV36" s="98"/>
      <c r="DW36" s="98"/>
    </row>
    <row r="37" spans="1:127" s="121" customFormat="1" ht="12.75" customHeight="1" x14ac:dyDescent="0.25">
      <c r="A37" s="726" t="s">
        <v>295</v>
      </c>
      <c r="B37" s="221"/>
      <c r="C37" s="221"/>
      <c r="D37" s="221"/>
      <c r="E37" s="221"/>
      <c r="F37" s="222"/>
      <c r="G37" s="222"/>
      <c r="H37" s="223">
        <f>SUM(B37:F37)</f>
        <v>0</v>
      </c>
      <c r="I37" s="224"/>
      <c r="J37" s="225"/>
      <c r="K37" s="224"/>
      <c r="L37" s="225"/>
      <c r="M37" s="227"/>
      <c r="N37" s="227"/>
      <c r="O37" s="227"/>
      <c r="P37" s="228"/>
      <c r="Q37" s="228"/>
      <c r="R37" s="229"/>
      <c r="S37" s="230"/>
      <c r="T37" s="122"/>
      <c r="U37" s="123"/>
      <c r="V37" s="122"/>
      <c r="W37" s="123"/>
      <c r="X37" s="122"/>
      <c r="Y37" s="123"/>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row>
    <row r="38" spans="1:127" s="121" customFormat="1" ht="13.2" x14ac:dyDescent="0.25">
      <c r="A38" s="727"/>
      <c r="B38" s="221"/>
      <c r="C38" s="221"/>
      <c r="D38" s="221"/>
      <c r="E38" s="221"/>
      <c r="F38" s="231"/>
      <c r="G38" s="231"/>
      <c r="H38" s="223">
        <f>SUM(B38:F38)</f>
        <v>0</v>
      </c>
      <c r="I38" s="224"/>
      <c r="J38" s="225"/>
      <c r="K38" s="224"/>
      <c r="L38" s="230"/>
      <c r="M38" s="232"/>
      <c r="N38" s="232"/>
      <c r="O38" s="232"/>
      <c r="P38" s="232"/>
      <c r="Q38" s="232"/>
      <c r="R38" s="229"/>
      <c r="S38" s="230"/>
      <c r="T38" s="122"/>
      <c r="U38" s="123"/>
      <c r="V38" s="122"/>
      <c r="W38" s="123"/>
      <c r="X38" s="122"/>
      <c r="Y38" s="123"/>
      <c r="Z38" s="98"/>
      <c r="AA38" s="98"/>
      <c r="AB38" s="98"/>
      <c r="AC38" s="98"/>
      <c r="AD38" s="98"/>
      <c r="AE38" s="98"/>
      <c r="AF38" s="98"/>
      <c r="AG38" s="98"/>
      <c r="AH38" s="98"/>
      <c r="AI38" s="98"/>
      <c r="AJ38" s="98"/>
      <c r="AK38" s="98"/>
      <c r="AL38" s="98"/>
      <c r="AM38" s="98"/>
      <c r="AN38" s="98"/>
      <c r="AO38" s="98"/>
      <c r="AP38" s="98"/>
      <c r="AQ38" s="98"/>
      <c r="AR38" s="98"/>
      <c r="AS38" s="98"/>
      <c r="AT38" s="98"/>
      <c r="AU38" s="98"/>
      <c r="AV38" s="98"/>
      <c r="AW38" s="98"/>
      <c r="AX38" s="98"/>
      <c r="AY38" s="98"/>
      <c r="AZ38" s="98"/>
      <c r="BA38" s="98"/>
      <c r="BB38" s="98"/>
      <c r="BC38" s="98"/>
      <c r="BD38" s="98"/>
      <c r="BE38" s="98"/>
      <c r="BF38" s="98"/>
      <c r="BG38" s="98"/>
      <c r="BH38" s="98"/>
      <c r="BI38" s="98"/>
      <c r="BJ38" s="98"/>
      <c r="BK38" s="98"/>
      <c r="BL38" s="98"/>
      <c r="BM38" s="98"/>
      <c r="BN38" s="98"/>
      <c r="BO38" s="98"/>
      <c r="BP38" s="98"/>
      <c r="BQ38" s="98"/>
      <c r="BR38" s="98"/>
      <c r="BS38" s="98"/>
      <c r="BT38" s="98"/>
      <c r="BU38" s="98"/>
      <c r="BV38" s="98"/>
      <c r="BW38" s="98"/>
      <c r="BX38" s="98"/>
      <c r="BY38" s="98"/>
      <c r="BZ38" s="98"/>
      <c r="CA38" s="98"/>
      <c r="CB38" s="98"/>
      <c r="CC38" s="98"/>
      <c r="CD38" s="98"/>
      <c r="CE38" s="98"/>
      <c r="CF38" s="98"/>
      <c r="CG38" s="98"/>
      <c r="CH38" s="98"/>
      <c r="CI38" s="98"/>
      <c r="CJ38" s="98"/>
      <c r="CK38" s="98"/>
      <c r="CL38" s="98"/>
      <c r="CM38" s="98"/>
      <c r="CN38" s="98"/>
      <c r="CO38" s="98"/>
      <c r="CP38" s="98"/>
      <c r="CQ38" s="98"/>
      <c r="CR38" s="98"/>
      <c r="CS38" s="98"/>
      <c r="CT38" s="98"/>
      <c r="CU38" s="98"/>
      <c r="CV38" s="98"/>
      <c r="CW38" s="98"/>
      <c r="CX38" s="98"/>
      <c r="CY38" s="98"/>
      <c r="CZ38" s="98"/>
      <c r="DA38" s="98"/>
      <c r="DB38" s="98"/>
      <c r="DC38" s="98"/>
      <c r="DD38" s="98"/>
      <c r="DE38" s="98"/>
      <c r="DF38" s="98"/>
      <c r="DG38" s="98"/>
      <c r="DH38" s="98"/>
      <c r="DI38" s="98"/>
      <c r="DJ38" s="98"/>
      <c r="DK38" s="98"/>
      <c r="DL38" s="98"/>
      <c r="DM38" s="98"/>
      <c r="DN38" s="98"/>
      <c r="DO38" s="98"/>
      <c r="DP38" s="98"/>
      <c r="DQ38" s="98"/>
      <c r="DR38" s="98"/>
      <c r="DS38" s="98"/>
      <c r="DT38" s="98"/>
      <c r="DU38" s="98"/>
      <c r="DV38" s="98"/>
      <c r="DW38" s="98"/>
    </row>
    <row r="39" spans="1:127" s="121" customFormat="1" ht="13.2" x14ac:dyDescent="0.25">
      <c r="A39" s="727"/>
      <c r="B39" s="221"/>
      <c r="C39" s="221"/>
      <c r="D39" s="221"/>
      <c r="E39" s="221"/>
      <c r="F39" s="231"/>
      <c r="G39" s="231"/>
      <c r="H39" s="223">
        <f>SUM(B39:F39)</f>
        <v>0</v>
      </c>
      <c r="I39" s="224"/>
      <c r="J39" s="224"/>
      <c r="K39" s="229"/>
      <c r="L39" s="229"/>
      <c r="M39" s="230"/>
      <c r="N39" s="230"/>
      <c r="O39" s="230"/>
      <c r="P39" s="230"/>
      <c r="Q39" s="230"/>
      <c r="R39" s="229"/>
      <c r="S39" s="230"/>
      <c r="T39" s="122"/>
      <c r="U39" s="123"/>
      <c r="V39" s="122"/>
      <c r="W39" s="123"/>
      <c r="X39" s="122"/>
      <c r="Y39" s="123"/>
      <c r="Z39" s="98"/>
      <c r="AA39" s="98"/>
      <c r="AB39" s="98"/>
      <c r="AC39" s="98"/>
      <c r="AD39" s="98"/>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c r="BY39" s="98"/>
      <c r="BZ39" s="98"/>
      <c r="CA39" s="98"/>
      <c r="CB39" s="98"/>
      <c r="CC39" s="98"/>
      <c r="CD39" s="98"/>
      <c r="CE39" s="98"/>
      <c r="CF39" s="98"/>
      <c r="CG39" s="98"/>
      <c r="CH39" s="98"/>
      <c r="CI39" s="98"/>
      <c r="CJ39" s="98"/>
      <c r="CK39" s="98"/>
      <c r="CL39" s="98"/>
      <c r="CM39" s="98"/>
      <c r="CN39" s="98"/>
      <c r="CO39" s="98"/>
      <c r="CP39" s="98"/>
      <c r="CQ39" s="98"/>
      <c r="CR39" s="98"/>
      <c r="CS39" s="98"/>
      <c r="CT39" s="98"/>
      <c r="CU39" s="98"/>
      <c r="CV39" s="98"/>
      <c r="CW39" s="98"/>
      <c r="CX39" s="98"/>
      <c r="CY39" s="98"/>
      <c r="CZ39" s="98"/>
      <c r="DA39" s="98"/>
      <c r="DB39" s="98"/>
      <c r="DC39" s="98"/>
      <c r="DD39" s="98"/>
      <c r="DE39" s="98"/>
      <c r="DF39" s="98"/>
      <c r="DG39" s="98"/>
      <c r="DH39" s="98"/>
      <c r="DI39" s="98"/>
      <c r="DJ39" s="98"/>
      <c r="DK39" s="98"/>
      <c r="DL39" s="98"/>
      <c r="DM39" s="98"/>
      <c r="DN39" s="98"/>
      <c r="DO39" s="98"/>
      <c r="DP39" s="98"/>
      <c r="DQ39" s="98"/>
      <c r="DR39" s="98"/>
      <c r="DS39" s="98"/>
      <c r="DT39" s="98"/>
      <c r="DU39" s="98"/>
      <c r="DV39" s="98"/>
      <c r="DW39" s="98"/>
    </row>
    <row r="40" spans="1:127" s="121" customFormat="1" ht="13.2" x14ac:dyDescent="0.25">
      <c r="A40" s="727"/>
      <c r="B40" s="221"/>
      <c r="C40" s="221"/>
      <c r="D40" s="221"/>
      <c r="E40" s="221"/>
      <c r="F40" s="231"/>
      <c r="G40" s="231"/>
      <c r="H40" s="222">
        <f t="shared" ref="H40:H47" si="1">SUM(B40:F40)</f>
        <v>0</v>
      </c>
      <c r="I40" s="224"/>
      <c r="J40" s="224"/>
      <c r="K40" s="229"/>
      <c r="L40" s="229"/>
      <c r="M40" s="230"/>
      <c r="N40" s="230"/>
      <c r="O40" s="230"/>
      <c r="P40" s="230"/>
      <c r="Q40" s="230"/>
      <c r="R40" s="229"/>
      <c r="S40" s="230"/>
      <c r="T40" s="122"/>
      <c r="U40" s="123"/>
      <c r="V40" s="122"/>
      <c r="W40" s="123"/>
      <c r="X40" s="122"/>
      <c r="Y40" s="123"/>
      <c r="Z40" s="98"/>
      <c r="AA40" s="98"/>
      <c r="AB40" s="98"/>
      <c r="AC40" s="98"/>
      <c r="AD40" s="98"/>
      <c r="AE40" s="98"/>
      <c r="AF40" s="98"/>
      <c r="AG40" s="98"/>
      <c r="AH40" s="98"/>
      <c r="AI40" s="98"/>
      <c r="AJ40" s="98"/>
      <c r="AK40" s="98"/>
      <c r="AL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c r="BY40" s="98"/>
      <c r="BZ40" s="98"/>
      <c r="CA40" s="98"/>
      <c r="CB40" s="98"/>
      <c r="CC40" s="98"/>
      <c r="CD40" s="98"/>
      <c r="CE40" s="98"/>
      <c r="CF40" s="98"/>
      <c r="CG40" s="98"/>
      <c r="CH40" s="98"/>
      <c r="CI40" s="98"/>
      <c r="CJ40" s="98"/>
      <c r="CK40" s="98"/>
      <c r="CL40" s="98"/>
      <c r="CM40" s="98"/>
      <c r="CN40" s="98"/>
      <c r="CO40" s="98"/>
      <c r="CP40" s="98"/>
      <c r="CQ40" s="98"/>
      <c r="CR40" s="98"/>
      <c r="CS40" s="98"/>
      <c r="CT40" s="98"/>
      <c r="CU40" s="98"/>
      <c r="CV40" s="98"/>
      <c r="CW40" s="98"/>
      <c r="CX40" s="98"/>
      <c r="CY40" s="98"/>
      <c r="CZ40" s="98"/>
      <c r="DA40" s="98"/>
      <c r="DB40" s="98"/>
      <c r="DC40" s="98"/>
      <c r="DD40" s="98"/>
      <c r="DE40" s="98"/>
      <c r="DF40" s="98"/>
      <c r="DG40" s="98"/>
      <c r="DH40" s="98"/>
      <c r="DI40" s="98"/>
      <c r="DJ40" s="98"/>
      <c r="DK40" s="98"/>
      <c r="DL40" s="98"/>
      <c r="DM40" s="98"/>
      <c r="DN40" s="98"/>
      <c r="DO40" s="98"/>
      <c r="DP40" s="98"/>
      <c r="DQ40" s="98"/>
      <c r="DR40" s="98"/>
      <c r="DS40" s="98"/>
      <c r="DT40" s="98"/>
      <c r="DU40" s="98"/>
      <c r="DV40" s="98"/>
      <c r="DW40" s="98"/>
    </row>
    <row r="41" spans="1:127" s="121" customFormat="1" ht="13.2" x14ac:dyDescent="0.25">
      <c r="A41" s="727"/>
      <c r="B41" s="221"/>
      <c r="C41" s="221"/>
      <c r="D41" s="221"/>
      <c r="E41" s="221"/>
      <c r="F41" s="231"/>
      <c r="G41" s="231"/>
      <c r="H41" s="222">
        <f t="shared" si="1"/>
        <v>0</v>
      </c>
      <c r="I41" s="224"/>
      <c r="J41" s="224"/>
      <c r="K41" s="229"/>
      <c r="L41" s="229"/>
      <c r="M41" s="230"/>
      <c r="N41" s="230"/>
      <c r="O41" s="230"/>
      <c r="P41" s="230"/>
      <c r="Q41" s="230"/>
      <c r="R41" s="229"/>
      <c r="S41" s="230"/>
      <c r="T41" s="122"/>
      <c r="U41" s="123"/>
      <c r="V41" s="123"/>
      <c r="W41" s="123"/>
      <c r="X41" s="123"/>
      <c r="Y41" s="123"/>
      <c r="Z41" s="98"/>
      <c r="AA41" s="98"/>
      <c r="AB41" s="98"/>
      <c r="AC41" s="98"/>
      <c r="AD41" s="98"/>
      <c r="AE41" s="98"/>
      <c r="AF41" s="98"/>
      <c r="AG41" s="98"/>
      <c r="AH41" s="98"/>
      <c r="AI41" s="98"/>
      <c r="AJ41" s="98"/>
      <c r="AK41" s="98"/>
      <c r="AL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c r="BY41" s="98"/>
      <c r="BZ41" s="98"/>
      <c r="CA41" s="98"/>
      <c r="CB41" s="98"/>
      <c r="CC41" s="98"/>
      <c r="CD41" s="98"/>
      <c r="CE41" s="98"/>
      <c r="CF41" s="98"/>
      <c r="CG41" s="98"/>
      <c r="CH41" s="98"/>
      <c r="CI41" s="98"/>
      <c r="CJ41" s="98"/>
      <c r="CK41" s="98"/>
      <c r="CL41" s="98"/>
      <c r="CM41" s="98"/>
      <c r="CN41" s="98"/>
      <c r="CO41" s="98"/>
      <c r="CP41" s="98"/>
      <c r="CQ41" s="98"/>
      <c r="CR41" s="98"/>
      <c r="CS41" s="98"/>
      <c r="CT41" s="98"/>
      <c r="CU41" s="98"/>
      <c r="CV41" s="98"/>
      <c r="CW41" s="98"/>
      <c r="CX41" s="98"/>
      <c r="CY41" s="98"/>
      <c r="CZ41" s="98"/>
      <c r="DA41" s="98"/>
      <c r="DB41" s="98"/>
      <c r="DC41" s="98"/>
      <c r="DD41" s="98"/>
      <c r="DE41" s="98"/>
      <c r="DF41" s="98"/>
      <c r="DG41" s="98"/>
      <c r="DH41" s="98"/>
      <c r="DI41" s="98"/>
      <c r="DJ41" s="98"/>
      <c r="DK41" s="98"/>
      <c r="DL41" s="98"/>
      <c r="DM41" s="98"/>
      <c r="DN41" s="98"/>
      <c r="DO41" s="98"/>
      <c r="DP41" s="98"/>
      <c r="DQ41" s="98"/>
      <c r="DR41" s="98"/>
      <c r="DS41" s="98"/>
      <c r="DT41" s="98"/>
      <c r="DU41" s="98"/>
      <c r="DV41" s="98"/>
      <c r="DW41" s="98"/>
    </row>
    <row r="42" spans="1:127" s="121" customFormat="1" ht="13.2" x14ac:dyDescent="0.25">
      <c r="A42" s="727"/>
      <c r="B42" s="221"/>
      <c r="C42" s="221"/>
      <c r="D42" s="221"/>
      <c r="E42" s="221"/>
      <c r="F42" s="231"/>
      <c r="G42" s="231"/>
      <c r="H42" s="222">
        <f t="shared" si="1"/>
        <v>0</v>
      </c>
      <c r="I42" s="224"/>
      <c r="J42" s="224"/>
      <c r="K42" s="229"/>
      <c r="L42" s="229"/>
      <c r="M42" s="230"/>
      <c r="N42" s="230"/>
      <c r="O42" s="230"/>
      <c r="P42" s="230"/>
      <c r="Q42" s="230"/>
      <c r="R42" s="229"/>
      <c r="S42" s="230"/>
      <c r="T42" s="122"/>
      <c r="U42" s="123"/>
      <c r="V42" s="123"/>
      <c r="W42" s="123"/>
      <c r="X42" s="123"/>
      <c r="Y42" s="123"/>
      <c r="Z42" s="98"/>
      <c r="AA42" s="98"/>
      <c r="AB42" s="98"/>
      <c r="AC42" s="98"/>
      <c r="AD42" s="98"/>
      <c r="AE42" s="98"/>
      <c r="AF42" s="98"/>
      <c r="AG42" s="98"/>
      <c r="AH42" s="98"/>
      <c r="AI42" s="98"/>
      <c r="AJ42" s="98"/>
      <c r="AK42" s="98"/>
      <c r="AL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c r="BY42" s="98"/>
      <c r="BZ42" s="98"/>
      <c r="CA42" s="98"/>
      <c r="CB42" s="98"/>
      <c r="CC42" s="98"/>
      <c r="CD42" s="98"/>
      <c r="CE42" s="98"/>
      <c r="CF42" s="98"/>
      <c r="CG42" s="98"/>
      <c r="CH42" s="98"/>
      <c r="CI42" s="98"/>
      <c r="CJ42" s="98"/>
      <c r="CK42" s="98"/>
      <c r="CL42" s="98"/>
      <c r="CM42" s="98"/>
      <c r="CN42" s="98"/>
      <c r="CO42" s="98"/>
      <c r="CP42" s="98"/>
      <c r="CQ42" s="98"/>
      <c r="CR42" s="98"/>
      <c r="CS42" s="98"/>
      <c r="CT42" s="98"/>
      <c r="CU42" s="98"/>
      <c r="CV42" s="98"/>
      <c r="CW42" s="98"/>
      <c r="CX42" s="98"/>
      <c r="CY42" s="98"/>
      <c r="CZ42" s="98"/>
      <c r="DA42" s="98"/>
      <c r="DB42" s="98"/>
      <c r="DC42" s="98"/>
      <c r="DD42" s="98"/>
      <c r="DE42" s="98"/>
      <c r="DF42" s="98"/>
      <c r="DG42" s="98"/>
      <c r="DH42" s="98"/>
      <c r="DI42" s="98"/>
      <c r="DJ42" s="98"/>
      <c r="DK42" s="98"/>
      <c r="DL42" s="98"/>
      <c r="DM42" s="98"/>
      <c r="DN42" s="98"/>
      <c r="DO42" s="98"/>
      <c r="DP42" s="98"/>
      <c r="DQ42" s="98"/>
      <c r="DR42" s="98"/>
      <c r="DS42" s="98"/>
      <c r="DT42" s="98"/>
      <c r="DU42" s="98"/>
      <c r="DV42" s="98"/>
      <c r="DW42" s="98"/>
    </row>
    <row r="43" spans="1:127" s="121" customFormat="1" ht="13.2" x14ac:dyDescent="0.25">
      <c r="A43" s="727"/>
      <c r="B43" s="221"/>
      <c r="C43" s="221"/>
      <c r="D43" s="221"/>
      <c r="E43" s="221"/>
      <c r="F43" s="231"/>
      <c r="G43" s="231"/>
      <c r="H43" s="222">
        <f t="shared" si="1"/>
        <v>0</v>
      </c>
      <c r="I43" s="224"/>
      <c r="J43" s="224"/>
      <c r="K43" s="229"/>
      <c r="L43" s="229"/>
      <c r="M43" s="230"/>
      <c r="N43" s="230"/>
      <c r="O43" s="230"/>
      <c r="P43" s="230"/>
      <c r="Q43" s="230"/>
      <c r="R43" s="229"/>
      <c r="S43" s="230"/>
      <c r="T43" s="122"/>
      <c r="U43" s="123"/>
      <c r="V43" s="123"/>
      <c r="W43" s="123"/>
      <c r="X43" s="123"/>
      <c r="Y43" s="123"/>
      <c r="Z43" s="98"/>
      <c r="AA43" s="98"/>
      <c r="AB43" s="98"/>
      <c r="AC43" s="98"/>
      <c r="AD43" s="98"/>
      <c r="AE43" s="98"/>
      <c r="AF43" s="98"/>
      <c r="AG43" s="98"/>
      <c r="AH43" s="98"/>
      <c r="AI43" s="98"/>
      <c r="AJ43" s="98"/>
      <c r="AK43" s="98"/>
      <c r="AL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c r="BY43" s="98"/>
      <c r="BZ43" s="98"/>
      <c r="CA43" s="98"/>
      <c r="CB43" s="98"/>
      <c r="CC43" s="98"/>
      <c r="CD43" s="98"/>
      <c r="CE43" s="98"/>
      <c r="CF43" s="98"/>
      <c r="CG43" s="98"/>
      <c r="CH43" s="98"/>
      <c r="CI43" s="98"/>
      <c r="CJ43" s="98"/>
      <c r="CK43" s="98"/>
      <c r="CL43" s="98"/>
      <c r="CM43" s="98"/>
      <c r="CN43" s="98"/>
      <c r="CO43" s="98"/>
      <c r="CP43" s="98"/>
      <c r="CQ43" s="98"/>
      <c r="CR43" s="98"/>
      <c r="CS43" s="98"/>
      <c r="CT43" s="98"/>
      <c r="CU43" s="98"/>
      <c r="CV43" s="98"/>
      <c r="CW43" s="98"/>
      <c r="CX43" s="98"/>
      <c r="CY43" s="98"/>
      <c r="CZ43" s="98"/>
      <c r="DA43" s="98"/>
      <c r="DB43" s="98"/>
      <c r="DC43" s="98"/>
      <c r="DD43" s="98"/>
      <c r="DE43" s="98"/>
      <c r="DF43" s="98"/>
      <c r="DG43" s="98"/>
      <c r="DH43" s="98"/>
      <c r="DI43" s="98"/>
      <c r="DJ43" s="98"/>
      <c r="DK43" s="98"/>
      <c r="DL43" s="98"/>
      <c r="DM43" s="98"/>
      <c r="DN43" s="98"/>
      <c r="DO43" s="98"/>
      <c r="DP43" s="98"/>
      <c r="DQ43" s="98"/>
      <c r="DR43" s="98"/>
      <c r="DS43" s="98"/>
      <c r="DT43" s="98"/>
      <c r="DU43" s="98"/>
      <c r="DV43" s="98"/>
      <c r="DW43" s="98"/>
    </row>
    <row r="44" spans="1:127" s="121" customFormat="1" ht="13.2" x14ac:dyDescent="0.25">
      <c r="A44" s="727"/>
      <c r="B44" s="221"/>
      <c r="C44" s="221"/>
      <c r="D44" s="221"/>
      <c r="E44" s="221"/>
      <c r="F44" s="231"/>
      <c r="G44" s="231"/>
      <c r="H44" s="222">
        <f t="shared" si="1"/>
        <v>0</v>
      </c>
      <c r="I44" s="224"/>
      <c r="J44" s="224"/>
      <c r="K44" s="229"/>
      <c r="L44" s="229"/>
      <c r="M44" s="230"/>
      <c r="N44" s="230"/>
      <c r="O44" s="230"/>
      <c r="P44" s="230"/>
      <c r="Q44" s="230"/>
      <c r="R44" s="229"/>
      <c r="S44" s="230"/>
      <c r="T44" s="123"/>
      <c r="U44" s="123"/>
      <c r="V44" s="123"/>
      <c r="W44" s="123"/>
      <c r="X44" s="123"/>
      <c r="Y44" s="123"/>
      <c r="Z44" s="98"/>
      <c r="AA44" s="98"/>
      <c r="AB44" s="98"/>
      <c r="AC44" s="98"/>
      <c r="AD44" s="98"/>
      <c r="AE44" s="98"/>
      <c r="AF44" s="98"/>
      <c r="AG44" s="98"/>
      <c r="AH44" s="98"/>
      <c r="AI44" s="98"/>
      <c r="AJ44" s="98"/>
      <c r="AK44" s="98"/>
      <c r="AL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c r="BY44" s="98"/>
      <c r="BZ44" s="98"/>
      <c r="CA44" s="98"/>
      <c r="CB44" s="98"/>
      <c r="CC44" s="98"/>
      <c r="CD44" s="98"/>
      <c r="CE44" s="98"/>
      <c r="CF44" s="98"/>
      <c r="CG44" s="98"/>
      <c r="CH44" s="98"/>
      <c r="CI44" s="98"/>
      <c r="CJ44" s="98"/>
      <c r="CK44" s="98"/>
      <c r="CL44" s="98"/>
      <c r="CM44" s="98"/>
      <c r="CN44" s="98"/>
      <c r="CO44" s="98"/>
      <c r="CP44" s="98"/>
      <c r="CQ44" s="98"/>
      <c r="CR44" s="98"/>
      <c r="CS44" s="98"/>
      <c r="CT44" s="98"/>
      <c r="CU44" s="98"/>
      <c r="CV44" s="98"/>
      <c r="CW44" s="98"/>
      <c r="CX44" s="98"/>
      <c r="CY44" s="98"/>
      <c r="CZ44" s="98"/>
      <c r="DA44" s="98"/>
      <c r="DB44" s="98"/>
      <c r="DC44" s="98"/>
      <c r="DD44" s="98"/>
      <c r="DE44" s="98"/>
      <c r="DF44" s="98"/>
      <c r="DG44" s="98"/>
      <c r="DH44" s="98"/>
      <c r="DI44" s="98"/>
      <c r="DJ44" s="98"/>
      <c r="DK44" s="98"/>
      <c r="DL44" s="98"/>
      <c r="DM44" s="98"/>
      <c r="DN44" s="98"/>
      <c r="DO44" s="98"/>
      <c r="DP44" s="98"/>
      <c r="DQ44" s="98"/>
      <c r="DR44" s="98"/>
      <c r="DS44" s="98"/>
      <c r="DT44" s="98"/>
      <c r="DU44" s="98"/>
      <c r="DV44" s="98"/>
      <c r="DW44" s="98"/>
    </row>
    <row r="45" spans="1:127" s="121" customFormat="1" ht="13.2" x14ac:dyDescent="0.25">
      <c r="A45" s="727"/>
      <c r="B45" s="233"/>
      <c r="C45" s="234"/>
      <c r="D45" s="235"/>
      <c r="E45" s="236"/>
      <c r="F45" s="231"/>
      <c r="G45" s="231"/>
      <c r="H45" s="222">
        <f t="shared" si="1"/>
        <v>0</v>
      </c>
      <c r="I45" s="224"/>
      <c r="J45" s="224"/>
      <c r="K45" s="229"/>
      <c r="L45" s="229"/>
      <c r="M45" s="230"/>
      <c r="N45" s="230"/>
      <c r="O45" s="230"/>
      <c r="P45" s="230"/>
      <c r="Q45" s="230"/>
      <c r="R45" s="230"/>
      <c r="S45" s="230"/>
      <c r="T45" s="123"/>
      <c r="U45" s="123"/>
      <c r="V45" s="123"/>
      <c r="W45" s="123"/>
      <c r="X45" s="123"/>
      <c r="Y45" s="123"/>
      <c r="Z45" s="98"/>
      <c r="AA45" s="98"/>
      <c r="AB45" s="98"/>
      <c r="AC45" s="98"/>
      <c r="AD45" s="98"/>
      <c r="AE45" s="98"/>
      <c r="AF45" s="98"/>
      <c r="AG45" s="98"/>
      <c r="AH45" s="98"/>
      <c r="AI45" s="98"/>
      <c r="AJ45" s="98"/>
      <c r="AK45" s="98"/>
      <c r="AL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c r="BY45" s="98"/>
      <c r="BZ45" s="98"/>
      <c r="CA45" s="98"/>
      <c r="CB45" s="98"/>
      <c r="CC45" s="98"/>
      <c r="CD45" s="98"/>
      <c r="CE45" s="98"/>
      <c r="CF45" s="98"/>
      <c r="CG45" s="98"/>
      <c r="CH45" s="98"/>
      <c r="CI45" s="98"/>
      <c r="CJ45" s="98"/>
      <c r="CK45" s="98"/>
      <c r="CL45" s="98"/>
      <c r="CM45" s="98"/>
      <c r="CN45" s="98"/>
      <c r="CO45" s="98"/>
      <c r="CP45" s="98"/>
      <c r="CQ45" s="98"/>
      <c r="CR45" s="98"/>
      <c r="CS45" s="98"/>
      <c r="CT45" s="98"/>
      <c r="CU45" s="98"/>
      <c r="CV45" s="98"/>
      <c r="CW45" s="98"/>
      <c r="CX45" s="98"/>
      <c r="CY45" s="98"/>
      <c r="CZ45" s="98"/>
      <c r="DA45" s="98"/>
      <c r="DB45" s="98"/>
      <c r="DC45" s="98"/>
      <c r="DD45" s="98"/>
      <c r="DE45" s="98"/>
      <c r="DF45" s="98"/>
      <c r="DG45" s="98"/>
      <c r="DH45" s="98"/>
      <c r="DI45" s="98"/>
      <c r="DJ45" s="98"/>
      <c r="DK45" s="98"/>
      <c r="DL45" s="98"/>
      <c r="DM45" s="98"/>
      <c r="DN45" s="98"/>
      <c r="DO45" s="98"/>
      <c r="DP45" s="98"/>
      <c r="DQ45" s="98"/>
      <c r="DR45" s="98"/>
      <c r="DS45" s="98"/>
      <c r="DT45" s="98"/>
      <c r="DU45" s="98"/>
      <c r="DV45" s="98"/>
      <c r="DW45" s="98"/>
    </row>
    <row r="46" spans="1:127" s="121" customFormat="1" ht="13.2" x14ac:dyDescent="0.25">
      <c r="A46" s="727"/>
      <c r="B46" s="221"/>
      <c r="C46" s="221"/>
      <c r="D46" s="221" t="s">
        <v>267</v>
      </c>
      <c r="E46" s="221"/>
      <c r="F46" s="231"/>
      <c r="G46" s="231"/>
      <c r="H46" s="222">
        <f t="shared" si="1"/>
        <v>0</v>
      </c>
      <c r="I46" s="224"/>
      <c r="J46" s="224"/>
      <c r="K46" s="229"/>
      <c r="L46" s="229"/>
      <c r="M46" s="230"/>
      <c r="N46" s="230"/>
      <c r="O46" s="230"/>
      <c r="P46" s="230"/>
      <c r="Q46" s="230"/>
      <c r="R46" s="230"/>
      <c r="S46" s="230"/>
      <c r="T46" s="123"/>
      <c r="U46" s="123"/>
      <c r="V46" s="123"/>
      <c r="W46" s="123"/>
      <c r="X46" s="123"/>
      <c r="Y46" s="123"/>
      <c r="Z46" s="98"/>
      <c r="AA46" s="98"/>
      <c r="AB46" s="98"/>
      <c r="AC46" s="98"/>
      <c r="AD46" s="98"/>
      <c r="AE46" s="98"/>
      <c r="AF46" s="98"/>
      <c r="AG46" s="98"/>
      <c r="AH46" s="98"/>
      <c r="AI46" s="98"/>
      <c r="AJ46" s="98"/>
      <c r="AK46" s="98"/>
      <c r="AL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c r="BY46" s="98"/>
      <c r="BZ46" s="98"/>
      <c r="CA46" s="98"/>
      <c r="CB46" s="98"/>
      <c r="CC46" s="98"/>
      <c r="CD46" s="98"/>
      <c r="CE46" s="98"/>
      <c r="CF46" s="98"/>
      <c r="CG46" s="98"/>
      <c r="CH46" s="98"/>
      <c r="CI46" s="98"/>
      <c r="CJ46" s="98"/>
      <c r="CK46" s="98"/>
      <c r="CL46" s="98"/>
      <c r="CM46" s="98"/>
      <c r="CN46" s="98"/>
      <c r="CO46" s="98"/>
      <c r="CP46" s="98"/>
      <c r="CQ46" s="98"/>
      <c r="CR46" s="98"/>
      <c r="CS46" s="98"/>
      <c r="CT46" s="98"/>
      <c r="CU46" s="98"/>
      <c r="CV46" s="98"/>
      <c r="CW46" s="98"/>
      <c r="CX46" s="98"/>
      <c r="CY46" s="98"/>
      <c r="CZ46" s="98"/>
      <c r="DA46" s="98"/>
      <c r="DB46" s="98"/>
      <c r="DC46" s="98"/>
      <c r="DD46" s="98"/>
      <c r="DE46" s="98"/>
      <c r="DF46" s="98"/>
      <c r="DG46" s="98"/>
      <c r="DH46" s="98"/>
      <c r="DI46" s="98"/>
      <c r="DJ46" s="98"/>
      <c r="DK46" s="98"/>
      <c r="DL46" s="98"/>
      <c r="DM46" s="98"/>
      <c r="DN46" s="98"/>
      <c r="DO46" s="98"/>
      <c r="DP46" s="98"/>
      <c r="DQ46" s="98"/>
      <c r="DR46" s="98"/>
      <c r="DS46" s="98"/>
      <c r="DT46" s="98"/>
      <c r="DU46" s="98"/>
      <c r="DV46" s="98"/>
      <c r="DW46" s="98"/>
    </row>
    <row r="47" spans="1:127" s="121" customFormat="1" ht="13.2" x14ac:dyDescent="0.25">
      <c r="A47" s="728"/>
      <c r="B47" s="221"/>
      <c r="C47" s="221"/>
      <c r="D47" s="221"/>
      <c r="E47" s="221"/>
      <c r="F47" s="231"/>
      <c r="G47" s="231"/>
      <c r="H47" s="222">
        <f t="shared" si="1"/>
        <v>0</v>
      </c>
      <c r="I47" s="224"/>
      <c r="J47" s="224"/>
      <c r="K47" s="229"/>
      <c r="L47" s="229"/>
      <c r="M47" s="230"/>
      <c r="N47" s="230"/>
      <c r="O47" s="230"/>
      <c r="P47" s="230"/>
      <c r="Q47" s="230"/>
      <c r="R47" s="230"/>
      <c r="S47" s="230"/>
      <c r="T47" s="123"/>
      <c r="U47" s="123"/>
      <c r="V47" s="123"/>
      <c r="W47" s="123"/>
      <c r="X47" s="123"/>
      <c r="Y47" s="123"/>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c r="BY47" s="98"/>
      <c r="BZ47" s="98"/>
      <c r="CA47" s="98"/>
      <c r="CB47" s="98"/>
      <c r="CC47" s="98"/>
      <c r="CD47" s="98"/>
      <c r="CE47" s="98"/>
      <c r="CF47" s="98"/>
      <c r="CG47" s="98"/>
      <c r="CH47" s="98"/>
      <c r="CI47" s="98"/>
      <c r="CJ47" s="98"/>
      <c r="CK47" s="98"/>
      <c r="CL47" s="98"/>
      <c r="CM47" s="98"/>
      <c r="CN47" s="98"/>
      <c r="CO47" s="98"/>
      <c r="CP47" s="98"/>
      <c r="CQ47" s="98"/>
      <c r="CR47" s="98"/>
      <c r="CS47" s="98"/>
      <c r="CT47" s="98"/>
      <c r="CU47" s="98"/>
      <c r="CV47" s="98"/>
      <c r="CW47" s="98"/>
      <c r="CX47" s="98"/>
      <c r="CY47" s="98"/>
      <c r="CZ47" s="98"/>
      <c r="DA47" s="98"/>
      <c r="DB47" s="98"/>
      <c r="DC47" s="98"/>
      <c r="DD47" s="98"/>
      <c r="DE47" s="98"/>
      <c r="DF47" s="98"/>
      <c r="DG47" s="98"/>
      <c r="DH47" s="98"/>
      <c r="DI47" s="98"/>
      <c r="DJ47" s="98"/>
      <c r="DK47" s="98"/>
      <c r="DL47" s="98"/>
      <c r="DM47" s="98"/>
      <c r="DN47" s="98"/>
      <c r="DO47" s="98"/>
      <c r="DP47" s="98"/>
      <c r="DQ47" s="98"/>
      <c r="DR47" s="98"/>
      <c r="DS47" s="98"/>
      <c r="DT47" s="98"/>
      <c r="DU47" s="98"/>
      <c r="DV47" s="98"/>
      <c r="DW47" s="98"/>
    </row>
    <row r="48" spans="1:127" s="121" customFormat="1" ht="13.2" x14ac:dyDescent="0.25">
      <c r="A48" s="237" t="s">
        <v>297</v>
      </c>
      <c r="B48" s="238">
        <f>+B22-SUM(B23:B26)</f>
        <v>11486367</v>
      </c>
      <c r="C48" s="238">
        <f>+C22-SUM(C23:C33)</f>
        <v>11199232</v>
      </c>
      <c r="D48" s="238">
        <f>+D22-SUM(D23:D33)</f>
        <v>11199232</v>
      </c>
      <c r="E48" s="238">
        <f>+E22-SUM(E23:E33)</f>
        <v>11199232</v>
      </c>
      <c r="F48" s="238">
        <f>+F22-SUM(F23:F33)</f>
        <v>0</v>
      </c>
      <c r="G48" s="238"/>
      <c r="H48" s="239">
        <f>H22-H23</f>
        <v>56283295</v>
      </c>
      <c r="I48" s="240"/>
      <c r="J48" s="240"/>
      <c r="K48" s="240"/>
      <c r="L48" s="240"/>
      <c r="M48" s="240"/>
      <c r="N48" s="240"/>
      <c r="O48" s="240"/>
      <c r="P48" s="240"/>
      <c r="Q48" s="240"/>
      <c r="R48" s="240"/>
      <c r="S48" s="240"/>
      <c r="T48" s="124"/>
      <c r="U48" s="124"/>
      <c r="V48" s="124"/>
      <c r="W48" s="124"/>
      <c r="X48" s="124"/>
      <c r="Y48" s="124"/>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c r="BY48" s="98"/>
      <c r="BZ48" s="98"/>
      <c r="CA48" s="98"/>
      <c r="CB48" s="98"/>
      <c r="CC48" s="98"/>
      <c r="CD48" s="98"/>
      <c r="CE48" s="98"/>
      <c r="CF48" s="98"/>
      <c r="CG48" s="98"/>
      <c r="CH48" s="98"/>
      <c r="CI48" s="98"/>
      <c r="CJ48" s="98"/>
      <c r="CK48" s="98"/>
      <c r="CL48" s="98"/>
      <c r="CM48" s="98"/>
      <c r="CN48" s="98"/>
      <c r="CO48" s="98"/>
      <c r="CP48" s="98"/>
      <c r="CQ48" s="98"/>
      <c r="CR48" s="98"/>
      <c r="CS48" s="98"/>
      <c r="CT48" s="98"/>
      <c r="CU48" s="98"/>
      <c r="CV48" s="98"/>
      <c r="CW48" s="98"/>
      <c r="CX48" s="98"/>
      <c r="CY48" s="98"/>
      <c r="CZ48" s="98"/>
      <c r="DA48" s="98"/>
      <c r="DB48" s="98"/>
      <c r="DC48" s="98"/>
      <c r="DD48" s="98"/>
      <c r="DE48" s="98"/>
      <c r="DF48" s="98"/>
      <c r="DG48" s="98"/>
      <c r="DH48" s="98"/>
      <c r="DI48" s="98"/>
      <c r="DJ48" s="98"/>
      <c r="DK48" s="98"/>
      <c r="DL48" s="98"/>
      <c r="DM48" s="98"/>
      <c r="DN48" s="98"/>
      <c r="DO48" s="98"/>
      <c r="DP48" s="98"/>
      <c r="DQ48" s="98"/>
      <c r="DR48" s="98"/>
      <c r="DS48" s="98"/>
      <c r="DT48" s="98"/>
      <c r="DU48" s="98"/>
      <c r="DV48" s="98"/>
      <c r="DW48" s="98"/>
    </row>
    <row r="49" spans="1:127" s="121" customFormat="1" ht="13.2" x14ac:dyDescent="0.25">
      <c r="A49" s="237" t="s">
        <v>298</v>
      </c>
      <c r="B49" s="241">
        <f>SUM(B23:B26)</f>
        <v>513633</v>
      </c>
      <c r="C49" s="241">
        <f>SUM(C23:C33)</f>
        <v>800768</v>
      </c>
      <c r="D49" s="241">
        <f>SUM(D23:D33)</f>
        <v>800768</v>
      </c>
      <c r="E49" s="241">
        <f>SUM(E23:E33)</f>
        <v>800768</v>
      </c>
      <c r="F49" s="241">
        <f>SUM(F23:F33)</f>
        <v>0</v>
      </c>
      <c r="G49" s="241"/>
      <c r="H49" s="242">
        <f>H23</f>
        <v>3716705</v>
      </c>
      <c r="I49" s="243"/>
      <c r="J49" s="243"/>
      <c r="K49" s="244"/>
      <c r="L49" s="244"/>
      <c r="M49" s="244"/>
      <c r="N49" s="244"/>
      <c r="O49" s="244"/>
      <c r="P49" s="244"/>
      <c r="Q49" s="244"/>
      <c r="R49" s="244"/>
      <c r="S49" s="244"/>
      <c r="T49" s="125"/>
      <c r="U49" s="125"/>
      <c r="V49" s="125"/>
      <c r="W49" s="125"/>
      <c r="X49" s="125"/>
      <c r="Y49" s="125"/>
      <c r="Z49" s="98"/>
      <c r="AA49" s="98"/>
      <c r="AB49" s="98"/>
      <c r="AC49" s="98"/>
      <c r="AD49" s="98"/>
      <c r="AE49" s="98"/>
      <c r="AF49" s="98"/>
      <c r="AG49" s="98"/>
      <c r="AH49" s="98"/>
      <c r="AI49" s="98"/>
      <c r="AJ49" s="98"/>
      <c r="AK49" s="98"/>
      <c r="AL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c r="BY49" s="98"/>
      <c r="BZ49" s="98"/>
      <c r="CA49" s="98"/>
      <c r="CB49" s="98"/>
      <c r="CC49" s="98"/>
      <c r="CD49" s="98"/>
      <c r="CE49" s="98"/>
      <c r="CF49" s="98"/>
      <c r="CG49" s="98"/>
      <c r="CH49" s="98"/>
      <c r="CI49" s="98"/>
      <c r="CJ49" s="98"/>
      <c r="CK49" s="98"/>
      <c r="CL49" s="98"/>
      <c r="CM49" s="98"/>
      <c r="CN49" s="98"/>
      <c r="CO49" s="98"/>
      <c r="CP49" s="98"/>
      <c r="CQ49" s="98"/>
      <c r="CR49" s="98"/>
      <c r="CS49" s="98"/>
      <c r="CT49" s="98"/>
      <c r="CU49" s="98"/>
      <c r="CV49" s="98"/>
      <c r="CW49" s="98"/>
      <c r="CX49" s="98"/>
      <c r="CY49" s="98"/>
      <c r="CZ49" s="98"/>
      <c r="DA49" s="98"/>
      <c r="DB49" s="98"/>
      <c r="DC49" s="98"/>
      <c r="DD49" s="98"/>
      <c r="DE49" s="98"/>
      <c r="DF49" s="98"/>
      <c r="DG49" s="98"/>
      <c r="DH49" s="98"/>
      <c r="DI49" s="98"/>
      <c r="DJ49" s="98"/>
      <c r="DK49" s="98"/>
      <c r="DL49" s="98"/>
      <c r="DM49" s="98"/>
      <c r="DN49" s="98"/>
      <c r="DO49" s="98"/>
      <c r="DP49" s="98"/>
      <c r="DQ49" s="98"/>
      <c r="DR49" s="98"/>
      <c r="DS49" s="98"/>
      <c r="DT49" s="98"/>
      <c r="DU49" s="98"/>
      <c r="DV49" s="98"/>
      <c r="DW49" s="98"/>
    </row>
    <row r="50" spans="1:127" ht="12.75" customHeight="1" x14ac:dyDescent="0.25">
      <c r="A50" s="245" t="s">
        <v>299</v>
      </c>
      <c r="B50" s="725">
        <v>6.1899999999999997E-2</v>
      </c>
      <c r="C50" s="725"/>
      <c r="D50" s="725"/>
      <c r="E50" s="725"/>
      <c r="F50" s="725"/>
      <c r="G50" s="725"/>
      <c r="H50" s="725"/>
      <c r="I50" s="193"/>
      <c r="J50" s="193"/>
      <c r="K50" s="193"/>
      <c r="L50" s="193"/>
      <c r="M50" s="193"/>
      <c r="N50" s="193"/>
      <c r="O50" s="193"/>
      <c r="P50" s="193"/>
      <c r="Q50" s="193"/>
      <c r="R50" s="193"/>
      <c r="S50" s="193"/>
    </row>
    <row r="51" spans="1:127" s="121" customFormat="1" ht="13.2" x14ac:dyDescent="0.25">
      <c r="A51" s="193"/>
      <c r="B51" s="246"/>
      <c r="C51" s="247"/>
      <c r="D51" s="246"/>
      <c r="E51" s="246"/>
      <c r="F51" s="193"/>
      <c r="G51" s="193"/>
      <c r="H51" s="193"/>
      <c r="I51" s="193"/>
      <c r="J51" s="193"/>
      <c r="K51" s="193"/>
      <c r="L51" s="193"/>
      <c r="M51" s="193"/>
      <c r="N51" s="193"/>
      <c r="O51" s="193"/>
      <c r="P51" s="193"/>
      <c r="Q51" s="193"/>
      <c r="R51" s="193"/>
      <c r="S51" s="193"/>
      <c r="T51" s="99"/>
      <c r="U51" s="99"/>
      <c r="V51" s="99"/>
      <c r="W51" s="99"/>
      <c r="X51" s="99"/>
      <c r="Y51" s="99"/>
      <c r="Z51" s="98"/>
      <c r="AA51" s="98"/>
      <c r="AB51" s="98"/>
      <c r="AC51" s="98"/>
      <c r="AD51" s="98"/>
      <c r="AE51" s="98"/>
      <c r="AF51" s="98"/>
      <c r="AG51" s="98"/>
      <c r="AH51" s="98"/>
      <c r="AI51" s="98"/>
      <c r="AJ51" s="98"/>
      <c r="AK51" s="98"/>
      <c r="AL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c r="BY51" s="98"/>
      <c r="BZ51" s="98"/>
      <c r="CA51" s="98"/>
      <c r="CB51" s="98"/>
      <c r="CC51" s="98"/>
      <c r="CD51" s="98"/>
      <c r="CE51" s="98"/>
      <c r="CF51" s="98"/>
      <c r="CG51" s="98"/>
      <c r="CH51" s="98"/>
      <c r="CI51" s="98"/>
      <c r="CJ51" s="98"/>
      <c r="CK51" s="98"/>
      <c r="CL51" s="98"/>
      <c r="CM51" s="98"/>
      <c r="CN51" s="98"/>
      <c r="CO51" s="98"/>
      <c r="CP51" s="98"/>
      <c r="CQ51" s="98"/>
      <c r="CR51" s="98"/>
      <c r="CS51" s="98"/>
      <c r="CT51" s="98"/>
      <c r="CU51" s="98"/>
      <c r="CV51" s="98"/>
      <c r="CW51" s="98"/>
      <c r="CX51" s="98"/>
      <c r="CY51" s="98"/>
      <c r="CZ51" s="98"/>
      <c r="DA51" s="98"/>
      <c r="DB51" s="98"/>
      <c r="DC51" s="98"/>
      <c r="DD51" s="98"/>
      <c r="DE51" s="98"/>
      <c r="DF51" s="98"/>
      <c r="DG51" s="98"/>
      <c r="DH51" s="98"/>
      <c r="DI51" s="98"/>
      <c r="DJ51" s="98"/>
      <c r="DK51" s="98"/>
      <c r="DL51" s="98"/>
      <c r="DM51" s="98"/>
      <c r="DN51" s="98"/>
      <c r="DO51" s="98"/>
      <c r="DP51" s="98"/>
      <c r="DQ51" s="98"/>
      <c r="DR51" s="98"/>
      <c r="DS51" s="98"/>
      <c r="DT51" s="98"/>
      <c r="DU51" s="98"/>
      <c r="DV51" s="98"/>
      <c r="DW51" s="98"/>
    </row>
    <row r="52" spans="1:127" ht="13.2" x14ac:dyDescent="0.25">
      <c r="A52" s="193"/>
      <c r="B52" s="193"/>
      <c r="C52" s="193"/>
      <c r="D52" s="193"/>
      <c r="E52" s="193"/>
      <c r="F52" s="193"/>
      <c r="G52" s="193"/>
      <c r="H52" s="193"/>
      <c r="I52" s="193"/>
      <c r="J52" s="193"/>
      <c r="K52" s="193"/>
      <c r="L52" s="193"/>
      <c r="M52" s="193"/>
      <c r="N52" s="193"/>
      <c r="O52" s="193"/>
      <c r="P52" s="193"/>
      <c r="Q52" s="193"/>
      <c r="R52" s="193"/>
      <c r="S52" s="193"/>
    </row>
  </sheetData>
  <mergeCells count="53">
    <mergeCell ref="B8:F8"/>
    <mergeCell ref="B12:H12"/>
    <mergeCell ref="B16:H16"/>
    <mergeCell ref="B17:C17"/>
    <mergeCell ref="M9:M10"/>
    <mergeCell ref="I8:J8"/>
    <mergeCell ref="K8:L8"/>
    <mergeCell ref="G8:H8"/>
    <mergeCell ref="K9:L10"/>
    <mergeCell ref="G9:H10"/>
    <mergeCell ref="I9:J10"/>
    <mergeCell ref="B13:C13"/>
    <mergeCell ref="B15:C15"/>
    <mergeCell ref="A9:A10"/>
    <mergeCell ref="B9:C9"/>
    <mergeCell ref="D9:F9"/>
    <mergeCell ref="B10:C10"/>
    <mergeCell ref="D10:F10"/>
    <mergeCell ref="A1:S1"/>
    <mergeCell ref="A2:A3"/>
    <mergeCell ref="C2:D2"/>
    <mergeCell ref="C3:D3"/>
    <mergeCell ref="A5:A6"/>
    <mergeCell ref="C5:D5"/>
    <mergeCell ref="C6:D6"/>
    <mergeCell ref="F5:H5"/>
    <mergeCell ref="F6:H6"/>
    <mergeCell ref="I5:I6"/>
    <mergeCell ref="J5:M6"/>
    <mergeCell ref="F2:H2"/>
    <mergeCell ref="F3:H3"/>
    <mergeCell ref="I2:I3"/>
    <mergeCell ref="J2:M3"/>
    <mergeCell ref="S19:S22"/>
    <mergeCell ref="N19:O19"/>
    <mergeCell ref="N20:N22"/>
    <mergeCell ref="O20:O22"/>
    <mergeCell ref="P20:P22"/>
    <mergeCell ref="Q20:Q22"/>
    <mergeCell ref="P19:Q19"/>
    <mergeCell ref="B50:H50"/>
    <mergeCell ref="A37:A47"/>
    <mergeCell ref="B11:C11"/>
    <mergeCell ref="H19:H21"/>
    <mergeCell ref="R19:R22"/>
    <mergeCell ref="I19:J19"/>
    <mergeCell ref="I20:I22"/>
    <mergeCell ref="J20:J22"/>
    <mergeCell ref="M19:M22"/>
    <mergeCell ref="D13:H13"/>
    <mergeCell ref="A23:A33"/>
    <mergeCell ref="K19:K22"/>
    <mergeCell ref="L19:L22"/>
  </mergeCells>
  <dataValidations count="1">
    <dataValidation allowBlank="1" showInputMessage="1" showErrorMessage="1" promptTitle="AFCJ" prompt="Administrativa, financiera, contable y jurídica" sqref="A8" xr:uid="{00000000-0002-0000-0200-000000000000}"/>
  </dataValidations>
  <hyperlinks>
    <hyperlink ref="J5" r:id="rId1" xr:uid="{00000000-0004-0000-0200-000000000000}"/>
  </hyperlinks>
  <printOptions horizontalCentered="1"/>
  <pageMargins left="0.25" right="0.25" top="0.75" bottom="0.75" header="0.3" footer="0.3"/>
  <pageSetup scale="44" orientation="landscape" r:id="rId2"/>
  <headerFooter alignWithMargins="0">
    <oddHeader xml:space="preserve">&amp;CRama Judicial del Poder Público
Consejo Superior de la Judicatura
Sala Administrativa
Dirección Ejecutiva de Administración Judicial
</oddHead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Datos!$E$2:$E$10</xm:f>
          </x14:formula1>
          <xm:sqref>F2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I28"/>
  <sheetViews>
    <sheetView showGridLines="0" topLeftCell="D1" workbookViewId="0">
      <selection activeCell="G24" sqref="G24:G28"/>
    </sheetView>
  </sheetViews>
  <sheetFormatPr baseColWidth="10" defaultColWidth="11.44140625" defaultRowHeight="13.2" x14ac:dyDescent="0.25"/>
  <cols>
    <col min="1" max="1" width="15.109375" customWidth="1"/>
    <col min="4" max="4" width="70" customWidth="1"/>
    <col min="5" max="5" width="41.44140625" bestFit="1" customWidth="1"/>
    <col min="6" max="6" width="1.6640625" customWidth="1"/>
    <col min="7" max="7" width="46.6640625" bestFit="1" customWidth="1"/>
    <col min="8" max="8" width="1.109375" customWidth="1"/>
    <col min="9" max="9" width="64.33203125" bestFit="1" customWidth="1"/>
  </cols>
  <sheetData>
    <row r="1" spans="1:9" ht="26.4" x14ac:dyDescent="0.25">
      <c r="A1" s="2" t="s">
        <v>300</v>
      </c>
      <c r="B1" s="4" t="s">
        <v>288</v>
      </c>
      <c r="C1" s="6" t="s">
        <v>301</v>
      </c>
      <c r="D1" s="1" t="s">
        <v>302</v>
      </c>
      <c r="E1" s="8" t="s">
        <v>303</v>
      </c>
      <c r="G1" s="11" t="s">
        <v>304</v>
      </c>
      <c r="I1" s="93" t="s">
        <v>305</v>
      </c>
    </row>
    <row r="2" spans="1:9" x14ac:dyDescent="0.25">
      <c r="A2" s="3" t="s">
        <v>79</v>
      </c>
      <c r="B2" s="5" t="s">
        <v>306</v>
      </c>
      <c r="C2" s="7">
        <v>0</v>
      </c>
      <c r="D2" s="787" t="s">
        <v>307</v>
      </c>
      <c r="E2" s="9" t="s">
        <v>308</v>
      </c>
      <c r="G2" s="10" t="s">
        <v>309</v>
      </c>
      <c r="I2" s="14" t="s">
        <v>62</v>
      </c>
    </row>
    <row r="3" spans="1:9" x14ac:dyDescent="0.25">
      <c r="A3" s="3" t="s">
        <v>78</v>
      </c>
      <c r="B3" s="5" t="s">
        <v>310</v>
      </c>
      <c r="C3" s="7">
        <v>1</v>
      </c>
      <c r="D3" s="787"/>
      <c r="E3" s="9" t="s">
        <v>311</v>
      </c>
      <c r="G3" s="10" t="s">
        <v>312</v>
      </c>
      <c r="I3" s="14" t="s">
        <v>313</v>
      </c>
    </row>
    <row r="4" spans="1:9" x14ac:dyDescent="0.25">
      <c r="A4" s="3" t="s">
        <v>81</v>
      </c>
      <c r="D4" s="787"/>
      <c r="E4" s="9" t="s">
        <v>314</v>
      </c>
      <c r="G4" s="10" t="s">
        <v>315</v>
      </c>
      <c r="I4" s="14" t="s">
        <v>316</v>
      </c>
    </row>
    <row r="5" spans="1:9" x14ac:dyDescent="0.25">
      <c r="A5" s="3" t="s">
        <v>317</v>
      </c>
      <c r="D5" s="787"/>
      <c r="E5" s="9" t="s">
        <v>318</v>
      </c>
      <c r="G5" s="10" t="s">
        <v>319</v>
      </c>
      <c r="I5" s="14" t="s">
        <v>320</v>
      </c>
    </row>
    <row r="6" spans="1:9" x14ac:dyDescent="0.25">
      <c r="A6" s="3" t="s">
        <v>321</v>
      </c>
      <c r="D6" s="787"/>
      <c r="E6" s="9" t="s">
        <v>322</v>
      </c>
      <c r="G6" s="10" t="s">
        <v>323</v>
      </c>
      <c r="I6" s="14" t="s">
        <v>63</v>
      </c>
    </row>
    <row r="7" spans="1:9" x14ac:dyDescent="0.25">
      <c r="A7" s="3" t="s">
        <v>82</v>
      </c>
      <c r="E7" s="9" t="s">
        <v>324</v>
      </c>
      <c r="G7" s="10" t="s">
        <v>325</v>
      </c>
      <c r="I7" s="14" t="s">
        <v>326</v>
      </c>
    </row>
    <row r="8" spans="1:9" x14ac:dyDescent="0.25">
      <c r="A8" s="3" t="s">
        <v>327</v>
      </c>
      <c r="E8" s="9" t="s">
        <v>36</v>
      </c>
      <c r="G8" s="10" t="s">
        <v>192</v>
      </c>
      <c r="I8" s="14" t="s">
        <v>64</v>
      </c>
    </row>
    <row r="9" spans="1:9" x14ac:dyDescent="0.25">
      <c r="A9" s="13" t="s">
        <v>328</v>
      </c>
      <c r="E9" s="9" t="s">
        <v>329</v>
      </c>
      <c r="G9" s="10" t="s">
        <v>330</v>
      </c>
      <c r="I9" s="14" t="s">
        <v>65</v>
      </c>
    </row>
    <row r="10" spans="1:9" x14ac:dyDescent="0.25">
      <c r="A10" s="12" t="e">
        <f>+'Inf. Supervisión AFCJ'!#REF!</f>
        <v>#REF!</v>
      </c>
      <c r="G10" s="10" t="s">
        <v>331</v>
      </c>
    </row>
    <row r="11" spans="1:9" x14ac:dyDescent="0.25">
      <c r="G11" s="10" t="s">
        <v>332</v>
      </c>
    </row>
    <row r="12" spans="1:9" x14ac:dyDescent="0.25">
      <c r="G12" s="10" t="s">
        <v>333</v>
      </c>
    </row>
    <row r="13" spans="1:9" x14ac:dyDescent="0.25">
      <c r="A13" s="14" t="s">
        <v>172</v>
      </c>
      <c r="G13" s="10" t="s">
        <v>334</v>
      </c>
    </row>
    <row r="14" spans="1:9" x14ac:dyDescent="0.25">
      <c r="A14" s="14" t="s">
        <v>335</v>
      </c>
      <c r="G14" s="10" t="s">
        <v>336</v>
      </c>
    </row>
    <row r="17" spans="7:7" x14ac:dyDescent="0.25">
      <c r="G17" s="128" t="s">
        <v>79</v>
      </c>
    </row>
    <row r="18" spans="7:7" x14ac:dyDescent="0.25">
      <c r="G18" s="128" t="s">
        <v>78</v>
      </c>
    </row>
    <row r="19" spans="7:7" x14ac:dyDescent="0.25">
      <c r="G19" s="128" t="s">
        <v>81</v>
      </c>
    </row>
    <row r="20" spans="7:7" x14ac:dyDescent="0.25">
      <c r="G20" s="128" t="s">
        <v>317</v>
      </c>
    </row>
    <row r="21" spans="7:7" x14ac:dyDescent="0.25">
      <c r="G21" s="128" t="s">
        <v>321</v>
      </c>
    </row>
    <row r="22" spans="7:7" x14ac:dyDescent="0.25">
      <c r="G22" s="128" t="s">
        <v>82</v>
      </c>
    </row>
    <row r="23" spans="7:7" x14ac:dyDescent="0.25">
      <c r="G23" s="263" t="s">
        <v>327</v>
      </c>
    </row>
    <row r="24" spans="7:7" x14ac:dyDescent="0.25">
      <c r="G24" s="263" t="s">
        <v>337</v>
      </c>
    </row>
    <row r="25" spans="7:7" x14ac:dyDescent="0.25">
      <c r="G25" s="263" t="s">
        <v>338</v>
      </c>
    </row>
    <row r="26" spans="7:7" x14ac:dyDescent="0.25">
      <c r="G26" s="263" t="s">
        <v>339</v>
      </c>
    </row>
    <row r="27" spans="7:7" x14ac:dyDescent="0.25">
      <c r="G27" s="263" t="s">
        <v>340</v>
      </c>
    </row>
    <row r="28" spans="7:7" x14ac:dyDescent="0.25">
      <c r="G28" s="263"/>
    </row>
  </sheetData>
  <mergeCells count="1">
    <mergeCell ref="D2:D6"/>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549361F96B9BF4484B60F580AF07796" ma:contentTypeVersion="18" ma:contentTypeDescription="Crear nuevo documento." ma:contentTypeScope="" ma:versionID="b7332fbdf5572a11a02a70659634f208">
  <xsd:schema xmlns:xsd="http://www.w3.org/2001/XMLSchema" xmlns:xs="http://www.w3.org/2001/XMLSchema" xmlns:p="http://schemas.microsoft.com/office/2006/metadata/properties" xmlns:ns2="f59e092d-773d-4923-9b87-cd17ec95467d" xmlns:ns3="139d88e2-d019-4407-bd8f-cea1b57be03c" targetNamespace="http://schemas.microsoft.com/office/2006/metadata/properties" ma:root="true" ma:fieldsID="6d00987474a63a0220eb3373f6ef0b0d" ns2:_="" ns3:_="">
    <xsd:import namespace="f59e092d-773d-4923-9b87-cd17ec95467d"/>
    <xsd:import namespace="139d88e2-d019-4407-bd8f-cea1b57be0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AutoKeyPoints" minOccurs="0"/>
                <xsd:element ref="ns2:MediaServiceKeyPoint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9e092d-773d-4923-9b87-cd17ec9546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39d88e2-d019-4407-bd8f-cea1b57be03c"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7708da74-78c2-412a-b01f-a4b1839fe6e7}" ma:internalName="TaxCatchAll" ma:showField="CatchAllData" ma:web="139d88e2-d019-4407-bd8f-cea1b57be0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59e092d-773d-4923-9b87-cd17ec95467d">
      <Terms xmlns="http://schemas.microsoft.com/office/infopath/2007/PartnerControls"/>
    </lcf76f155ced4ddcb4097134ff3c332f>
    <TaxCatchAll xmlns="139d88e2-d019-4407-bd8f-cea1b57be03c" xsi:nil="true"/>
  </documentManagement>
</p:properties>
</file>

<file path=customXml/itemProps1.xml><?xml version="1.0" encoding="utf-8"?>
<ds:datastoreItem xmlns:ds="http://schemas.openxmlformats.org/officeDocument/2006/customXml" ds:itemID="{83F6DB29-E6A8-46E3-B5E2-5118F68C8BDB}">
  <ds:schemaRefs>
    <ds:schemaRef ds:uri="http://schemas.microsoft.com/sharepoint/v3/contenttype/forms"/>
  </ds:schemaRefs>
</ds:datastoreItem>
</file>

<file path=customXml/itemProps2.xml><?xml version="1.0" encoding="utf-8"?>
<ds:datastoreItem xmlns:ds="http://schemas.openxmlformats.org/officeDocument/2006/customXml" ds:itemID="{42F4F5FF-A43E-475E-B02E-7D30BF9A71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9e092d-773d-4923-9b87-cd17ec95467d"/>
    <ds:schemaRef ds:uri="139d88e2-d019-4407-bd8f-cea1b57be0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C40306-D109-4B2A-9DA0-7B83B345CA33}">
  <ds:schemaRefs>
    <ds:schemaRef ds:uri="http://purl.org/dc/elements/1.1/"/>
    <ds:schemaRef ds:uri="f59e092d-773d-4923-9b87-cd17ec95467d"/>
    <ds:schemaRef ds:uri="http://schemas.microsoft.com/office/2006/documentManagement/types"/>
    <ds:schemaRef ds:uri="http://purl.org/dc/dcmitype/"/>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139d88e2-d019-4407-bd8f-cea1b57be03c"/>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Ficha Avance</vt:lpstr>
      <vt:lpstr>Inf. Supervisión AFCJ</vt:lpstr>
      <vt:lpstr>Hoja1</vt:lpstr>
      <vt:lpstr>Control de pagos</vt:lpstr>
      <vt:lpstr>Datos</vt:lpstr>
      <vt:lpstr>'Control de pagos'!Área_de_impresión</vt:lpstr>
      <vt:lpstr>'Ficha Avance'!Área_de_impresión</vt:lpstr>
      <vt:lpstr>'Inf. Supervisión AFCJ'!Área_de_impresión</vt:lpstr>
      <vt:lpstr>'Ficha Avance'!Títulos_a_imprimir</vt:lpstr>
      <vt:lpstr>'Inf. Supervisión AFCJ'!Títulos_a_imprimir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escaner DEAJ procesos AL</dc:creator>
  <cp:keywords/>
  <dc:description/>
  <cp:lastModifiedBy>Maria Paula Frieri R</cp:lastModifiedBy>
  <cp:revision/>
  <dcterms:created xsi:type="dcterms:W3CDTF">2014-11-20T18:21:57Z</dcterms:created>
  <dcterms:modified xsi:type="dcterms:W3CDTF">2026-07-07T16:45:47Z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0x010100B549361F96B9BF4484B60F580AF07796</vt:lpwstr>
  </property>
  <property fmtid="{D5CDD505-2E9C-101B-9397-08002B2CF9AE}" pid="3" name="MediaServiceImageTags">
    <vt:lpwstr/>
  </property>
</Properties>
</file>