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Presupuesto " sheetId="1" r:id="rId1"/>
  </sheets>
  <externalReferences>
    <externalReference r:id="rId2"/>
  </externalReferenc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D46" i="1" l="1"/>
  <c r="D45" i="1"/>
  <c r="E38" i="1"/>
  <c r="E37" i="1"/>
  <c r="E36" i="1"/>
  <c r="E35" i="1"/>
  <c r="D34" i="1"/>
  <c r="E34" i="1" s="1"/>
  <c r="G26" i="1"/>
  <c r="G25" i="1"/>
  <c r="G20" i="1"/>
  <c r="C18" i="1"/>
  <c r="C21" i="1" s="1"/>
  <c r="G17" i="1"/>
  <c r="G16" i="1"/>
  <c r="C15" i="1"/>
  <c r="G15" i="1" s="1"/>
  <c r="G14" i="1"/>
  <c r="G13" i="1"/>
  <c r="G12" i="1"/>
  <c r="G11" i="1"/>
  <c r="A3" i="1"/>
  <c r="G27" i="1" l="1"/>
  <c r="E39" i="1"/>
  <c r="G21" i="1"/>
  <c r="G18" i="1"/>
  <c r="G22" i="1" l="1"/>
  <c r="G28" i="1" s="1"/>
  <c r="G29" i="1"/>
  <c r="G30" i="1" s="1"/>
</calcChain>
</file>

<file path=xl/sharedStrings.xml><?xml version="1.0" encoding="utf-8"?>
<sst xmlns="http://schemas.openxmlformats.org/spreadsheetml/2006/main" count="50" uniqueCount="48">
  <si>
    <t>PRESUPUESTO OFICIAL DE INTERVENTORIA</t>
  </si>
  <si>
    <t xml:space="preserve">  REHABILITACION DE LA VIA DE PRIMER ORDEN CODIGO 45A01 NEIVA - SAN ANTONIO, ENTRE LOS MUNICIPIOS DE TELLO Y BARAYA, DEPARTAMENTO DEL HUILA</t>
  </si>
  <si>
    <t>CANT</t>
  </si>
  <si>
    <t>CARGO / OFICIO</t>
  </si>
  <si>
    <t>SUELDO Y/O JORNAL MENSUAL</t>
  </si>
  <si>
    <t>Dedicación (Hombre-Mes)</t>
  </si>
  <si>
    <t>FACTOR MULTIPLICADOR</t>
  </si>
  <si>
    <t>DURACION TOTAL (MES)</t>
  </si>
  <si>
    <t>VALOR PARCIAL</t>
  </si>
  <si>
    <t>PERSONAL PROFESIONAL</t>
  </si>
  <si>
    <t xml:space="preserve">INGENIERO DIRECTOR DE INTERVENTORÍA </t>
  </si>
  <si>
    <t>INGENIERO CIVIL RESIDENTE DE INTERVENTORÍA</t>
  </si>
  <si>
    <t>ESPECIALISTA EN GEOTECNIA VIAL</t>
  </si>
  <si>
    <t>ESPECIALISTA EN ESTRUCTURAS</t>
  </si>
  <si>
    <t>ESPECIALISTA EN PAVIMENTOS</t>
  </si>
  <si>
    <t>PROFESIONAL SST</t>
  </si>
  <si>
    <t>AUDITOR DE CALIDAD</t>
  </si>
  <si>
    <t>Inspector de Interventoría 1</t>
  </si>
  <si>
    <t>Inspector de Interventoría 2</t>
  </si>
  <si>
    <t>PERSONAL TECNICO Y ADMINISTRATIVO</t>
  </si>
  <si>
    <t>Topógrafo</t>
  </si>
  <si>
    <t>Cadenero 1</t>
  </si>
  <si>
    <t>TOTAL COSTOS DE PERSONAL</t>
  </si>
  <si>
    <t>OTROS COSTOS DIRECTOS</t>
  </si>
  <si>
    <t>CONCEPTO</t>
  </si>
  <si>
    <t>UNIDAD</t>
  </si>
  <si>
    <t>COSTO ($)</t>
  </si>
  <si>
    <t>MESES</t>
  </si>
  <si>
    <t>VALOR PARCIAL ($)</t>
  </si>
  <si>
    <t>LABORATORIO DE SUELOS, CONCRETOS Y PAVIMENTOS (LIMITES, DENSIDADES:PROCTOR, GRANULOMETRIA, RESISTENCIA CONCRETO-FLEXION, ETC,)</t>
  </si>
  <si>
    <t>Mes</t>
  </si>
  <si>
    <t xml:space="preserve">ALQUILER DE VEHICULO - CAMIONETA &gt;2000 CC. PICK-UP O SIMILAR (INCLUYE CONDUCTOR Y COMBUSTIBLE) </t>
  </si>
  <si>
    <t>SUB TOTAL OTROS COSTOS</t>
  </si>
  <si>
    <t>COSTO DIRECTO INTERVENTORIA</t>
  </si>
  <si>
    <t>IVA = 19%</t>
  </si>
  <si>
    <t>COSTO TOTAL</t>
  </si>
  <si>
    <t>DESGLOSE DE COSTOS DE ENSAYOS DE LABORATORIO INTERVENTORÍA MENSUAL</t>
  </si>
  <si>
    <t>TIPO ENSAYO</t>
  </si>
  <si>
    <t>CANT.</t>
  </si>
  <si>
    <t>V. UNIT</t>
  </si>
  <si>
    <t>TOTAL</t>
  </si>
  <si>
    <t>Ensayos de caracterizacion (granulometrias, limites, Indices de plasticidad, desgaste, dureza, limpieza)</t>
  </si>
  <si>
    <t>densidad in situ</t>
  </si>
  <si>
    <t>Contenidos de asfalto</t>
  </si>
  <si>
    <t>Compactación de briquetas, Método Marshall. (Estabilidad, flujo, vacios)</t>
  </si>
  <si>
    <t>Resistencia a la compresion de cilindros de concreto</t>
  </si>
  <si>
    <t>Sub Total</t>
  </si>
  <si>
    <t xml:space="preserve">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</si>
</sst>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&quot;$&quot;\ #,##0_);\(&quot;$&quot;\ #,##0\)"/>
    <numFmt numFmtId="166" formatCode="_-&quot;$&quot;* #,##0.00_-;\-&quot;$&quot;* #,##0.00_-;_-&quot;$&quot;* &quot;-&quot;??_-;_-@_-"/>
    <numFmt numFmtId="167" formatCode="&quot;$&quot;\ #,##0.00_);\(&quot;$&quot;\ #,##0.00\)"/>
    <numFmt numFmtId="168" formatCode="0.0"/>
    <numFmt numFmtId="169" formatCode="_(* #,##0_);_(* \(#,##0\);_(* &quot;-&quot;??_);_(@_)"/>
    <numFmt numFmtId="170" formatCode="#,##0.0000"/>
    <numFmt numFmtId="171" formatCode="_(* #,##0.00_);_(* \(#,##0.00\);_(* &quot;-&quot;??_);_(@_)"/>
    <numFmt numFmtId="172" formatCode="_-* #,##0.00_-;\-* #,##0.00_-;_-* &quot;-&quot;_-;_-@_-"/>
    <numFmt numFmtId="173" formatCode="_-&quot;$&quot;* #,##0_-;\-&quot;$&quot;* #,##0_-;_-&quot;$&quot;* &quot;-&quot;??_-;_-@_-"/>
    <numFmt numFmtId="174" formatCode="&quot;$&quot;\ #,##0"/>
    <numFmt numFmtId="175" formatCode="0.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theme="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2"/>
      <color indexed="8"/>
      <name val="Verdana"/>
      <family val="2"/>
    </font>
    <font>
      <b/>
      <sz val="9"/>
      <color indexed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>
      <alignment vertical="top"/>
    </xf>
    <xf numFmtId="0" fontId="1" fillId="0" borderId="0"/>
    <xf numFmtId="0" fontId="2" fillId="0" borderId="0"/>
    <xf numFmtId="164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4" fillId="0" borderId="0" applyNumberFormat="0" applyFill="0" applyBorder="0" applyProtection="0">
      <alignment vertical="top"/>
    </xf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</cellStyleXfs>
  <cellXfs count="139">
    <xf numFmtId="0" fontId="0" fillId="0" borderId="0" xfId="0"/>
    <xf numFmtId="0" fontId="3" fillId="0" borderId="0" xfId="2" applyFont="1" applyAlignment="1">
      <alignment horizontal="center"/>
    </xf>
    <xf numFmtId="0" fontId="3" fillId="0" borderId="0" xfId="4" applyFont="1" applyAlignment="1">
      <alignment horizontal="center" vertical="center" wrapText="1"/>
    </xf>
    <xf numFmtId="0" fontId="4" fillId="0" borderId="4" xfId="4" applyFont="1" applyBorder="1">
      <alignment vertical="top"/>
    </xf>
    <xf numFmtId="0" fontId="5" fillId="0" borderId="0" xfId="4" applyFont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 wrapText="1"/>
    </xf>
    <xf numFmtId="0" fontId="9" fillId="0" borderId="11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9" fillId="0" borderId="12" xfId="4" applyFont="1" applyBorder="1" applyAlignment="1">
      <alignment vertical="center"/>
    </xf>
    <xf numFmtId="0" fontId="9" fillId="0" borderId="14" xfId="4" applyFont="1" applyBorder="1" applyAlignment="1">
      <alignment vertical="center"/>
    </xf>
    <xf numFmtId="0" fontId="9" fillId="0" borderId="0" xfId="4" applyFont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12" fillId="0" borderId="16" xfId="6" applyFont="1" applyBorder="1" applyAlignment="1" applyProtection="1">
      <alignment horizontal="left" vertical="center" wrapText="1"/>
      <protection hidden="1"/>
    </xf>
    <xf numFmtId="164" fontId="12" fillId="0" borderId="16" xfId="7" applyFont="1" applyBorder="1" applyAlignment="1" applyProtection="1">
      <alignment horizontal="center" vertical="center"/>
      <protection hidden="1"/>
    </xf>
    <xf numFmtId="9" fontId="11" fillId="0" borderId="16" xfId="2" applyNumberFormat="1" applyFont="1" applyBorder="1" applyAlignment="1">
      <alignment horizontal="center" vertical="center"/>
    </xf>
    <xf numFmtId="2" fontId="11" fillId="0" borderId="16" xfId="2" applyNumberFormat="1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165" fontId="13" fillId="0" borderId="17" xfId="2" applyNumberFormat="1" applyFont="1" applyBorder="1" applyAlignment="1">
      <alignment horizontal="center" vertical="center"/>
    </xf>
    <xf numFmtId="165" fontId="13" fillId="0" borderId="0" xfId="2" applyNumberFormat="1" applyFont="1" applyAlignment="1">
      <alignment horizontal="center" vertical="center"/>
    </xf>
    <xf numFmtId="0" fontId="11" fillId="0" borderId="16" xfId="9" applyFont="1" applyBorder="1" applyAlignment="1" applyProtection="1">
      <alignment vertical="center"/>
      <protection hidden="1"/>
    </xf>
    <xf numFmtId="0" fontId="11" fillId="0" borderId="16" xfId="2" applyFont="1" applyBorder="1" applyAlignment="1">
      <alignment wrapText="1"/>
    </xf>
    <xf numFmtId="166" fontId="12" fillId="0" borderId="16" xfId="10" applyFont="1" applyBorder="1" applyAlignment="1">
      <alignment horizontal="center" vertical="center"/>
    </xf>
    <xf numFmtId="0" fontId="11" fillId="0" borderId="16" xfId="2" applyFont="1" applyBorder="1"/>
    <xf numFmtId="0" fontId="9" fillId="0" borderId="18" xfId="2" applyFont="1" applyBorder="1" applyAlignment="1">
      <alignment vertical="center"/>
    </xf>
    <xf numFmtId="165" fontId="13" fillId="0" borderId="20" xfId="2" applyNumberFormat="1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22" xfId="2" applyFont="1" applyBorder="1"/>
    <xf numFmtId="165" fontId="13" fillId="0" borderId="22" xfId="2" applyNumberFormat="1" applyFont="1" applyBorder="1" applyAlignment="1">
      <alignment horizontal="center" vertical="center"/>
    </xf>
    <xf numFmtId="9" fontId="11" fillId="0" borderId="22" xfId="2" applyNumberFormat="1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167" fontId="5" fillId="0" borderId="11" xfId="2" applyNumberFormat="1" applyFont="1" applyBorder="1" applyAlignment="1">
      <alignment horizontal="center" vertical="center"/>
    </xf>
    <xf numFmtId="165" fontId="15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10" fillId="0" borderId="10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168" fontId="11" fillId="0" borderId="15" xfId="2" applyNumberFormat="1" applyFont="1" applyBorder="1" applyAlignment="1">
      <alignment horizontal="center" vertical="center"/>
    </xf>
    <xf numFmtId="2" fontId="13" fillId="0" borderId="16" xfId="2" applyNumberFormat="1" applyFont="1" applyBorder="1" applyAlignment="1">
      <alignment horizontal="center" vertical="center"/>
    </xf>
    <xf numFmtId="167" fontId="13" fillId="0" borderId="17" xfId="2" applyNumberFormat="1" applyFont="1" applyBorder="1" applyAlignment="1">
      <alignment horizontal="right" vertical="center"/>
    </xf>
    <xf numFmtId="165" fontId="13" fillId="0" borderId="0" xfId="2" applyNumberFormat="1" applyFont="1" applyAlignment="1">
      <alignment horizontal="right" vertical="center"/>
    </xf>
    <xf numFmtId="0" fontId="13" fillId="0" borderId="35" xfId="2" applyFont="1" applyBorder="1" applyAlignment="1">
      <alignment horizontal="center" vertical="center"/>
    </xf>
    <xf numFmtId="171" fontId="5" fillId="0" borderId="37" xfId="13" applyNumberFormat="1" applyFont="1" applyBorder="1" applyAlignment="1">
      <alignment vertical="center"/>
    </xf>
    <xf numFmtId="169" fontId="5" fillId="0" borderId="0" xfId="13" applyNumberFormat="1" applyFont="1" applyAlignment="1">
      <alignment vertical="center"/>
    </xf>
    <xf numFmtId="171" fontId="5" fillId="0" borderId="14" xfId="13" applyNumberFormat="1" applyFont="1" applyBorder="1" applyAlignment="1">
      <alignment vertical="center"/>
    </xf>
    <xf numFmtId="171" fontId="3" fillId="0" borderId="17" xfId="2" applyNumberFormat="1" applyFont="1" applyBorder="1" applyAlignment="1">
      <alignment vertical="center"/>
    </xf>
    <xf numFmtId="3" fontId="3" fillId="0" borderId="0" xfId="2" applyNumberFormat="1" applyFont="1" applyAlignment="1">
      <alignment vertical="center"/>
    </xf>
    <xf numFmtId="171" fontId="3" fillId="0" borderId="39" xfId="2" applyNumberFormat="1" applyFont="1" applyBorder="1" applyAlignment="1">
      <alignment vertical="center"/>
    </xf>
    <xf numFmtId="2" fontId="15" fillId="2" borderId="16" xfId="2" applyNumberFormat="1" applyFont="1" applyFill="1" applyBorder="1" applyAlignment="1" applyProtection="1">
      <alignment horizontal="center" vertical="center"/>
      <protection hidden="1"/>
    </xf>
    <xf numFmtId="2" fontId="13" fillId="0" borderId="16" xfId="2" applyNumberFormat="1" applyFont="1" applyBorder="1" applyAlignment="1" applyProtection="1">
      <alignment horizontal="center" vertical="center"/>
      <protection hidden="1"/>
    </xf>
    <xf numFmtId="0" fontId="17" fillId="0" borderId="0" xfId="2" applyFont="1"/>
    <xf numFmtId="2" fontId="15" fillId="0" borderId="16" xfId="2" applyNumberFormat="1" applyFont="1" applyBorder="1" applyAlignment="1" applyProtection="1">
      <alignment horizontal="center" vertical="center"/>
      <protection hidden="1"/>
    </xf>
    <xf numFmtId="2" fontId="15" fillId="0" borderId="0" xfId="2" applyNumberFormat="1" applyFont="1" applyAlignment="1" applyProtection="1">
      <alignment horizontal="center" vertical="center"/>
      <protection hidden="1"/>
    </xf>
    <xf numFmtId="0" fontId="18" fillId="0" borderId="41" xfId="5" applyFont="1" applyBorder="1" applyAlignment="1" applyProtection="1">
      <alignment vertical="center"/>
      <protection hidden="1"/>
    </xf>
    <xf numFmtId="0" fontId="19" fillId="0" borderId="0" xfId="5" applyFont="1" applyAlignment="1">
      <alignment vertical="center"/>
    </xf>
    <xf numFmtId="0" fontId="20" fillId="0" borderId="0" xfId="5" applyFont="1" applyAlignment="1" applyProtection="1">
      <alignment vertical="center"/>
      <protection hidden="1"/>
    </xf>
    <xf numFmtId="0" fontId="16" fillId="0" borderId="0" xfId="5" applyFont="1" applyAlignment="1">
      <alignment vertical="center"/>
    </xf>
    <xf numFmtId="0" fontId="7" fillId="0" borderId="4" xfId="5" applyFont="1" applyBorder="1" applyAlignment="1">
      <alignment horizontal="center" vertical="center"/>
    </xf>
    <xf numFmtId="17" fontId="21" fillId="0" borderId="0" xfId="5" applyNumberFormat="1" applyFont="1" applyAlignment="1">
      <alignment vertical="center"/>
    </xf>
    <xf numFmtId="0" fontId="22" fillId="0" borderId="0" xfId="2" applyFont="1"/>
    <xf numFmtId="0" fontId="7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2" fillId="0" borderId="1" xfId="2" applyFont="1" applyBorder="1"/>
    <xf numFmtId="0" fontId="2" fillId="0" borderId="2" xfId="2" applyFont="1" applyBorder="1"/>
    <xf numFmtId="0" fontId="2" fillId="0" borderId="3" xfId="2" applyFont="1" applyBorder="1"/>
    <xf numFmtId="0" fontId="2" fillId="0" borderId="0" xfId="2" applyFont="1"/>
    <xf numFmtId="0" fontId="20" fillId="0" borderId="0" xfId="3" applyFont="1"/>
    <xf numFmtId="0" fontId="2" fillId="0" borderId="22" xfId="2" applyFont="1" applyBorder="1" applyAlignment="1">
      <alignment vertical="center" wrapText="1"/>
    </xf>
    <xf numFmtId="0" fontId="20" fillId="0" borderId="40" xfId="3" applyFont="1" applyBorder="1"/>
    <xf numFmtId="0" fontId="20" fillId="0" borderId="41" xfId="3" applyFont="1" applyBorder="1"/>
    <xf numFmtId="0" fontId="20" fillId="0" borderId="42" xfId="3" applyFont="1" applyBorder="1"/>
    <xf numFmtId="0" fontId="20" fillId="0" borderId="4" xfId="3" applyFont="1" applyBorder="1"/>
    <xf numFmtId="0" fontId="20" fillId="0" borderId="5" xfId="3" applyFont="1" applyBorder="1"/>
    <xf numFmtId="0" fontId="23" fillId="2" borderId="16" xfId="6" applyFont="1" applyFill="1" applyBorder="1" applyAlignment="1" applyProtection="1">
      <alignment horizontal="center" vertical="center" wrapText="1"/>
      <protection hidden="1"/>
    </xf>
    <xf numFmtId="172" fontId="23" fillId="2" borderId="16" xfId="11" applyNumberFormat="1" applyFont="1" applyFill="1" applyBorder="1" applyAlignment="1" applyProtection="1">
      <alignment horizontal="center" vertical="center"/>
      <protection hidden="1"/>
    </xf>
    <xf numFmtId="166" fontId="23" fillId="2" borderId="16" xfId="7" applyNumberFormat="1" applyFont="1" applyFill="1" applyBorder="1" applyAlignment="1" applyProtection="1">
      <alignment horizontal="center" vertical="center"/>
      <protection hidden="1"/>
    </xf>
    <xf numFmtId="0" fontId="12" fillId="0" borderId="16" xfId="6" applyFont="1" applyBorder="1" applyAlignment="1" applyProtection="1">
      <alignment vertical="center" wrapText="1"/>
      <protection hidden="1"/>
    </xf>
    <xf numFmtId="172" fontId="12" fillId="0" borderId="16" xfId="11" applyNumberFormat="1" applyFont="1" applyBorder="1" applyAlignment="1" applyProtection="1">
      <alignment horizontal="center" vertical="center"/>
      <protection hidden="1"/>
    </xf>
    <xf numFmtId="166" fontId="12" fillId="0" borderId="16" xfId="7" applyNumberFormat="1" applyFont="1" applyBorder="1" applyAlignment="1" applyProtection="1">
      <alignment vertical="center"/>
      <protection hidden="1"/>
    </xf>
    <xf numFmtId="44" fontId="20" fillId="0" borderId="5" xfId="3" applyNumberFormat="1" applyFont="1" applyBorder="1"/>
    <xf numFmtId="0" fontId="23" fillId="0" borderId="16" xfId="6" applyFont="1" applyBorder="1" applyAlignment="1" applyProtection="1">
      <alignment vertical="center" wrapText="1"/>
      <protection hidden="1"/>
    </xf>
    <xf numFmtId="172" fontId="23" fillId="0" borderId="16" xfId="11" applyNumberFormat="1" applyFont="1" applyBorder="1" applyAlignment="1" applyProtection="1">
      <alignment horizontal="center" vertical="center"/>
      <protection hidden="1"/>
    </xf>
    <xf numFmtId="173" fontId="23" fillId="0" borderId="16" xfId="7" applyNumberFormat="1" applyFont="1" applyBorder="1" applyAlignment="1" applyProtection="1">
      <alignment vertical="center"/>
      <protection hidden="1"/>
    </xf>
    <xf numFmtId="0" fontId="23" fillId="0" borderId="0" xfId="6" applyFont="1" applyAlignment="1" applyProtection="1">
      <alignment vertical="center" wrapText="1"/>
      <protection hidden="1"/>
    </xf>
    <xf numFmtId="172" fontId="23" fillId="0" borderId="0" xfId="11" applyNumberFormat="1" applyFont="1" applyBorder="1" applyAlignment="1" applyProtection="1">
      <alignment horizontal="center" vertical="center"/>
      <protection hidden="1"/>
    </xf>
    <xf numFmtId="173" fontId="23" fillId="0" borderId="0" xfId="7" applyNumberFormat="1" applyFont="1" applyBorder="1" applyAlignment="1" applyProtection="1">
      <alignment vertical="center"/>
      <protection hidden="1"/>
    </xf>
    <xf numFmtId="0" fontId="18" fillId="0" borderId="0" xfId="3" applyFont="1"/>
    <xf numFmtId="174" fontId="19" fillId="0" borderId="5" xfId="3" applyNumberFormat="1" applyFont="1" applyBorder="1"/>
    <xf numFmtId="3" fontId="20" fillId="0" borderId="0" xfId="3" applyNumberFormat="1" applyFont="1"/>
    <xf numFmtId="49" fontId="24" fillId="0" borderId="44" xfId="1" applyNumberFormat="1" applyFont="1" applyBorder="1"/>
    <xf numFmtId="0" fontId="19" fillId="0" borderId="0" xfId="3" applyFont="1"/>
    <xf numFmtId="175" fontId="19" fillId="0" borderId="5" xfId="3" applyNumberFormat="1" applyFont="1" applyBorder="1"/>
    <xf numFmtId="3" fontId="25" fillId="0" borderId="4" xfId="2" applyNumberFormat="1" applyFont="1" applyBorder="1"/>
    <xf numFmtId="3" fontId="25" fillId="0" borderId="0" xfId="2" applyNumberFormat="1" applyFont="1"/>
    <xf numFmtId="2" fontId="2" fillId="0" borderId="0" xfId="14" applyNumberFormat="1" applyFont="1" applyAlignment="1">
      <alignment horizontal="center" vertical="center"/>
    </xf>
    <xf numFmtId="2" fontId="2" fillId="0" borderId="5" xfId="14" applyNumberFormat="1" applyFont="1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/>
    <xf numFmtId="2" fontId="2" fillId="0" borderId="7" xfId="14" applyNumberFormat="1" applyFont="1" applyBorder="1" applyAlignment="1">
      <alignment horizontal="center" vertical="center"/>
    </xf>
    <xf numFmtId="0" fontId="20" fillId="0" borderId="7" xfId="3" applyFont="1" applyBorder="1"/>
    <xf numFmtId="2" fontId="2" fillId="0" borderId="8" xfId="14" applyNumberFormat="1" applyFont="1" applyBorder="1" applyAlignment="1">
      <alignment horizontal="center" vertical="center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4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3" fillId="0" borderId="5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9" fillId="0" borderId="13" xfId="4" applyFont="1" applyBorder="1" applyAlignment="1">
      <alignment horizontal="left" vertical="center"/>
    </xf>
    <xf numFmtId="0" fontId="18" fillId="0" borderId="43" xfId="3" applyFont="1" applyBorder="1" applyAlignment="1">
      <alignment horizontal="center"/>
    </xf>
    <xf numFmtId="0" fontId="9" fillId="0" borderId="19" xfId="2" applyFont="1" applyBorder="1" applyAlignment="1">
      <alignment horizontal="left" vertical="center"/>
    </xf>
    <xf numFmtId="0" fontId="9" fillId="0" borderId="24" xfId="2" applyFont="1" applyBorder="1" applyAlignment="1">
      <alignment horizontal="left" vertical="center"/>
    </xf>
    <xf numFmtId="0" fontId="9" fillId="0" borderId="25" xfId="2" applyFont="1" applyBorder="1" applyAlignment="1">
      <alignment horizontal="left" vertical="center"/>
    </xf>
    <xf numFmtId="0" fontId="9" fillId="0" borderId="26" xfId="2" applyFont="1" applyBorder="1" applyAlignment="1">
      <alignment horizontal="left" vertical="center"/>
    </xf>
    <xf numFmtId="0" fontId="9" fillId="0" borderId="27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/>
    </xf>
    <xf numFmtId="0" fontId="9" fillId="0" borderId="29" xfId="2" applyFont="1" applyBorder="1" applyAlignment="1">
      <alignment horizontal="center" vertical="center"/>
    </xf>
    <xf numFmtId="0" fontId="9" fillId="0" borderId="30" xfId="4" applyFont="1" applyBorder="1" applyAlignment="1">
      <alignment horizontal="center" vertical="center" wrapText="1"/>
    </xf>
    <xf numFmtId="0" fontId="9" fillId="0" borderId="26" xfId="4" applyFont="1" applyBorder="1" applyAlignment="1">
      <alignment horizontal="center" vertical="center" wrapText="1"/>
    </xf>
    <xf numFmtId="167" fontId="11" fillId="0" borderId="31" xfId="2" applyNumberFormat="1" applyFont="1" applyBorder="1" applyAlignment="1">
      <alignment horizontal="center" vertical="center"/>
    </xf>
    <xf numFmtId="167" fontId="11" fillId="0" borderId="32" xfId="2" applyNumberFormat="1" applyFont="1" applyBorder="1" applyAlignment="1">
      <alignment horizontal="center" vertical="center"/>
    </xf>
    <xf numFmtId="167" fontId="13" fillId="0" borderId="33" xfId="2" applyNumberFormat="1" applyFont="1" applyBorder="1" applyAlignment="1">
      <alignment horizontal="center" vertical="center"/>
    </xf>
    <xf numFmtId="167" fontId="13" fillId="0" borderId="34" xfId="2" applyNumberFormat="1" applyFont="1" applyBorder="1" applyAlignment="1">
      <alignment horizontal="center" vertical="center"/>
    </xf>
    <xf numFmtId="0" fontId="5" fillId="0" borderId="36" xfId="2" applyFont="1" applyBorder="1" applyAlignment="1">
      <alignment horizontal="left" vertical="center" wrapText="1"/>
    </xf>
    <xf numFmtId="0" fontId="13" fillId="0" borderId="27" xfId="2" applyFont="1" applyBorder="1" applyAlignment="1">
      <alignment horizontal="center" vertical="center"/>
    </xf>
    <xf numFmtId="0" fontId="13" fillId="0" borderId="38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/>
    </xf>
    <xf numFmtId="0" fontId="3" fillId="0" borderId="22" xfId="4" applyFont="1" applyBorder="1" applyAlignment="1">
      <alignment horizontal="center" vertical="top"/>
    </xf>
  </cellXfs>
  <cellStyles count="15">
    <cellStyle name="Millares" xfId="1" builtinId="3"/>
    <cellStyle name="Millares [0] 2" xfId="11"/>
    <cellStyle name="Millares 15" xfId="12"/>
    <cellStyle name="Millares 3 2 2" xfId="13"/>
    <cellStyle name="Moneda [0] 6" xfId="8"/>
    <cellStyle name="Moneda 2 14" xfId="10"/>
    <cellStyle name="Moneda 2 3 2" xfId="7"/>
    <cellStyle name="Normal" xfId="0" builtinId="0"/>
    <cellStyle name="Normal 14" xfId="5"/>
    <cellStyle name="Normal 2 10 2 2" xfId="2"/>
    <cellStyle name="Normal 2 4 2" xfId="14"/>
    <cellStyle name="Normal 3 11 5" xfId="9"/>
    <cellStyle name="Normal 4 3" xfId="3"/>
    <cellStyle name="Normal 6" xfId="6"/>
    <cellStyle name="Normal 9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52919</xdr:colOff>
      <xdr:row>0</xdr:row>
      <xdr:rowOff>88901</xdr:rowOff>
    </xdr:from>
    <xdr:to>
      <xdr:col>1</xdr:col>
      <xdr:colOff>799943</xdr:colOff>
      <xdr:row>4</xdr:row>
      <xdr:rowOff>16511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19" y="88901"/>
          <a:ext cx="956574" cy="632460"/>
        </a:xfrm>
        <a:prstGeom prst="rect">
          <a:avLst/>
        </a:prstGeom>
      </xdr:spPr>
    </xdr:pic>
    <xdr:clientData/>
  </xdr:twoCellAnchor>
  <xdr:twoCellAnchor editAs="oneCell">
    <xdr:from>
      <xdr:col>5</xdr:col>
      <xdr:colOff>765060</xdr:colOff>
      <xdr:row>0</xdr:row>
      <xdr:rowOff>74081</xdr:rowOff>
    </xdr:from>
    <xdr:to>
      <xdr:col>6</xdr:col>
      <xdr:colOff>1235854</xdr:colOff>
      <xdr:row>4</xdr:row>
      <xdr:rowOff>22013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7285" y="74081"/>
          <a:ext cx="1185169" cy="690882"/>
        </a:xfrm>
        <a:prstGeom prst="rect">
          <a:avLst/>
        </a:prstGeom>
      </xdr:spPr>
    </xdr:pic>
    <xdr:clientData/>
  </xdr:twoCellAnchor>
  <xdr:twoCellAnchor>
    <xdr:from>
      <xdr:col>1</xdr:col>
      <xdr:colOff>645587</xdr:colOff>
      <xdr:row>0</xdr:row>
      <xdr:rowOff>95252</xdr:rowOff>
    </xdr:from>
    <xdr:to>
      <xdr:col>5</xdr:col>
      <xdr:colOff>747943</xdr:colOff>
      <xdr:row>3</xdr:row>
      <xdr:rowOff>105834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1007537" y="95252"/>
          <a:ext cx="6112631" cy="677332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CO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REHABILITACION DE PAVIMENTO FLEXIBLE DE LA VIA CODIGO 43HL02 DENOMINADA PALERMO LA Y RED VIAL DE SEGUNDO ORDEN DEL DEPARTAMENTO DEL HUILA</a:t>
          </a:r>
          <a:endParaRPr lang="es-CO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%20Paulo%20Arrieta\Documents\Pavimento%20Rigido%20La%20Plata%20Tesalia%20Palermo%20Yaguara\presupuesto\PRESUPUESTO%20GENERAL%20PROYECTO%20FORMULARI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Analisis AIU final"/>
      <sheetName val="Cronograma"/>
      <sheetName val="Interventoria"/>
      <sheetName val="FM"/>
      <sheetName val="LE"/>
      <sheetName val="LM "/>
      <sheetName val="M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8">
          <cell r="Q18" t="str">
            <v>PROYECTO PAVIMENTACIONES URBANAS MUNICIPIOS DE LA PLATA, TESALIA, YAGUARA Y PALERMO</v>
          </cell>
        </row>
        <row r="19">
          <cell r="Q19" t="str">
            <v>DEPARTAMENTO DEL HUILA</v>
          </cell>
        </row>
        <row r="61">
          <cell r="U61" t="str">
            <v xml:space="preserve"> </v>
          </cell>
        </row>
        <row r="62">
          <cell r="U62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C42" sqref="C42"/>
    </sheetView>
  </sheetViews>
  <sheetFormatPr baseColWidth="10" defaultRowHeight="14.25" x14ac:dyDescent="0.2"/>
  <cols>
    <col min="1" max="1" width="5.42578125" style="71" bestFit="1" customWidth="1"/>
    <col min="2" max="2" width="43.140625" style="71" customWidth="1"/>
    <col min="3" max="3" width="17.140625" style="71" customWidth="1"/>
    <col min="4" max="4" width="14.5703125" style="71" bestFit="1" customWidth="1"/>
    <col min="5" max="5" width="15.28515625" style="71" bestFit="1" customWidth="1"/>
    <col min="6" max="6" width="13" style="71" bestFit="1" customWidth="1"/>
    <col min="7" max="7" width="19.5703125" style="71" bestFit="1" customWidth="1"/>
    <col min="8" max="8" width="3.140625" style="71" customWidth="1"/>
    <col min="9" max="182" width="11.42578125" style="71"/>
    <col min="183" max="183" width="5.42578125" style="71" bestFit="1" customWidth="1"/>
    <col min="184" max="184" width="54.42578125" style="71" bestFit="1" customWidth="1"/>
    <col min="185" max="185" width="11.42578125" style="71" customWidth="1"/>
    <col min="186" max="186" width="13.5703125" style="71" bestFit="1" customWidth="1"/>
    <col min="187" max="187" width="13" style="71" bestFit="1" customWidth="1"/>
    <col min="188" max="188" width="19.85546875" style="71" bestFit="1" customWidth="1"/>
    <col min="189" max="189" width="3.140625" style="71" customWidth="1"/>
    <col min="190" max="190" width="11.42578125" style="71"/>
    <col min="191" max="191" width="16.85546875" style="71" customWidth="1"/>
    <col min="192" max="438" width="11.42578125" style="71"/>
    <col min="439" max="439" width="5.42578125" style="71" bestFit="1" customWidth="1"/>
    <col min="440" max="440" width="54.42578125" style="71" bestFit="1" customWidth="1"/>
    <col min="441" max="441" width="11.42578125" style="71" customWidth="1"/>
    <col min="442" max="442" width="13.5703125" style="71" bestFit="1" customWidth="1"/>
    <col min="443" max="443" width="13" style="71" bestFit="1" customWidth="1"/>
    <col min="444" max="444" width="19.85546875" style="71" bestFit="1" customWidth="1"/>
    <col min="445" max="445" width="3.140625" style="71" customWidth="1"/>
    <col min="446" max="446" width="11.42578125" style="71"/>
    <col min="447" max="447" width="16.85546875" style="71" customWidth="1"/>
    <col min="448" max="694" width="11.42578125" style="71"/>
    <col min="695" max="695" width="5.42578125" style="71" bestFit="1" customWidth="1"/>
    <col min="696" max="696" width="54.42578125" style="71" bestFit="1" customWidth="1"/>
    <col min="697" max="697" width="11.42578125" style="71" customWidth="1"/>
    <col min="698" max="698" width="13.5703125" style="71" bestFit="1" customWidth="1"/>
    <col min="699" max="699" width="13" style="71" bestFit="1" customWidth="1"/>
    <col min="700" max="700" width="19.85546875" style="71" bestFit="1" customWidth="1"/>
    <col min="701" max="701" width="3.140625" style="71" customWidth="1"/>
    <col min="702" max="702" width="11.42578125" style="71"/>
    <col min="703" max="703" width="16.85546875" style="71" customWidth="1"/>
    <col min="704" max="950" width="11.42578125" style="71"/>
    <col min="951" max="951" width="5.42578125" style="71" bestFit="1" customWidth="1"/>
    <col min="952" max="952" width="54.42578125" style="71" bestFit="1" customWidth="1"/>
    <col min="953" max="953" width="11.42578125" style="71" customWidth="1"/>
    <col min="954" max="954" width="13.5703125" style="71" bestFit="1" customWidth="1"/>
    <col min="955" max="955" width="13" style="71" bestFit="1" customWidth="1"/>
    <col min="956" max="956" width="19.85546875" style="71" bestFit="1" customWidth="1"/>
    <col min="957" max="957" width="3.140625" style="71" customWidth="1"/>
    <col min="958" max="958" width="11.42578125" style="71"/>
    <col min="959" max="959" width="16.85546875" style="71" customWidth="1"/>
    <col min="960" max="1206" width="11.42578125" style="71"/>
    <col min="1207" max="1207" width="5.42578125" style="71" bestFit="1" customWidth="1"/>
    <col min="1208" max="1208" width="54.42578125" style="71" bestFit="1" customWidth="1"/>
    <col min="1209" max="1209" width="11.42578125" style="71" customWidth="1"/>
    <col min="1210" max="1210" width="13.5703125" style="71" bestFit="1" customWidth="1"/>
    <col min="1211" max="1211" width="13" style="71" bestFit="1" customWidth="1"/>
    <col min="1212" max="1212" width="19.85546875" style="71" bestFit="1" customWidth="1"/>
    <col min="1213" max="1213" width="3.140625" style="71" customWidth="1"/>
    <col min="1214" max="1214" width="11.42578125" style="71"/>
    <col min="1215" max="1215" width="16.85546875" style="71" customWidth="1"/>
    <col min="1216" max="1462" width="11.42578125" style="71"/>
    <col min="1463" max="1463" width="5.42578125" style="71" bestFit="1" customWidth="1"/>
    <col min="1464" max="1464" width="54.42578125" style="71" bestFit="1" customWidth="1"/>
    <col min="1465" max="1465" width="11.42578125" style="71" customWidth="1"/>
    <col min="1466" max="1466" width="13.5703125" style="71" bestFit="1" customWidth="1"/>
    <col min="1467" max="1467" width="13" style="71" bestFit="1" customWidth="1"/>
    <col min="1468" max="1468" width="19.85546875" style="71" bestFit="1" customWidth="1"/>
    <col min="1469" max="1469" width="3.140625" style="71" customWidth="1"/>
    <col min="1470" max="1470" width="11.42578125" style="71"/>
    <col min="1471" max="1471" width="16.85546875" style="71" customWidth="1"/>
    <col min="1472" max="1718" width="11.42578125" style="71"/>
    <col min="1719" max="1719" width="5.42578125" style="71" bestFit="1" customWidth="1"/>
    <col min="1720" max="1720" width="54.42578125" style="71" bestFit="1" customWidth="1"/>
    <col min="1721" max="1721" width="11.42578125" style="71" customWidth="1"/>
    <col min="1722" max="1722" width="13.5703125" style="71" bestFit="1" customWidth="1"/>
    <col min="1723" max="1723" width="13" style="71" bestFit="1" customWidth="1"/>
    <col min="1724" max="1724" width="19.85546875" style="71" bestFit="1" customWidth="1"/>
    <col min="1725" max="1725" width="3.140625" style="71" customWidth="1"/>
    <col min="1726" max="1726" width="11.42578125" style="71"/>
    <col min="1727" max="1727" width="16.85546875" style="71" customWidth="1"/>
    <col min="1728" max="1974" width="11.42578125" style="71"/>
    <col min="1975" max="1975" width="5.42578125" style="71" bestFit="1" customWidth="1"/>
    <col min="1976" max="1976" width="54.42578125" style="71" bestFit="1" customWidth="1"/>
    <col min="1977" max="1977" width="11.42578125" style="71" customWidth="1"/>
    <col min="1978" max="1978" width="13.5703125" style="71" bestFit="1" customWidth="1"/>
    <col min="1979" max="1979" width="13" style="71" bestFit="1" customWidth="1"/>
    <col min="1980" max="1980" width="19.85546875" style="71" bestFit="1" customWidth="1"/>
    <col min="1981" max="1981" width="3.140625" style="71" customWidth="1"/>
    <col min="1982" max="1982" width="11.42578125" style="71"/>
    <col min="1983" max="1983" width="16.85546875" style="71" customWidth="1"/>
    <col min="1984" max="2230" width="11.42578125" style="71"/>
    <col min="2231" max="2231" width="5.42578125" style="71" bestFit="1" customWidth="1"/>
    <col min="2232" max="2232" width="54.42578125" style="71" bestFit="1" customWidth="1"/>
    <col min="2233" max="2233" width="11.42578125" style="71" customWidth="1"/>
    <col min="2234" max="2234" width="13.5703125" style="71" bestFit="1" customWidth="1"/>
    <col min="2235" max="2235" width="13" style="71" bestFit="1" customWidth="1"/>
    <col min="2236" max="2236" width="19.85546875" style="71" bestFit="1" customWidth="1"/>
    <col min="2237" max="2237" width="3.140625" style="71" customWidth="1"/>
    <col min="2238" max="2238" width="11.42578125" style="71"/>
    <col min="2239" max="2239" width="16.85546875" style="71" customWidth="1"/>
    <col min="2240" max="2486" width="11.42578125" style="71"/>
    <col min="2487" max="2487" width="5.42578125" style="71" bestFit="1" customWidth="1"/>
    <col min="2488" max="2488" width="54.42578125" style="71" bestFit="1" customWidth="1"/>
    <col min="2489" max="2489" width="11.42578125" style="71" customWidth="1"/>
    <col min="2490" max="2490" width="13.5703125" style="71" bestFit="1" customWidth="1"/>
    <col min="2491" max="2491" width="13" style="71" bestFit="1" customWidth="1"/>
    <col min="2492" max="2492" width="19.85546875" style="71" bestFit="1" customWidth="1"/>
    <col min="2493" max="2493" width="3.140625" style="71" customWidth="1"/>
    <col min="2494" max="2494" width="11.42578125" style="71"/>
    <col min="2495" max="2495" width="16.85546875" style="71" customWidth="1"/>
    <col min="2496" max="2742" width="11.42578125" style="71"/>
    <col min="2743" max="2743" width="5.42578125" style="71" bestFit="1" customWidth="1"/>
    <col min="2744" max="2744" width="54.42578125" style="71" bestFit="1" customWidth="1"/>
    <col min="2745" max="2745" width="11.42578125" style="71" customWidth="1"/>
    <col min="2746" max="2746" width="13.5703125" style="71" bestFit="1" customWidth="1"/>
    <col min="2747" max="2747" width="13" style="71" bestFit="1" customWidth="1"/>
    <col min="2748" max="2748" width="19.85546875" style="71" bestFit="1" customWidth="1"/>
    <col min="2749" max="2749" width="3.140625" style="71" customWidth="1"/>
    <col min="2750" max="2750" width="11.42578125" style="71"/>
    <col min="2751" max="2751" width="16.85546875" style="71" customWidth="1"/>
    <col min="2752" max="2998" width="11.42578125" style="71"/>
    <col min="2999" max="2999" width="5.42578125" style="71" bestFit="1" customWidth="1"/>
    <col min="3000" max="3000" width="54.42578125" style="71" bestFit="1" customWidth="1"/>
    <col min="3001" max="3001" width="11.42578125" style="71" customWidth="1"/>
    <col min="3002" max="3002" width="13.5703125" style="71" bestFit="1" customWidth="1"/>
    <col min="3003" max="3003" width="13" style="71" bestFit="1" customWidth="1"/>
    <col min="3004" max="3004" width="19.85546875" style="71" bestFit="1" customWidth="1"/>
    <col min="3005" max="3005" width="3.140625" style="71" customWidth="1"/>
    <col min="3006" max="3006" width="11.42578125" style="71"/>
    <col min="3007" max="3007" width="16.85546875" style="71" customWidth="1"/>
    <col min="3008" max="3254" width="11.42578125" style="71"/>
    <col min="3255" max="3255" width="5.42578125" style="71" bestFit="1" customWidth="1"/>
    <col min="3256" max="3256" width="54.42578125" style="71" bestFit="1" customWidth="1"/>
    <col min="3257" max="3257" width="11.42578125" style="71" customWidth="1"/>
    <col min="3258" max="3258" width="13.5703125" style="71" bestFit="1" customWidth="1"/>
    <col min="3259" max="3259" width="13" style="71" bestFit="1" customWidth="1"/>
    <col min="3260" max="3260" width="19.85546875" style="71" bestFit="1" customWidth="1"/>
    <col min="3261" max="3261" width="3.140625" style="71" customWidth="1"/>
    <col min="3262" max="3262" width="11.42578125" style="71"/>
    <col min="3263" max="3263" width="16.85546875" style="71" customWidth="1"/>
    <col min="3264" max="3510" width="11.42578125" style="71"/>
    <col min="3511" max="3511" width="5.42578125" style="71" bestFit="1" customWidth="1"/>
    <col min="3512" max="3512" width="54.42578125" style="71" bestFit="1" customWidth="1"/>
    <col min="3513" max="3513" width="11.42578125" style="71" customWidth="1"/>
    <col min="3514" max="3514" width="13.5703125" style="71" bestFit="1" customWidth="1"/>
    <col min="3515" max="3515" width="13" style="71" bestFit="1" customWidth="1"/>
    <col min="3516" max="3516" width="19.85546875" style="71" bestFit="1" customWidth="1"/>
    <col min="3517" max="3517" width="3.140625" style="71" customWidth="1"/>
    <col min="3518" max="3518" width="11.42578125" style="71"/>
    <col min="3519" max="3519" width="16.85546875" style="71" customWidth="1"/>
    <col min="3520" max="3766" width="11.42578125" style="71"/>
    <col min="3767" max="3767" width="5.42578125" style="71" bestFit="1" customWidth="1"/>
    <col min="3768" max="3768" width="54.42578125" style="71" bestFit="1" customWidth="1"/>
    <col min="3769" max="3769" width="11.42578125" style="71" customWidth="1"/>
    <col min="3770" max="3770" width="13.5703125" style="71" bestFit="1" customWidth="1"/>
    <col min="3771" max="3771" width="13" style="71" bestFit="1" customWidth="1"/>
    <col min="3772" max="3772" width="19.85546875" style="71" bestFit="1" customWidth="1"/>
    <col min="3773" max="3773" width="3.140625" style="71" customWidth="1"/>
    <col min="3774" max="3774" width="11.42578125" style="71"/>
    <col min="3775" max="3775" width="16.85546875" style="71" customWidth="1"/>
    <col min="3776" max="4022" width="11.42578125" style="71"/>
    <col min="4023" max="4023" width="5.42578125" style="71" bestFit="1" customWidth="1"/>
    <col min="4024" max="4024" width="54.42578125" style="71" bestFit="1" customWidth="1"/>
    <col min="4025" max="4025" width="11.42578125" style="71" customWidth="1"/>
    <col min="4026" max="4026" width="13.5703125" style="71" bestFit="1" customWidth="1"/>
    <col min="4027" max="4027" width="13" style="71" bestFit="1" customWidth="1"/>
    <col min="4028" max="4028" width="19.85546875" style="71" bestFit="1" customWidth="1"/>
    <col min="4029" max="4029" width="3.140625" style="71" customWidth="1"/>
    <col min="4030" max="4030" width="11.42578125" style="71"/>
    <col min="4031" max="4031" width="16.85546875" style="71" customWidth="1"/>
    <col min="4032" max="4278" width="11.42578125" style="71"/>
    <col min="4279" max="4279" width="5.42578125" style="71" bestFit="1" customWidth="1"/>
    <col min="4280" max="4280" width="54.42578125" style="71" bestFit="1" customWidth="1"/>
    <col min="4281" max="4281" width="11.42578125" style="71" customWidth="1"/>
    <col min="4282" max="4282" width="13.5703125" style="71" bestFit="1" customWidth="1"/>
    <col min="4283" max="4283" width="13" style="71" bestFit="1" customWidth="1"/>
    <col min="4284" max="4284" width="19.85546875" style="71" bestFit="1" customWidth="1"/>
    <col min="4285" max="4285" width="3.140625" style="71" customWidth="1"/>
    <col min="4286" max="4286" width="11.42578125" style="71"/>
    <col min="4287" max="4287" width="16.85546875" style="71" customWidth="1"/>
    <col min="4288" max="4534" width="11.42578125" style="71"/>
    <col min="4535" max="4535" width="5.42578125" style="71" bestFit="1" customWidth="1"/>
    <col min="4536" max="4536" width="54.42578125" style="71" bestFit="1" customWidth="1"/>
    <col min="4537" max="4537" width="11.42578125" style="71" customWidth="1"/>
    <col min="4538" max="4538" width="13.5703125" style="71" bestFit="1" customWidth="1"/>
    <col min="4539" max="4539" width="13" style="71" bestFit="1" customWidth="1"/>
    <col min="4540" max="4540" width="19.85546875" style="71" bestFit="1" customWidth="1"/>
    <col min="4541" max="4541" width="3.140625" style="71" customWidth="1"/>
    <col min="4542" max="4542" width="11.42578125" style="71"/>
    <col min="4543" max="4543" width="16.85546875" style="71" customWidth="1"/>
    <col min="4544" max="4790" width="11.42578125" style="71"/>
    <col min="4791" max="4791" width="5.42578125" style="71" bestFit="1" customWidth="1"/>
    <col min="4792" max="4792" width="54.42578125" style="71" bestFit="1" customWidth="1"/>
    <col min="4793" max="4793" width="11.42578125" style="71" customWidth="1"/>
    <col min="4794" max="4794" width="13.5703125" style="71" bestFit="1" customWidth="1"/>
    <col min="4795" max="4795" width="13" style="71" bestFit="1" customWidth="1"/>
    <col min="4796" max="4796" width="19.85546875" style="71" bestFit="1" customWidth="1"/>
    <col min="4797" max="4797" width="3.140625" style="71" customWidth="1"/>
    <col min="4798" max="4798" width="11.42578125" style="71"/>
    <col min="4799" max="4799" width="16.85546875" style="71" customWidth="1"/>
    <col min="4800" max="5046" width="11.42578125" style="71"/>
    <col min="5047" max="5047" width="5.42578125" style="71" bestFit="1" customWidth="1"/>
    <col min="5048" max="5048" width="54.42578125" style="71" bestFit="1" customWidth="1"/>
    <col min="5049" max="5049" width="11.42578125" style="71" customWidth="1"/>
    <col min="5050" max="5050" width="13.5703125" style="71" bestFit="1" customWidth="1"/>
    <col min="5051" max="5051" width="13" style="71" bestFit="1" customWidth="1"/>
    <col min="5052" max="5052" width="19.85546875" style="71" bestFit="1" customWidth="1"/>
    <col min="5053" max="5053" width="3.140625" style="71" customWidth="1"/>
    <col min="5054" max="5054" width="11.42578125" style="71"/>
    <col min="5055" max="5055" width="16.85546875" style="71" customWidth="1"/>
    <col min="5056" max="5302" width="11.42578125" style="71"/>
    <col min="5303" max="5303" width="5.42578125" style="71" bestFit="1" customWidth="1"/>
    <col min="5304" max="5304" width="54.42578125" style="71" bestFit="1" customWidth="1"/>
    <col min="5305" max="5305" width="11.42578125" style="71" customWidth="1"/>
    <col min="5306" max="5306" width="13.5703125" style="71" bestFit="1" customWidth="1"/>
    <col min="5307" max="5307" width="13" style="71" bestFit="1" customWidth="1"/>
    <col min="5308" max="5308" width="19.85546875" style="71" bestFit="1" customWidth="1"/>
    <col min="5309" max="5309" width="3.140625" style="71" customWidth="1"/>
    <col min="5310" max="5310" width="11.42578125" style="71"/>
    <col min="5311" max="5311" width="16.85546875" style="71" customWidth="1"/>
    <col min="5312" max="5558" width="11.42578125" style="71"/>
    <col min="5559" max="5559" width="5.42578125" style="71" bestFit="1" customWidth="1"/>
    <col min="5560" max="5560" width="54.42578125" style="71" bestFit="1" customWidth="1"/>
    <col min="5561" max="5561" width="11.42578125" style="71" customWidth="1"/>
    <col min="5562" max="5562" width="13.5703125" style="71" bestFit="1" customWidth="1"/>
    <col min="5563" max="5563" width="13" style="71" bestFit="1" customWidth="1"/>
    <col min="5564" max="5564" width="19.85546875" style="71" bestFit="1" customWidth="1"/>
    <col min="5565" max="5565" width="3.140625" style="71" customWidth="1"/>
    <col min="5566" max="5566" width="11.42578125" style="71"/>
    <col min="5567" max="5567" width="16.85546875" style="71" customWidth="1"/>
    <col min="5568" max="5814" width="11.42578125" style="71"/>
    <col min="5815" max="5815" width="5.42578125" style="71" bestFit="1" customWidth="1"/>
    <col min="5816" max="5816" width="54.42578125" style="71" bestFit="1" customWidth="1"/>
    <col min="5817" max="5817" width="11.42578125" style="71" customWidth="1"/>
    <col min="5818" max="5818" width="13.5703125" style="71" bestFit="1" customWidth="1"/>
    <col min="5819" max="5819" width="13" style="71" bestFit="1" customWidth="1"/>
    <col min="5820" max="5820" width="19.85546875" style="71" bestFit="1" customWidth="1"/>
    <col min="5821" max="5821" width="3.140625" style="71" customWidth="1"/>
    <col min="5822" max="5822" width="11.42578125" style="71"/>
    <col min="5823" max="5823" width="16.85546875" style="71" customWidth="1"/>
    <col min="5824" max="6070" width="11.42578125" style="71"/>
    <col min="6071" max="6071" width="5.42578125" style="71" bestFit="1" customWidth="1"/>
    <col min="6072" max="6072" width="54.42578125" style="71" bestFit="1" customWidth="1"/>
    <col min="6073" max="6073" width="11.42578125" style="71" customWidth="1"/>
    <col min="6074" max="6074" width="13.5703125" style="71" bestFit="1" customWidth="1"/>
    <col min="6075" max="6075" width="13" style="71" bestFit="1" customWidth="1"/>
    <col min="6076" max="6076" width="19.85546875" style="71" bestFit="1" customWidth="1"/>
    <col min="6077" max="6077" width="3.140625" style="71" customWidth="1"/>
    <col min="6078" max="6078" width="11.42578125" style="71"/>
    <col min="6079" max="6079" width="16.85546875" style="71" customWidth="1"/>
    <col min="6080" max="6326" width="11.42578125" style="71"/>
    <col min="6327" max="6327" width="5.42578125" style="71" bestFit="1" customWidth="1"/>
    <col min="6328" max="6328" width="54.42578125" style="71" bestFit="1" customWidth="1"/>
    <col min="6329" max="6329" width="11.42578125" style="71" customWidth="1"/>
    <col min="6330" max="6330" width="13.5703125" style="71" bestFit="1" customWidth="1"/>
    <col min="6331" max="6331" width="13" style="71" bestFit="1" customWidth="1"/>
    <col min="6332" max="6332" width="19.85546875" style="71" bestFit="1" customWidth="1"/>
    <col min="6333" max="6333" width="3.140625" style="71" customWidth="1"/>
    <col min="6334" max="6334" width="11.42578125" style="71"/>
    <col min="6335" max="6335" width="16.85546875" style="71" customWidth="1"/>
    <col min="6336" max="6582" width="11.42578125" style="71"/>
    <col min="6583" max="6583" width="5.42578125" style="71" bestFit="1" customWidth="1"/>
    <col min="6584" max="6584" width="54.42578125" style="71" bestFit="1" customWidth="1"/>
    <col min="6585" max="6585" width="11.42578125" style="71" customWidth="1"/>
    <col min="6586" max="6586" width="13.5703125" style="71" bestFit="1" customWidth="1"/>
    <col min="6587" max="6587" width="13" style="71" bestFit="1" customWidth="1"/>
    <col min="6588" max="6588" width="19.85546875" style="71" bestFit="1" customWidth="1"/>
    <col min="6589" max="6589" width="3.140625" style="71" customWidth="1"/>
    <col min="6590" max="6590" width="11.42578125" style="71"/>
    <col min="6591" max="6591" width="16.85546875" style="71" customWidth="1"/>
    <col min="6592" max="6838" width="11.42578125" style="71"/>
    <col min="6839" max="6839" width="5.42578125" style="71" bestFit="1" customWidth="1"/>
    <col min="6840" max="6840" width="54.42578125" style="71" bestFit="1" customWidth="1"/>
    <col min="6841" max="6841" width="11.42578125" style="71" customWidth="1"/>
    <col min="6842" max="6842" width="13.5703125" style="71" bestFit="1" customWidth="1"/>
    <col min="6843" max="6843" width="13" style="71" bestFit="1" customWidth="1"/>
    <col min="6844" max="6844" width="19.85546875" style="71" bestFit="1" customWidth="1"/>
    <col min="6845" max="6845" width="3.140625" style="71" customWidth="1"/>
    <col min="6846" max="6846" width="11.42578125" style="71"/>
    <col min="6847" max="6847" width="16.85546875" style="71" customWidth="1"/>
    <col min="6848" max="7094" width="11.42578125" style="71"/>
    <col min="7095" max="7095" width="5.42578125" style="71" bestFit="1" customWidth="1"/>
    <col min="7096" max="7096" width="54.42578125" style="71" bestFit="1" customWidth="1"/>
    <col min="7097" max="7097" width="11.42578125" style="71" customWidth="1"/>
    <col min="7098" max="7098" width="13.5703125" style="71" bestFit="1" customWidth="1"/>
    <col min="7099" max="7099" width="13" style="71" bestFit="1" customWidth="1"/>
    <col min="7100" max="7100" width="19.85546875" style="71" bestFit="1" customWidth="1"/>
    <col min="7101" max="7101" width="3.140625" style="71" customWidth="1"/>
    <col min="7102" max="7102" width="11.42578125" style="71"/>
    <col min="7103" max="7103" width="16.85546875" style="71" customWidth="1"/>
    <col min="7104" max="7350" width="11.42578125" style="71"/>
    <col min="7351" max="7351" width="5.42578125" style="71" bestFit="1" customWidth="1"/>
    <col min="7352" max="7352" width="54.42578125" style="71" bestFit="1" customWidth="1"/>
    <col min="7353" max="7353" width="11.42578125" style="71" customWidth="1"/>
    <col min="7354" max="7354" width="13.5703125" style="71" bestFit="1" customWidth="1"/>
    <col min="7355" max="7355" width="13" style="71" bestFit="1" customWidth="1"/>
    <col min="7356" max="7356" width="19.85546875" style="71" bestFit="1" customWidth="1"/>
    <col min="7357" max="7357" width="3.140625" style="71" customWidth="1"/>
    <col min="7358" max="7358" width="11.42578125" style="71"/>
    <col min="7359" max="7359" width="16.85546875" style="71" customWidth="1"/>
    <col min="7360" max="7606" width="11.42578125" style="71"/>
    <col min="7607" max="7607" width="5.42578125" style="71" bestFit="1" customWidth="1"/>
    <col min="7608" max="7608" width="54.42578125" style="71" bestFit="1" customWidth="1"/>
    <col min="7609" max="7609" width="11.42578125" style="71" customWidth="1"/>
    <col min="7610" max="7610" width="13.5703125" style="71" bestFit="1" customWidth="1"/>
    <col min="7611" max="7611" width="13" style="71" bestFit="1" customWidth="1"/>
    <col min="7612" max="7612" width="19.85546875" style="71" bestFit="1" customWidth="1"/>
    <col min="7613" max="7613" width="3.140625" style="71" customWidth="1"/>
    <col min="7614" max="7614" width="11.42578125" style="71"/>
    <col min="7615" max="7615" width="16.85546875" style="71" customWidth="1"/>
    <col min="7616" max="7862" width="11.42578125" style="71"/>
    <col min="7863" max="7863" width="5.42578125" style="71" bestFit="1" customWidth="1"/>
    <col min="7864" max="7864" width="54.42578125" style="71" bestFit="1" customWidth="1"/>
    <col min="7865" max="7865" width="11.42578125" style="71" customWidth="1"/>
    <col min="7866" max="7866" width="13.5703125" style="71" bestFit="1" customWidth="1"/>
    <col min="7867" max="7867" width="13" style="71" bestFit="1" customWidth="1"/>
    <col min="7868" max="7868" width="19.85546875" style="71" bestFit="1" customWidth="1"/>
    <col min="7869" max="7869" width="3.140625" style="71" customWidth="1"/>
    <col min="7870" max="7870" width="11.42578125" style="71"/>
    <col min="7871" max="7871" width="16.85546875" style="71" customWidth="1"/>
    <col min="7872" max="8118" width="11.42578125" style="71"/>
    <col min="8119" max="8119" width="5.42578125" style="71" bestFit="1" customWidth="1"/>
    <col min="8120" max="8120" width="54.42578125" style="71" bestFit="1" customWidth="1"/>
    <col min="8121" max="8121" width="11.42578125" style="71" customWidth="1"/>
    <col min="8122" max="8122" width="13.5703125" style="71" bestFit="1" customWidth="1"/>
    <col min="8123" max="8123" width="13" style="71" bestFit="1" customWidth="1"/>
    <col min="8124" max="8124" width="19.85546875" style="71" bestFit="1" customWidth="1"/>
    <col min="8125" max="8125" width="3.140625" style="71" customWidth="1"/>
    <col min="8126" max="8126" width="11.42578125" style="71"/>
    <col min="8127" max="8127" width="16.85546875" style="71" customWidth="1"/>
    <col min="8128" max="8374" width="11.42578125" style="71"/>
    <col min="8375" max="8375" width="5.42578125" style="71" bestFit="1" customWidth="1"/>
    <col min="8376" max="8376" width="54.42578125" style="71" bestFit="1" customWidth="1"/>
    <col min="8377" max="8377" width="11.42578125" style="71" customWidth="1"/>
    <col min="8378" max="8378" width="13.5703125" style="71" bestFit="1" customWidth="1"/>
    <col min="8379" max="8379" width="13" style="71" bestFit="1" customWidth="1"/>
    <col min="8380" max="8380" width="19.85546875" style="71" bestFit="1" customWidth="1"/>
    <col min="8381" max="8381" width="3.140625" style="71" customWidth="1"/>
    <col min="8382" max="8382" width="11.42578125" style="71"/>
    <col min="8383" max="8383" width="16.85546875" style="71" customWidth="1"/>
    <col min="8384" max="8630" width="11.42578125" style="71"/>
    <col min="8631" max="8631" width="5.42578125" style="71" bestFit="1" customWidth="1"/>
    <col min="8632" max="8632" width="54.42578125" style="71" bestFit="1" customWidth="1"/>
    <col min="8633" max="8633" width="11.42578125" style="71" customWidth="1"/>
    <col min="8634" max="8634" width="13.5703125" style="71" bestFit="1" customWidth="1"/>
    <col min="8635" max="8635" width="13" style="71" bestFit="1" customWidth="1"/>
    <col min="8636" max="8636" width="19.85546875" style="71" bestFit="1" customWidth="1"/>
    <col min="8637" max="8637" width="3.140625" style="71" customWidth="1"/>
    <col min="8638" max="8638" width="11.42578125" style="71"/>
    <col min="8639" max="8639" width="16.85546875" style="71" customWidth="1"/>
    <col min="8640" max="8886" width="11.42578125" style="71"/>
    <col min="8887" max="8887" width="5.42578125" style="71" bestFit="1" customWidth="1"/>
    <col min="8888" max="8888" width="54.42578125" style="71" bestFit="1" customWidth="1"/>
    <col min="8889" max="8889" width="11.42578125" style="71" customWidth="1"/>
    <col min="8890" max="8890" width="13.5703125" style="71" bestFit="1" customWidth="1"/>
    <col min="8891" max="8891" width="13" style="71" bestFit="1" customWidth="1"/>
    <col min="8892" max="8892" width="19.85546875" style="71" bestFit="1" customWidth="1"/>
    <col min="8893" max="8893" width="3.140625" style="71" customWidth="1"/>
    <col min="8894" max="8894" width="11.42578125" style="71"/>
    <col min="8895" max="8895" width="16.85546875" style="71" customWidth="1"/>
    <col min="8896" max="9142" width="11.42578125" style="71"/>
    <col min="9143" max="9143" width="5.42578125" style="71" bestFit="1" customWidth="1"/>
    <col min="9144" max="9144" width="54.42578125" style="71" bestFit="1" customWidth="1"/>
    <col min="9145" max="9145" width="11.42578125" style="71" customWidth="1"/>
    <col min="9146" max="9146" width="13.5703125" style="71" bestFit="1" customWidth="1"/>
    <col min="9147" max="9147" width="13" style="71" bestFit="1" customWidth="1"/>
    <col min="9148" max="9148" width="19.85546875" style="71" bestFit="1" customWidth="1"/>
    <col min="9149" max="9149" width="3.140625" style="71" customWidth="1"/>
    <col min="9150" max="9150" width="11.42578125" style="71"/>
    <col min="9151" max="9151" width="16.85546875" style="71" customWidth="1"/>
    <col min="9152" max="9398" width="11.42578125" style="71"/>
    <col min="9399" max="9399" width="5.42578125" style="71" bestFit="1" customWidth="1"/>
    <col min="9400" max="9400" width="54.42578125" style="71" bestFit="1" customWidth="1"/>
    <col min="9401" max="9401" width="11.42578125" style="71" customWidth="1"/>
    <col min="9402" max="9402" width="13.5703125" style="71" bestFit="1" customWidth="1"/>
    <col min="9403" max="9403" width="13" style="71" bestFit="1" customWidth="1"/>
    <col min="9404" max="9404" width="19.85546875" style="71" bestFit="1" customWidth="1"/>
    <col min="9405" max="9405" width="3.140625" style="71" customWidth="1"/>
    <col min="9406" max="9406" width="11.42578125" style="71"/>
    <col min="9407" max="9407" width="16.85546875" style="71" customWidth="1"/>
    <col min="9408" max="9654" width="11.42578125" style="71"/>
    <col min="9655" max="9655" width="5.42578125" style="71" bestFit="1" customWidth="1"/>
    <col min="9656" max="9656" width="54.42578125" style="71" bestFit="1" customWidth="1"/>
    <col min="9657" max="9657" width="11.42578125" style="71" customWidth="1"/>
    <col min="9658" max="9658" width="13.5703125" style="71" bestFit="1" customWidth="1"/>
    <col min="9659" max="9659" width="13" style="71" bestFit="1" customWidth="1"/>
    <col min="9660" max="9660" width="19.85546875" style="71" bestFit="1" customWidth="1"/>
    <col min="9661" max="9661" width="3.140625" style="71" customWidth="1"/>
    <col min="9662" max="9662" width="11.42578125" style="71"/>
    <col min="9663" max="9663" width="16.85546875" style="71" customWidth="1"/>
    <col min="9664" max="9910" width="11.42578125" style="71"/>
    <col min="9911" max="9911" width="5.42578125" style="71" bestFit="1" customWidth="1"/>
    <col min="9912" max="9912" width="54.42578125" style="71" bestFit="1" customWidth="1"/>
    <col min="9913" max="9913" width="11.42578125" style="71" customWidth="1"/>
    <col min="9914" max="9914" width="13.5703125" style="71" bestFit="1" customWidth="1"/>
    <col min="9915" max="9915" width="13" style="71" bestFit="1" customWidth="1"/>
    <col min="9916" max="9916" width="19.85546875" style="71" bestFit="1" customWidth="1"/>
    <col min="9917" max="9917" width="3.140625" style="71" customWidth="1"/>
    <col min="9918" max="9918" width="11.42578125" style="71"/>
    <col min="9919" max="9919" width="16.85546875" style="71" customWidth="1"/>
    <col min="9920" max="10166" width="11.42578125" style="71"/>
    <col min="10167" max="10167" width="5.42578125" style="71" bestFit="1" customWidth="1"/>
    <col min="10168" max="10168" width="54.42578125" style="71" bestFit="1" customWidth="1"/>
    <col min="10169" max="10169" width="11.42578125" style="71" customWidth="1"/>
    <col min="10170" max="10170" width="13.5703125" style="71" bestFit="1" customWidth="1"/>
    <col min="10171" max="10171" width="13" style="71" bestFit="1" customWidth="1"/>
    <col min="10172" max="10172" width="19.85546875" style="71" bestFit="1" customWidth="1"/>
    <col min="10173" max="10173" width="3.140625" style="71" customWidth="1"/>
    <col min="10174" max="10174" width="11.42578125" style="71"/>
    <col min="10175" max="10175" width="16.85546875" style="71" customWidth="1"/>
    <col min="10176" max="10422" width="11.42578125" style="71"/>
    <col min="10423" max="10423" width="5.42578125" style="71" bestFit="1" customWidth="1"/>
    <col min="10424" max="10424" width="54.42578125" style="71" bestFit="1" customWidth="1"/>
    <col min="10425" max="10425" width="11.42578125" style="71" customWidth="1"/>
    <col min="10426" max="10426" width="13.5703125" style="71" bestFit="1" customWidth="1"/>
    <col min="10427" max="10427" width="13" style="71" bestFit="1" customWidth="1"/>
    <col min="10428" max="10428" width="19.85546875" style="71" bestFit="1" customWidth="1"/>
    <col min="10429" max="10429" width="3.140625" style="71" customWidth="1"/>
    <col min="10430" max="10430" width="11.42578125" style="71"/>
    <col min="10431" max="10431" width="16.85546875" style="71" customWidth="1"/>
    <col min="10432" max="10678" width="11.42578125" style="71"/>
    <col min="10679" max="10679" width="5.42578125" style="71" bestFit="1" customWidth="1"/>
    <col min="10680" max="10680" width="54.42578125" style="71" bestFit="1" customWidth="1"/>
    <col min="10681" max="10681" width="11.42578125" style="71" customWidth="1"/>
    <col min="10682" max="10682" width="13.5703125" style="71" bestFit="1" customWidth="1"/>
    <col min="10683" max="10683" width="13" style="71" bestFit="1" customWidth="1"/>
    <col min="10684" max="10684" width="19.85546875" style="71" bestFit="1" customWidth="1"/>
    <col min="10685" max="10685" width="3.140625" style="71" customWidth="1"/>
    <col min="10686" max="10686" width="11.42578125" style="71"/>
    <col min="10687" max="10687" width="16.85546875" style="71" customWidth="1"/>
    <col min="10688" max="10934" width="11.42578125" style="71"/>
    <col min="10935" max="10935" width="5.42578125" style="71" bestFit="1" customWidth="1"/>
    <col min="10936" max="10936" width="54.42578125" style="71" bestFit="1" customWidth="1"/>
    <col min="10937" max="10937" width="11.42578125" style="71" customWidth="1"/>
    <col min="10938" max="10938" width="13.5703125" style="71" bestFit="1" customWidth="1"/>
    <col min="10939" max="10939" width="13" style="71" bestFit="1" customWidth="1"/>
    <col min="10940" max="10940" width="19.85546875" style="71" bestFit="1" customWidth="1"/>
    <col min="10941" max="10941" width="3.140625" style="71" customWidth="1"/>
    <col min="10942" max="10942" width="11.42578125" style="71"/>
    <col min="10943" max="10943" width="16.85546875" style="71" customWidth="1"/>
    <col min="10944" max="11190" width="11.42578125" style="71"/>
    <col min="11191" max="11191" width="5.42578125" style="71" bestFit="1" customWidth="1"/>
    <col min="11192" max="11192" width="54.42578125" style="71" bestFit="1" customWidth="1"/>
    <col min="11193" max="11193" width="11.42578125" style="71" customWidth="1"/>
    <col min="11194" max="11194" width="13.5703125" style="71" bestFit="1" customWidth="1"/>
    <col min="11195" max="11195" width="13" style="71" bestFit="1" customWidth="1"/>
    <col min="11196" max="11196" width="19.85546875" style="71" bestFit="1" customWidth="1"/>
    <col min="11197" max="11197" width="3.140625" style="71" customWidth="1"/>
    <col min="11198" max="11198" width="11.42578125" style="71"/>
    <col min="11199" max="11199" width="16.85546875" style="71" customWidth="1"/>
    <col min="11200" max="11446" width="11.42578125" style="71"/>
    <col min="11447" max="11447" width="5.42578125" style="71" bestFit="1" customWidth="1"/>
    <col min="11448" max="11448" width="54.42578125" style="71" bestFit="1" customWidth="1"/>
    <col min="11449" max="11449" width="11.42578125" style="71" customWidth="1"/>
    <col min="11450" max="11450" width="13.5703125" style="71" bestFit="1" customWidth="1"/>
    <col min="11451" max="11451" width="13" style="71" bestFit="1" customWidth="1"/>
    <col min="11452" max="11452" width="19.85546875" style="71" bestFit="1" customWidth="1"/>
    <col min="11453" max="11453" width="3.140625" style="71" customWidth="1"/>
    <col min="11454" max="11454" width="11.42578125" style="71"/>
    <col min="11455" max="11455" width="16.85546875" style="71" customWidth="1"/>
    <col min="11456" max="11702" width="11.42578125" style="71"/>
    <col min="11703" max="11703" width="5.42578125" style="71" bestFit="1" customWidth="1"/>
    <col min="11704" max="11704" width="54.42578125" style="71" bestFit="1" customWidth="1"/>
    <col min="11705" max="11705" width="11.42578125" style="71" customWidth="1"/>
    <col min="11706" max="11706" width="13.5703125" style="71" bestFit="1" customWidth="1"/>
    <col min="11707" max="11707" width="13" style="71" bestFit="1" customWidth="1"/>
    <col min="11708" max="11708" width="19.85546875" style="71" bestFit="1" customWidth="1"/>
    <col min="11709" max="11709" width="3.140625" style="71" customWidth="1"/>
    <col min="11710" max="11710" width="11.42578125" style="71"/>
    <col min="11711" max="11711" width="16.85546875" style="71" customWidth="1"/>
    <col min="11712" max="11958" width="11.42578125" style="71"/>
    <col min="11959" max="11959" width="5.42578125" style="71" bestFit="1" customWidth="1"/>
    <col min="11960" max="11960" width="54.42578125" style="71" bestFit="1" customWidth="1"/>
    <col min="11961" max="11961" width="11.42578125" style="71" customWidth="1"/>
    <col min="11962" max="11962" width="13.5703125" style="71" bestFit="1" customWidth="1"/>
    <col min="11963" max="11963" width="13" style="71" bestFit="1" customWidth="1"/>
    <col min="11964" max="11964" width="19.85546875" style="71" bestFit="1" customWidth="1"/>
    <col min="11965" max="11965" width="3.140625" style="71" customWidth="1"/>
    <col min="11966" max="11966" width="11.42578125" style="71"/>
    <col min="11967" max="11967" width="16.85546875" style="71" customWidth="1"/>
    <col min="11968" max="12214" width="11.42578125" style="71"/>
    <col min="12215" max="12215" width="5.42578125" style="71" bestFit="1" customWidth="1"/>
    <col min="12216" max="12216" width="54.42578125" style="71" bestFit="1" customWidth="1"/>
    <col min="12217" max="12217" width="11.42578125" style="71" customWidth="1"/>
    <col min="12218" max="12218" width="13.5703125" style="71" bestFit="1" customWidth="1"/>
    <col min="12219" max="12219" width="13" style="71" bestFit="1" customWidth="1"/>
    <col min="12220" max="12220" width="19.85546875" style="71" bestFit="1" customWidth="1"/>
    <col min="12221" max="12221" width="3.140625" style="71" customWidth="1"/>
    <col min="12222" max="12222" width="11.42578125" style="71"/>
    <col min="12223" max="12223" width="16.85546875" style="71" customWidth="1"/>
    <col min="12224" max="12470" width="11.42578125" style="71"/>
    <col min="12471" max="12471" width="5.42578125" style="71" bestFit="1" customWidth="1"/>
    <col min="12472" max="12472" width="54.42578125" style="71" bestFit="1" customWidth="1"/>
    <col min="12473" max="12473" width="11.42578125" style="71" customWidth="1"/>
    <col min="12474" max="12474" width="13.5703125" style="71" bestFit="1" customWidth="1"/>
    <col min="12475" max="12475" width="13" style="71" bestFit="1" customWidth="1"/>
    <col min="12476" max="12476" width="19.85546875" style="71" bestFit="1" customWidth="1"/>
    <col min="12477" max="12477" width="3.140625" style="71" customWidth="1"/>
    <col min="12478" max="12478" width="11.42578125" style="71"/>
    <col min="12479" max="12479" width="16.85546875" style="71" customWidth="1"/>
    <col min="12480" max="12726" width="11.42578125" style="71"/>
    <col min="12727" max="12727" width="5.42578125" style="71" bestFit="1" customWidth="1"/>
    <col min="12728" max="12728" width="54.42578125" style="71" bestFit="1" customWidth="1"/>
    <col min="12729" max="12729" width="11.42578125" style="71" customWidth="1"/>
    <col min="12730" max="12730" width="13.5703125" style="71" bestFit="1" customWidth="1"/>
    <col min="12731" max="12731" width="13" style="71" bestFit="1" customWidth="1"/>
    <col min="12732" max="12732" width="19.85546875" style="71" bestFit="1" customWidth="1"/>
    <col min="12733" max="12733" width="3.140625" style="71" customWidth="1"/>
    <col min="12734" max="12734" width="11.42578125" style="71"/>
    <col min="12735" max="12735" width="16.85546875" style="71" customWidth="1"/>
    <col min="12736" max="12982" width="11.42578125" style="71"/>
    <col min="12983" max="12983" width="5.42578125" style="71" bestFit="1" customWidth="1"/>
    <col min="12984" max="12984" width="54.42578125" style="71" bestFit="1" customWidth="1"/>
    <col min="12985" max="12985" width="11.42578125" style="71" customWidth="1"/>
    <col min="12986" max="12986" width="13.5703125" style="71" bestFit="1" customWidth="1"/>
    <col min="12987" max="12987" width="13" style="71" bestFit="1" customWidth="1"/>
    <col min="12988" max="12988" width="19.85546875" style="71" bestFit="1" customWidth="1"/>
    <col min="12989" max="12989" width="3.140625" style="71" customWidth="1"/>
    <col min="12990" max="12990" width="11.42578125" style="71"/>
    <col min="12991" max="12991" width="16.85546875" style="71" customWidth="1"/>
    <col min="12992" max="13238" width="11.42578125" style="71"/>
    <col min="13239" max="13239" width="5.42578125" style="71" bestFit="1" customWidth="1"/>
    <col min="13240" max="13240" width="54.42578125" style="71" bestFit="1" customWidth="1"/>
    <col min="13241" max="13241" width="11.42578125" style="71" customWidth="1"/>
    <col min="13242" max="13242" width="13.5703125" style="71" bestFit="1" customWidth="1"/>
    <col min="13243" max="13243" width="13" style="71" bestFit="1" customWidth="1"/>
    <col min="13244" max="13244" width="19.85546875" style="71" bestFit="1" customWidth="1"/>
    <col min="13245" max="13245" width="3.140625" style="71" customWidth="1"/>
    <col min="13246" max="13246" width="11.42578125" style="71"/>
    <col min="13247" max="13247" width="16.85546875" style="71" customWidth="1"/>
    <col min="13248" max="13494" width="11.42578125" style="71"/>
    <col min="13495" max="13495" width="5.42578125" style="71" bestFit="1" customWidth="1"/>
    <col min="13496" max="13496" width="54.42578125" style="71" bestFit="1" customWidth="1"/>
    <col min="13497" max="13497" width="11.42578125" style="71" customWidth="1"/>
    <col min="13498" max="13498" width="13.5703125" style="71" bestFit="1" customWidth="1"/>
    <col min="13499" max="13499" width="13" style="71" bestFit="1" customWidth="1"/>
    <col min="13500" max="13500" width="19.85546875" style="71" bestFit="1" customWidth="1"/>
    <col min="13501" max="13501" width="3.140625" style="71" customWidth="1"/>
    <col min="13502" max="13502" width="11.42578125" style="71"/>
    <col min="13503" max="13503" width="16.85546875" style="71" customWidth="1"/>
    <col min="13504" max="13750" width="11.42578125" style="71"/>
    <col min="13751" max="13751" width="5.42578125" style="71" bestFit="1" customWidth="1"/>
    <col min="13752" max="13752" width="54.42578125" style="71" bestFit="1" customWidth="1"/>
    <col min="13753" max="13753" width="11.42578125" style="71" customWidth="1"/>
    <col min="13754" max="13754" width="13.5703125" style="71" bestFit="1" customWidth="1"/>
    <col min="13755" max="13755" width="13" style="71" bestFit="1" customWidth="1"/>
    <col min="13756" max="13756" width="19.85546875" style="71" bestFit="1" customWidth="1"/>
    <col min="13757" max="13757" width="3.140625" style="71" customWidth="1"/>
    <col min="13758" max="13758" width="11.42578125" style="71"/>
    <col min="13759" max="13759" width="16.85546875" style="71" customWidth="1"/>
    <col min="13760" max="14006" width="11.42578125" style="71"/>
    <col min="14007" max="14007" width="5.42578125" style="71" bestFit="1" customWidth="1"/>
    <col min="14008" max="14008" width="54.42578125" style="71" bestFit="1" customWidth="1"/>
    <col min="14009" max="14009" width="11.42578125" style="71" customWidth="1"/>
    <col min="14010" max="14010" width="13.5703125" style="71" bestFit="1" customWidth="1"/>
    <col min="14011" max="14011" width="13" style="71" bestFit="1" customWidth="1"/>
    <col min="14012" max="14012" width="19.85546875" style="71" bestFit="1" customWidth="1"/>
    <col min="14013" max="14013" width="3.140625" style="71" customWidth="1"/>
    <col min="14014" max="14014" width="11.42578125" style="71"/>
    <col min="14015" max="14015" width="16.85546875" style="71" customWidth="1"/>
    <col min="14016" max="14262" width="11.42578125" style="71"/>
    <col min="14263" max="14263" width="5.42578125" style="71" bestFit="1" customWidth="1"/>
    <col min="14264" max="14264" width="54.42578125" style="71" bestFit="1" customWidth="1"/>
    <col min="14265" max="14265" width="11.42578125" style="71" customWidth="1"/>
    <col min="14266" max="14266" width="13.5703125" style="71" bestFit="1" customWidth="1"/>
    <col min="14267" max="14267" width="13" style="71" bestFit="1" customWidth="1"/>
    <col min="14268" max="14268" width="19.85546875" style="71" bestFit="1" customWidth="1"/>
    <col min="14269" max="14269" width="3.140625" style="71" customWidth="1"/>
    <col min="14270" max="14270" width="11.42578125" style="71"/>
    <col min="14271" max="14271" width="16.85546875" style="71" customWidth="1"/>
    <col min="14272" max="14518" width="11.42578125" style="71"/>
    <col min="14519" max="14519" width="5.42578125" style="71" bestFit="1" customWidth="1"/>
    <col min="14520" max="14520" width="54.42578125" style="71" bestFit="1" customWidth="1"/>
    <col min="14521" max="14521" width="11.42578125" style="71" customWidth="1"/>
    <col min="14522" max="14522" width="13.5703125" style="71" bestFit="1" customWidth="1"/>
    <col min="14523" max="14523" width="13" style="71" bestFit="1" customWidth="1"/>
    <col min="14524" max="14524" width="19.85546875" style="71" bestFit="1" customWidth="1"/>
    <col min="14525" max="14525" width="3.140625" style="71" customWidth="1"/>
    <col min="14526" max="14526" width="11.42578125" style="71"/>
    <col min="14527" max="14527" width="16.85546875" style="71" customWidth="1"/>
    <col min="14528" max="14774" width="11.42578125" style="71"/>
    <col min="14775" max="14775" width="5.42578125" style="71" bestFit="1" customWidth="1"/>
    <col min="14776" max="14776" width="54.42578125" style="71" bestFit="1" customWidth="1"/>
    <col min="14777" max="14777" width="11.42578125" style="71" customWidth="1"/>
    <col min="14778" max="14778" width="13.5703125" style="71" bestFit="1" customWidth="1"/>
    <col min="14779" max="14779" width="13" style="71" bestFit="1" customWidth="1"/>
    <col min="14780" max="14780" width="19.85546875" style="71" bestFit="1" customWidth="1"/>
    <col min="14781" max="14781" width="3.140625" style="71" customWidth="1"/>
    <col min="14782" max="14782" width="11.42578125" style="71"/>
    <col min="14783" max="14783" width="16.85546875" style="71" customWidth="1"/>
    <col min="14784" max="15030" width="11.42578125" style="71"/>
    <col min="15031" max="15031" width="5.42578125" style="71" bestFit="1" customWidth="1"/>
    <col min="15032" max="15032" width="54.42578125" style="71" bestFit="1" customWidth="1"/>
    <col min="15033" max="15033" width="11.42578125" style="71" customWidth="1"/>
    <col min="15034" max="15034" width="13.5703125" style="71" bestFit="1" customWidth="1"/>
    <col min="15035" max="15035" width="13" style="71" bestFit="1" customWidth="1"/>
    <col min="15036" max="15036" width="19.85546875" style="71" bestFit="1" customWidth="1"/>
    <col min="15037" max="15037" width="3.140625" style="71" customWidth="1"/>
    <col min="15038" max="15038" width="11.42578125" style="71"/>
    <col min="15039" max="15039" width="16.85546875" style="71" customWidth="1"/>
    <col min="15040" max="15286" width="11.42578125" style="71"/>
    <col min="15287" max="15287" width="5.42578125" style="71" bestFit="1" customWidth="1"/>
    <col min="15288" max="15288" width="54.42578125" style="71" bestFit="1" customWidth="1"/>
    <col min="15289" max="15289" width="11.42578125" style="71" customWidth="1"/>
    <col min="15290" max="15290" width="13.5703125" style="71" bestFit="1" customWidth="1"/>
    <col min="15291" max="15291" width="13" style="71" bestFit="1" customWidth="1"/>
    <col min="15292" max="15292" width="19.85546875" style="71" bestFit="1" customWidth="1"/>
    <col min="15293" max="15293" width="3.140625" style="71" customWidth="1"/>
    <col min="15294" max="15294" width="11.42578125" style="71"/>
    <col min="15295" max="15295" width="16.85546875" style="71" customWidth="1"/>
    <col min="15296" max="15542" width="11.42578125" style="71"/>
    <col min="15543" max="15543" width="5.42578125" style="71" bestFit="1" customWidth="1"/>
    <col min="15544" max="15544" width="54.42578125" style="71" bestFit="1" customWidth="1"/>
    <col min="15545" max="15545" width="11.42578125" style="71" customWidth="1"/>
    <col min="15546" max="15546" width="13.5703125" style="71" bestFit="1" customWidth="1"/>
    <col min="15547" max="15547" width="13" style="71" bestFit="1" customWidth="1"/>
    <col min="15548" max="15548" width="19.85546875" style="71" bestFit="1" customWidth="1"/>
    <col min="15549" max="15549" width="3.140625" style="71" customWidth="1"/>
    <col min="15550" max="15550" width="11.42578125" style="71"/>
    <col min="15551" max="15551" width="16.85546875" style="71" customWidth="1"/>
    <col min="15552" max="15798" width="11.42578125" style="71"/>
    <col min="15799" max="15799" width="5.42578125" style="71" bestFit="1" customWidth="1"/>
    <col min="15800" max="15800" width="54.42578125" style="71" bestFit="1" customWidth="1"/>
    <col min="15801" max="15801" width="11.42578125" style="71" customWidth="1"/>
    <col min="15802" max="15802" width="13.5703125" style="71" bestFit="1" customWidth="1"/>
    <col min="15803" max="15803" width="13" style="71" bestFit="1" customWidth="1"/>
    <col min="15804" max="15804" width="19.85546875" style="71" bestFit="1" customWidth="1"/>
    <col min="15805" max="15805" width="3.140625" style="71" customWidth="1"/>
    <col min="15806" max="15806" width="11.42578125" style="71"/>
    <col min="15807" max="15807" width="16.85546875" style="71" customWidth="1"/>
    <col min="15808" max="16054" width="11.42578125" style="71"/>
    <col min="16055" max="16055" width="5.42578125" style="71" bestFit="1" customWidth="1"/>
    <col min="16056" max="16056" width="54.42578125" style="71" bestFit="1" customWidth="1"/>
    <col min="16057" max="16057" width="11.42578125" style="71" customWidth="1"/>
    <col min="16058" max="16058" width="13.5703125" style="71" bestFit="1" customWidth="1"/>
    <col min="16059" max="16059" width="13" style="71" bestFit="1" customWidth="1"/>
    <col min="16060" max="16060" width="19.85546875" style="71" bestFit="1" customWidth="1"/>
    <col min="16061" max="16061" width="3.140625" style="71" customWidth="1"/>
    <col min="16062" max="16062" width="11.42578125" style="71"/>
    <col min="16063" max="16063" width="16.85546875" style="71" customWidth="1"/>
    <col min="16064" max="16384" width="11.42578125" style="71"/>
  </cols>
  <sheetData>
    <row r="1" spans="1:8" ht="22.5" customHeight="1" x14ac:dyDescent="0.2">
      <c r="A1" s="67"/>
      <c r="B1" s="68"/>
      <c r="C1" s="68"/>
      <c r="D1" s="68"/>
      <c r="E1" s="68"/>
      <c r="F1" s="68"/>
      <c r="G1" s="69"/>
      <c r="H1" s="70"/>
    </row>
    <row r="2" spans="1:8" x14ac:dyDescent="0.2">
      <c r="A2" s="106"/>
      <c r="B2" s="107"/>
      <c r="C2" s="107"/>
      <c r="D2" s="107"/>
      <c r="E2" s="107"/>
      <c r="F2" s="107"/>
      <c r="G2" s="108"/>
      <c r="H2" s="1"/>
    </row>
    <row r="3" spans="1:8" x14ac:dyDescent="0.2">
      <c r="A3" s="109" t="str">
        <f>+[1]DATOS!Q19</f>
        <v>DEPARTAMENTO DEL HUILA</v>
      </c>
      <c r="B3" s="110"/>
      <c r="C3" s="110"/>
      <c r="D3" s="110"/>
      <c r="E3" s="110"/>
      <c r="F3" s="110"/>
      <c r="G3" s="111"/>
      <c r="H3" s="2"/>
    </row>
    <row r="4" spans="1:8" ht="9" customHeight="1" x14ac:dyDescent="0.2">
      <c r="A4" s="3"/>
      <c r="B4" s="4"/>
      <c r="C4" s="4"/>
      <c r="D4" s="4"/>
      <c r="E4" s="4"/>
      <c r="F4" s="4"/>
      <c r="G4" s="5"/>
      <c r="H4" s="4"/>
    </row>
    <row r="5" spans="1:8" ht="18" x14ac:dyDescent="0.2">
      <c r="A5" s="112" t="s">
        <v>0</v>
      </c>
      <c r="B5" s="113"/>
      <c r="C5" s="113"/>
      <c r="D5" s="113"/>
      <c r="E5" s="113"/>
      <c r="F5" s="113"/>
      <c r="G5" s="114"/>
      <c r="H5" s="6"/>
    </row>
    <row r="6" spans="1:8" ht="15" thickBot="1" x14ac:dyDescent="0.25">
      <c r="A6" s="7"/>
      <c r="B6" s="8"/>
      <c r="C6" s="8"/>
      <c r="D6" s="8"/>
      <c r="E6" s="8"/>
      <c r="F6" s="8"/>
      <c r="G6" s="9"/>
      <c r="H6" s="6"/>
    </row>
    <row r="7" spans="1:8" ht="18.75" thickBot="1" x14ac:dyDescent="0.25">
      <c r="A7" s="115" t="s">
        <v>1</v>
      </c>
      <c r="B7" s="116"/>
      <c r="C7" s="116"/>
      <c r="D7" s="116"/>
      <c r="E7" s="116"/>
      <c r="F7" s="116"/>
      <c r="G7" s="117"/>
      <c r="H7" s="6"/>
    </row>
    <row r="8" spans="1:8" ht="24.75" thickBot="1" x14ac:dyDescent="0.25">
      <c r="A8" s="10" t="s">
        <v>2</v>
      </c>
      <c r="B8" s="11" t="s">
        <v>3</v>
      </c>
      <c r="C8" s="12" t="s">
        <v>4</v>
      </c>
      <c r="D8" s="12" t="s">
        <v>5</v>
      </c>
      <c r="E8" s="12" t="s">
        <v>6</v>
      </c>
      <c r="F8" s="12" t="s">
        <v>7</v>
      </c>
      <c r="G8" s="13" t="s">
        <v>8</v>
      </c>
      <c r="H8" s="14"/>
    </row>
    <row r="9" spans="1:8" x14ac:dyDescent="0.2">
      <c r="A9" s="15"/>
      <c r="B9" s="118" t="s">
        <v>9</v>
      </c>
      <c r="C9" s="118"/>
      <c r="D9" s="118"/>
      <c r="E9" s="118"/>
      <c r="F9" s="118"/>
      <c r="G9" s="16"/>
      <c r="H9" s="17"/>
    </row>
    <row r="10" spans="1:8" x14ac:dyDescent="0.2">
      <c r="A10" s="18">
        <v>1</v>
      </c>
      <c r="B10" s="19" t="s">
        <v>10</v>
      </c>
      <c r="C10" s="20">
        <v>5500000</v>
      </c>
      <c r="D10" s="21">
        <v>0.4</v>
      </c>
      <c r="E10" s="22">
        <v>2</v>
      </c>
      <c r="F10" s="23">
        <v>7</v>
      </c>
      <c r="G10" s="24">
        <f>ROUND((C10*D10*F10*A10*E10),0)</f>
        <v>30800000</v>
      </c>
      <c r="H10" s="25"/>
    </row>
    <row r="11" spans="1:8" x14ac:dyDescent="0.2">
      <c r="A11" s="18">
        <v>1</v>
      </c>
      <c r="B11" s="19" t="s">
        <v>11</v>
      </c>
      <c r="C11" s="20">
        <v>4500000</v>
      </c>
      <c r="D11" s="21">
        <v>1</v>
      </c>
      <c r="E11" s="22">
        <v>2</v>
      </c>
      <c r="F11" s="23">
        <v>7</v>
      </c>
      <c r="G11" s="24">
        <f t="shared" ref="G11:G18" si="0">ROUND((C11*D11*F11*A11*E11),0)</f>
        <v>63000000</v>
      </c>
      <c r="H11" s="25"/>
    </row>
    <row r="12" spans="1:8" x14ac:dyDescent="0.2">
      <c r="A12" s="18">
        <v>1</v>
      </c>
      <c r="B12" s="26" t="s">
        <v>12</v>
      </c>
      <c r="C12" s="20">
        <v>5500000</v>
      </c>
      <c r="D12" s="21">
        <v>0.2</v>
      </c>
      <c r="E12" s="22">
        <v>2</v>
      </c>
      <c r="F12" s="23">
        <v>7</v>
      </c>
      <c r="G12" s="24">
        <f t="shared" si="0"/>
        <v>15400000</v>
      </c>
      <c r="H12" s="25"/>
    </row>
    <row r="13" spans="1:8" x14ac:dyDescent="0.2">
      <c r="A13" s="18">
        <v>1</v>
      </c>
      <c r="B13" s="26" t="s">
        <v>13</v>
      </c>
      <c r="C13" s="20">
        <v>5500000</v>
      </c>
      <c r="D13" s="21">
        <v>0.2</v>
      </c>
      <c r="E13" s="22">
        <v>2</v>
      </c>
      <c r="F13" s="23">
        <v>7</v>
      </c>
      <c r="G13" s="24">
        <f t="shared" si="0"/>
        <v>15400000</v>
      </c>
      <c r="H13" s="25"/>
    </row>
    <row r="14" spans="1:8" x14ac:dyDescent="0.2">
      <c r="A14" s="18">
        <v>1</v>
      </c>
      <c r="B14" s="26" t="s">
        <v>14</v>
      </c>
      <c r="C14" s="20">
        <v>5500000</v>
      </c>
      <c r="D14" s="21">
        <v>0.2</v>
      </c>
      <c r="E14" s="22">
        <v>2</v>
      </c>
      <c r="F14" s="23">
        <v>7</v>
      </c>
      <c r="G14" s="24">
        <f t="shared" si="0"/>
        <v>15400000</v>
      </c>
      <c r="H14" s="25"/>
    </row>
    <row r="15" spans="1:8" x14ac:dyDescent="0.2">
      <c r="A15" s="18">
        <v>1</v>
      </c>
      <c r="B15" s="27" t="s">
        <v>15</v>
      </c>
      <c r="C15" s="28">
        <f>+C16</f>
        <v>2600000</v>
      </c>
      <c r="D15" s="21">
        <v>1</v>
      </c>
      <c r="E15" s="22">
        <v>2</v>
      </c>
      <c r="F15" s="23">
        <v>7</v>
      </c>
      <c r="G15" s="24">
        <f t="shared" si="0"/>
        <v>36400000</v>
      </c>
      <c r="H15" s="25"/>
    </row>
    <row r="16" spans="1:8" x14ac:dyDescent="0.2">
      <c r="A16" s="18">
        <v>1</v>
      </c>
      <c r="B16" s="27" t="s">
        <v>16</v>
      </c>
      <c r="C16" s="28">
        <v>2600000</v>
      </c>
      <c r="D16" s="21">
        <v>1</v>
      </c>
      <c r="E16" s="22">
        <v>2</v>
      </c>
      <c r="F16" s="23">
        <v>7</v>
      </c>
      <c r="G16" s="24">
        <f t="shared" si="0"/>
        <v>36400000</v>
      </c>
      <c r="H16" s="25"/>
    </row>
    <row r="17" spans="1:8" x14ac:dyDescent="0.2">
      <c r="A17" s="18">
        <v>1</v>
      </c>
      <c r="B17" s="29" t="s">
        <v>17</v>
      </c>
      <c r="C17" s="28">
        <v>1751000</v>
      </c>
      <c r="D17" s="21">
        <v>1</v>
      </c>
      <c r="E17" s="22">
        <v>2</v>
      </c>
      <c r="F17" s="23">
        <v>7</v>
      </c>
      <c r="G17" s="24">
        <f t="shared" si="0"/>
        <v>24514000</v>
      </c>
      <c r="H17" s="25"/>
    </row>
    <row r="18" spans="1:8" x14ac:dyDescent="0.2">
      <c r="A18" s="18">
        <v>1</v>
      </c>
      <c r="B18" s="29" t="s">
        <v>18</v>
      </c>
      <c r="C18" s="28">
        <f>+C17</f>
        <v>1751000</v>
      </c>
      <c r="D18" s="21">
        <v>1</v>
      </c>
      <c r="E18" s="22">
        <v>2</v>
      </c>
      <c r="F18" s="23">
        <v>7</v>
      </c>
      <c r="G18" s="24">
        <f t="shared" si="0"/>
        <v>24514000</v>
      </c>
      <c r="H18" s="25"/>
    </row>
    <row r="19" spans="1:8" x14ac:dyDescent="0.2">
      <c r="A19" s="30"/>
      <c r="B19" s="120" t="s">
        <v>19</v>
      </c>
      <c r="C19" s="120"/>
      <c r="D19" s="120"/>
      <c r="E19" s="120"/>
      <c r="F19" s="120"/>
      <c r="G19" s="31"/>
      <c r="H19" s="25"/>
    </row>
    <row r="20" spans="1:8" x14ac:dyDescent="0.2">
      <c r="A20" s="32">
        <v>1</v>
      </c>
      <c r="B20" s="33" t="s">
        <v>20</v>
      </c>
      <c r="C20" s="34">
        <v>3000000</v>
      </c>
      <c r="D20" s="35">
        <v>1</v>
      </c>
      <c r="E20" s="22">
        <v>2</v>
      </c>
      <c r="F20" s="23">
        <v>7</v>
      </c>
      <c r="G20" s="24">
        <f t="shared" ref="G20:G21" si="1">ROUND((C20*D20*F20*A20*E20),0)</f>
        <v>42000000</v>
      </c>
      <c r="H20" s="25"/>
    </row>
    <row r="21" spans="1:8" ht="15" thickBot="1" x14ac:dyDescent="0.25">
      <c r="A21" s="32">
        <v>1</v>
      </c>
      <c r="B21" s="33" t="s">
        <v>21</v>
      </c>
      <c r="C21" s="34">
        <f>+C18</f>
        <v>1751000</v>
      </c>
      <c r="D21" s="35">
        <v>1</v>
      </c>
      <c r="E21" s="22">
        <v>2</v>
      </c>
      <c r="F21" s="23">
        <v>7</v>
      </c>
      <c r="G21" s="24">
        <f t="shared" si="1"/>
        <v>24514000</v>
      </c>
      <c r="H21" s="25"/>
    </row>
    <row r="22" spans="1:8" ht="15" thickBot="1" x14ac:dyDescent="0.25">
      <c r="A22" s="36"/>
      <c r="B22" s="121" t="s">
        <v>22</v>
      </c>
      <c r="C22" s="122"/>
      <c r="D22" s="122"/>
      <c r="E22" s="122"/>
      <c r="F22" s="123"/>
      <c r="G22" s="37">
        <f>SUM(G10:G21)</f>
        <v>328342000</v>
      </c>
      <c r="H22" s="38"/>
    </row>
    <row r="23" spans="1:8" ht="15" thickBot="1" x14ac:dyDescent="0.25">
      <c r="A23" s="124" t="s">
        <v>23</v>
      </c>
      <c r="B23" s="125"/>
      <c r="C23" s="125"/>
      <c r="D23" s="125"/>
      <c r="E23" s="125"/>
      <c r="F23" s="125"/>
      <c r="G23" s="126"/>
      <c r="H23" s="39"/>
    </row>
    <row r="24" spans="1:8" ht="15" thickBot="1" x14ac:dyDescent="0.25">
      <c r="A24" s="10" t="s">
        <v>2</v>
      </c>
      <c r="B24" s="11" t="s">
        <v>24</v>
      </c>
      <c r="C24" s="40" t="s">
        <v>25</v>
      </c>
      <c r="D24" s="127" t="s">
        <v>26</v>
      </c>
      <c r="E24" s="128"/>
      <c r="F24" s="40" t="s">
        <v>27</v>
      </c>
      <c r="G24" s="41" t="s">
        <v>28</v>
      </c>
      <c r="H24" s="14"/>
    </row>
    <row r="25" spans="1:8" ht="51" x14ac:dyDescent="0.2">
      <c r="A25" s="42">
        <v>1</v>
      </c>
      <c r="B25" s="72" t="s">
        <v>29</v>
      </c>
      <c r="C25" s="43" t="s">
        <v>30</v>
      </c>
      <c r="D25" s="129">
        <v>1300000</v>
      </c>
      <c r="E25" s="130"/>
      <c r="F25" s="23">
        <v>7</v>
      </c>
      <c r="G25" s="44">
        <f t="shared" ref="G25:G26" si="2">ROUND((D25*F25),0)</f>
        <v>9100000</v>
      </c>
      <c r="H25" s="45"/>
    </row>
    <row r="26" spans="1:8" ht="38.25" x14ac:dyDescent="0.2">
      <c r="A26" s="42">
        <v>1</v>
      </c>
      <c r="B26" s="72" t="s">
        <v>31</v>
      </c>
      <c r="C26" s="43" t="s">
        <v>30</v>
      </c>
      <c r="D26" s="131">
        <v>4594000</v>
      </c>
      <c r="E26" s="132"/>
      <c r="F26" s="23">
        <v>7</v>
      </c>
      <c r="G26" s="44">
        <f t="shared" si="2"/>
        <v>32158000</v>
      </c>
      <c r="H26" s="45"/>
    </row>
    <row r="27" spans="1:8" ht="15" thickBot="1" x14ac:dyDescent="0.25">
      <c r="A27" s="46"/>
      <c r="B27" s="133" t="s">
        <v>32</v>
      </c>
      <c r="C27" s="133"/>
      <c r="D27" s="133"/>
      <c r="E27" s="133"/>
      <c r="F27" s="133"/>
      <c r="G27" s="47">
        <f>SUM(G25:G26)</f>
        <v>41258000</v>
      </c>
      <c r="H27" s="48"/>
    </row>
    <row r="28" spans="1:8" x14ac:dyDescent="0.2">
      <c r="A28" s="134"/>
      <c r="B28" s="136" t="s">
        <v>33</v>
      </c>
      <c r="C28" s="136"/>
      <c r="D28" s="136"/>
      <c r="E28" s="136"/>
      <c r="F28" s="136"/>
      <c r="G28" s="49">
        <f>G22+G27</f>
        <v>369600000</v>
      </c>
      <c r="H28" s="48"/>
    </row>
    <row r="29" spans="1:8" x14ac:dyDescent="0.2">
      <c r="A29" s="135"/>
      <c r="B29" s="137" t="s">
        <v>34</v>
      </c>
      <c r="C29" s="137"/>
      <c r="D29" s="137"/>
      <c r="E29" s="137"/>
      <c r="F29" s="137"/>
      <c r="G29" s="50">
        <f>ROUND((G28*0.19),0)</f>
        <v>70224000</v>
      </c>
      <c r="H29" s="51"/>
    </row>
    <row r="30" spans="1:8" x14ac:dyDescent="0.2">
      <c r="A30" s="135"/>
      <c r="B30" s="138" t="s">
        <v>35</v>
      </c>
      <c r="C30" s="138"/>
      <c r="D30" s="138"/>
      <c r="E30" s="138"/>
      <c r="F30" s="138"/>
      <c r="G30" s="52">
        <f>G28+G29</f>
        <v>439824000</v>
      </c>
      <c r="H30" s="51"/>
    </row>
    <row r="31" spans="1:8" x14ac:dyDescent="0.2">
      <c r="A31" s="73"/>
      <c r="B31" s="74"/>
      <c r="C31" s="74"/>
      <c r="D31" s="74"/>
      <c r="E31" s="74"/>
      <c r="F31" s="74"/>
      <c r="G31" s="75"/>
    </row>
    <row r="32" spans="1:8" ht="15" x14ac:dyDescent="0.25">
      <c r="A32" s="76"/>
      <c r="B32" s="119" t="s">
        <v>36</v>
      </c>
      <c r="C32" s="119"/>
      <c r="D32" s="119"/>
      <c r="E32" s="119"/>
      <c r="G32" s="77"/>
    </row>
    <row r="33" spans="1:8" ht="17.25" customHeight="1" x14ac:dyDescent="0.2">
      <c r="A33" s="76"/>
      <c r="B33" s="78" t="s">
        <v>37</v>
      </c>
      <c r="C33" s="53" t="s">
        <v>38</v>
      </c>
      <c r="D33" s="79" t="s">
        <v>39</v>
      </c>
      <c r="E33" s="80" t="s">
        <v>40</v>
      </c>
      <c r="G33" s="77"/>
    </row>
    <row r="34" spans="1:8" ht="24" x14ac:dyDescent="0.2">
      <c r="A34" s="76"/>
      <c r="B34" s="81" t="s">
        <v>41</v>
      </c>
      <c r="C34" s="54">
        <v>2</v>
      </c>
      <c r="D34" s="82">
        <f>30000+30000+10000+50000+25000+40000</f>
        <v>185000</v>
      </c>
      <c r="E34" s="83">
        <f>C34*D34</f>
        <v>370000</v>
      </c>
      <c r="G34" s="77"/>
    </row>
    <row r="35" spans="1:8" x14ac:dyDescent="0.2">
      <c r="A35" s="76"/>
      <c r="B35" s="81" t="s">
        <v>42</v>
      </c>
      <c r="C35" s="54">
        <v>15</v>
      </c>
      <c r="D35" s="82">
        <v>39600</v>
      </c>
      <c r="E35" s="83">
        <f>C35*D35</f>
        <v>594000</v>
      </c>
      <c r="G35" s="84"/>
    </row>
    <row r="36" spans="1:8" x14ac:dyDescent="0.2">
      <c r="A36" s="76"/>
      <c r="B36" s="81" t="s">
        <v>43</v>
      </c>
      <c r="C36" s="54">
        <v>3</v>
      </c>
      <c r="D36" s="82">
        <v>30000</v>
      </c>
      <c r="E36" s="83">
        <f>C36*D36</f>
        <v>90000</v>
      </c>
      <c r="G36" s="77"/>
    </row>
    <row r="37" spans="1:8" ht="24" x14ac:dyDescent="0.2">
      <c r="A37" s="76"/>
      <c r="B37" s="81" t="s">
        <v>44</v>
      </c>
      <c r="C37" s="54">
        <v>3</v>
      </c>
      <c r="D37" s="82">
        <v>42000</v>
      </c>
      <c r="E37" s="83">
        <f t="shared" ref="E37:E38" si="3">C37*D37</f>
        <v>126000</v>
      </c>
      <c r="G37" s="77"/>
    </row>
    <row r="38" spans="1:8" ht="24" x14ac:dyDescent="0.2">
      <c r="A38" s="76"/>
      <c r="B38" s="81" t="s">
        <v>45</v>
      </c>
      <c r="C38" s="54">
        <v>10</v>
      </c>
      <c r="D38" s="82">
        <v>12000</v>
      </c>
      <c r="E38" s="83">
        <f t="shared" si="3"/>
        <v>120000</v>
      </c>
      <c r="F38" s="55"/>
      <c r="G38" s="77"/>
    </row>
    <row r="39" spans="1:8" x14ac:dyDescent="0.2">
      <c r="A39" s="76"/>
      <c r="B39" s="85" t="s">
        <v>46</v>
      </c>
      <c r="C39" s="56"/>
      <c r="D39" s="86"/>
      <c r="E39" s="87">
        <f>SUM(E34:E38)</f>
        <v>1300000</v>
      </c>
      <c r="F39" s="55"/>
      <c r="G39" s="77"/>
    </row>
    <row r="40" spans="1:8" x14ac:dyDescent="0.2">
      <c r="A40" s="76"/>
      <c r="B40" s="88"/>
      <c r="C40" s="57"/>
      <c r="D40" s="89"/>
      <c r="E40" s="90"/>
      <c r="F40" s="55"/>
      <c r="G40" s="77"/>
    </row>
    <row r="41" spans="1:8" x14ac:dyDescent="0.2">
      <c r="A41" s="76"/>
      <c r="B41" s="88"/>
      <c r="C41" s="57"/>
      <c r="D41" s="89"/>
      <c r="E41" s="90"/>
      <c r="F41" s="55"/>
      <c r="G41" s="77"/>
    </row>
    <row r="42" spans="1:8" x14ac:dyDescent="0.2">
      <c r="A42" s="76"/>
      <c r="C42" s="57"/>
      <c r="D42" s="89"/>
      <c r="E42" s="90"/>
      <c r="F42" s="55"/>
      <c r="G42" s="77"/>
    </row>
    <row r="43" spans="1:8" x14ac:dyDescent="0.2">
      <c r="A43" s="76"/>
      <c r="F43" s="55"/>
      <c r="G43" s="77"/>
    </row>
    <row r="44" spans="1:8" ht="15.75" x14ac:dyDescent="0.25">
      <c r="A44" s="76"/>
      <c r="B44" s="58" t="s">
        <v>47</v>
      </c>
      <c r="C44" s="59"/>
      <c r="D44" s="91"/>
      <c r="E44" s="91"/>
      <c r="F44" s="55"/>
      <c r="G44" s="77"/>
    </row>
    <row r="45" spans="1:8" ht="15.75" x14ac:dyDescent="0.25">
      <c r="A45" s="76"/>
      <c r="B45" s="60"/>
      <c r="C45" s="59"/>
      <c r="D45" s="61" t="str">
        <f>[1]DATOS!U61</f>
        <v xml:space="preserve"> </v>
      </c>
      <c r="E45" s="61"/>
      <c r="F45" s="91"/>
      <c r="G45" s="92"/>
      <c r="H45" s="93"/>
    </row>
    <row r="46" spans="1:8" ht="15.75" x14ac:dyDescent="0.25">
      <c r="A46" s="76"/>
      <c r="B46" s="60"/>
      <c r="C46" s="59"/>
      <c r="D46" s="61" t="str">
        <f>[1]DATOS!U62</f>
        <v xml:space="preserve"> </v>
      </c>
      <c r="E46" s="61"/>
      <c r="F46" s="91"/>
      <c r="G46" s="92"/>
      <c r="H46" s="93"/>
    </row>
    <row r="47" spans="1:8" ht="15" x14ac:dyDescent="0.2">
      <c r="A47" s="62"/>
      <c r="B47" s="63"/>
      <c r="C47" s="64"/>
      <c r="D47" s="55"/>
      <c r="E47" s="55"/>
      <c r="F47" s="65"/>
      <c r="G47" s="66"/>
      <c r="H47" s="93"/>
    </row>
    <row r="48" spans="1:8" ht="16.5" thickBot="1" x14ac:dyDescent="0.3">
      <c r="A48" s="76"/>
      <c r="B48" s="94"/>
      <c r="C48" s="95"/>
      <c r="D48" s="91"/>
      <c r="E48" s="91"/>
      <c r="F48" s="91"/>
      <c r="G48" s="96"/>
    </row>
    <row r="49" spans="1:7" ht="16.5" thickTop="1" x14ac:dyDescent="0.25">
      <c r="A49" s="97"/>
      <c r="B49" s="70"/>
      <c r="C49" s="98"/>
      <c r="D49" s="99"/>
      <c r="E49" s="99"/>
      <c r="G49" s="100"/>
    </row>
    <row r="50" spans="1:7" ht="15" thickBot="1" x14ac:dyDescent="0.25">
      <c r="A50" s="101"/>
      <c r="B50" s="102"/>
      <c r="C50" s="102"/>
      <c r="D50" s="103"/>
      <c r="E50" s="103"/>
      <c r="F50" s="104"/>
      <c r="G50" s="105"/>
    </row>
  </sheetData>
  <mergeCells count="17">
    <mergeCell ref="B32:E32"/>
    <mergeCell ref="B19:F19"/>
    <mergeCell ref="B22:F22"/>
    <mergeCell ref="A23:G23"/>
    <mergeCell ref="D24:E24"/>
    <mergeCell ref="D25:E25"/>
    <mergeCell ref="D26:E26"/>
    <mergeCell ref="B27:F27"/>
    <mergeCell ref="A28:A30"/>
    <mergeCell ref="B28:F28"/>
    <mergeCell ref="B29:F29"/>
    <mergeCell ref="B30:F30"/>
    <mergeCell ref="A2:G2"/>
    <mergeCell ref="A3:G3"/>
    <mergeCell ref="A5:G5"/>
    <mergeCell ref="A7:G7"/>
    <mergeCell ref="B9:F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2026-05-25T20:02:54Z</dcterms:modified>
</cp:coreProperties>
</file>