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C:\Dropbox\GENERALES\DOCS PROGRAMAS GRANDES MANEJADOS POR TERESITA JARAMILLO\MUNICIPIO DE SUPIA\PORCESO  2026-2027\"/>
    </mc:Choice>
  </mc:AlternateContent>
  <xr:revisionPtr revIDLastSave="0" documentId="13_ncr:1_{D76E9211-8AD5-464F-8317-43CAB9EFD427}" xr6:coauthVersionLast="47" xr6:coauthVersionMax="47" xr10:uidLastSave="{00000000-0000-0000-0000-000000000000}"/>
  <bookViews>
    <workbookView xWindow="-120" yWindow="-120" windowWidth="29040" windowHeight="15720" tabRatio="984" xr2:uid="{00000000-000D-0000-FFFF-FFFF00000000}"/>
  </bookViews>
  <sheets>
    <sheet name="DMC" sheetId="13" r:id="rId1"/>
    <sheet name="AUTOMÓVILES" sheetId="14" r:id="rId2"/>
    <sheet name="MANEJO" sheetId="15" r:id="rId3"/>
    <sheet name="RCE" sheetId="16" r:id="rId4"/>
    <sheet name="RCSP" sheetId="17" r:id="rId5"/>
    <sheet name="VG" sheetId="18" r:id="rId6"/>
    <sheet name="TR MAQUINARIA" sheetId="19" r:id="rId7"/>
    <sheet name="CUMPLIM Y RC DERIVADA DE CONTR " sheetId="20" r:id="rId8"/>
    <sheet name="RELACION CONCEJALES alcalde y p" sheetId="5" r:id="rId9"/>
    <sheet name="AUTOS" sheetId="6" r:id="rId10"/>
    <sheet name="MAQUINARIA" sheetId="7" r:id="rId11"/>
    <sheet name="SOAT" sheetId="8" r:id="rId12"/>
  </sheets>
  <definedNames>
    <definedName name="_xlnm.Print_Area" localSheetId="1">AUTOMÓVILES!$A$1:$D$58</definedName>
    <definedName name="_xlnm.Print_Area" localSheetId="9">AUTOS!$A$1:$I$16</definedName>
    <definedName name="_xlnm.Print_Area" localSheetId="7">'CUMPLIM Y RC DERIVADA DE CONTR '!$A$1:$C$53</definedName>
    <definedName name="_xlnm.Print_Area" localSheetId="0">DMC!$A$1:$D$171</definedName>
    <definedName name="_xlnm.Print_Area" localSheetId="2">MANEJO!$A$1:$D$64</definedName>
    <definedName name="_xlnm.Print_Area" localSheetId="10">MAQUINARIA!$A$1:$H$13</definedName>
    <definedName name="_xlnm.Print_Area" localSheetId="3">RCE!$A$1:$D$119</definedName>
    <definedName name="_xlnm.Print_Area" localSheetId="4">RCSP!$A$1:$D$91</definedName>
    <definedName name="_xlnm.Print_Area" localSheetId="8">'RELACION CONCEJALES alcalde y p'!$A$1:$F$29</definedName>
    <definedName name="_xlnm.Print_Area" localSheetId="11">SOAT!$A$1:$L$17</definedName>
    <definedName name="_xlnm.Print_Area" localSheetId="6">'TR MAQUINARIA'!$A$1:$D$125</definedName>
    <definedName name="_xlnm.Print_Area" localSheetId="5">VG!$A$1:$D$53</definedName>
    <definedName name="Excel_BuiltIn_Print_Area_2">#REF!</definedName>
    <definedName name="Excel_BuiltIn_Print_Area_3">#REF!</definedName>
    <definedName name="Excel_BuiltIn_Print_Area_4">#REF!</definedName>
    <definedName name="_xlnm.Print_Titles" localSheetId="1">AUTOMÓVILES!$1:$4</definedName>
    <definedName name="_xlnm.Print_Titles" localSheetId="7">'CUMPLIM Y RC DERIVADA DE CONTR '!$1:$4</definedName>
    <definedName name="_xlnm.Print_Titles" localSheetId="0">DMC!$1:$4</definedName>
    <definedName name="_xlnm.Print_Titles" localSheetId="2">MANEJO!$1:$4</definedName>
    <definedName name="_xlnm.Print_Titles" localSheetId="3">RCE!$1:$4</definedName>
    <definedName name="_xlnm.Print_Titles" localSheetId="4">RCSP!$1:$4</definedName>
    <definedName name="_xlnm.Print_Titles" localSheetId="6">'TR MAQUINARIA'!$1:$4</definedName>
    <definedName name="_xlnm.Print_Titles" localSheetId="5">VG!$1:$4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2" i="18" l="1"/>
  <c r="E9" i="5"/>
  <c r="E10" i="5"/>
  <c r="E11" i="5"/>
  <c r="E12" i="5"/>
  <c r="E13" i="5"/>
  <c r="E14" i="5"/>
  <c r="E15" i="5"/>
  <c r="E16" i="5"/>
  <c r="E17" i="5"/>
  <c r="E18" i="5"/>
  <c r="E19" i="5"/>
  <c r="E20" i="5"/>
  <c r="E21" i="5"/>
  <c r="E22" i="5"/>
  <c r="E8" i="5"/>
  <c r="H12" i="7"/>
  <c r="D121" i="19" l="1"/>
  <c r="D125" i="19" s="1"/>
  <c r="D110" i="19"/>
  <c r="D59" i="19"/>
  <c r="C14" i="19"/>
  <c r="D53" i="18"/>
  <c r="D44" i="18"/>
  <c r="D29" i="18"/>
  <c r="C17" i="18"/>
  <c r="C14" i="18"/>
  <c r="D86" i="17"/>
  <c r="D91" i="17" s="1"/>
  <c r="D79" i="17"/>
  <c r="D31" i="17"/>
  <c r="D114" i="16"/>
  <c r="D119" i="16" s="1"/>
  <c r="D106" i="16"/>
  <c r="D52" i="16"/>
  <c r="D59" i="15"/>
  <c r="D64" i="15" s="1"/>
  <c r="D52" i="15"/>
  <c r="D27" i="15"/>
  <c r="D58" i="14"/>
  <c r="D48" i="14"/>
  <c r="D25" i="14"/>
  <c r="D166" i="13"/>
  <c r="D171" i="13" s="1"/>
  <c r="D152" i="13"/>
  <c r="D79" i="13"/>
  <c r="C45" i="13"/>
  <c r="C33" i="13"/>
  <c r="C34" i="13" s="1"/>
  <c r="C71" i="13" s="1"/>
  <c r="C16" i="18" l="1"/>
  <c r="C18" i="18" s="1"/>
  <c r="C15" i="18"/>
  <c r="C36" i="13"/>
  <c r="D26" i="5" l="1"/>
  <c r="G9" i="5" l="1"/>
  <c r="G11" i="5"/>
  <c r="G13" i="5"/>
  <c r="G15" i="5"/>
  <c r="G17" i="5"/>
  <c r="G19" i="5"/>
  <c r="G21" i="5"/>
  <c r="G8" i="5"/>
  <c r="G10" i="5"/>
  <c r="G12" i="5"/>
  <c r="G14" i="5"/>
  <c r="G16" i="5"/>
  <c r="G18" i="5"/>
  <c r="G20" i="5"/>
  <c r="G22" i="5"/>
  <c r="K16" i="8"/>
  <c r="G23" i="5" l="1"/>
  <c r="I15" i="6"/>
</calcChain>
</file>

<file path=xl/sharedStrings.xml><?xml version="1.0" encoding="utf-8"?>
<sst xmlns="http://schemas.openxmlformats.org/spreadsheetml/2006/main" count="814" uniqueCount="574">
  <si>
    <t>MUNICIPIO DE SUPIA</t>
  </si>
  <si>
    <t>Amparos</t>
  </si>
  <si>
    <t>Deducibles</t>
  </si>
  <si>
    <t xml:space="preserve"> </t>
  </si>
  <si>
    <t>Valor Asegurado</t>
  </si>
  <si>
    <t>Daños Materiales</t>
  </si>
  <si>
    <t>1. Activos Fijos ubicados en el Territorio Colombiano</t>
  </si>
  <si>
    <t>- Edificios</t>
  </si>
  <si>
    <t>* Alcaldia</t>
  </si>
  <si>
    <t>* Muebles y enseres</t>
  </si>
  <si>
    <t>* Dinero en efectivo</t>
  </si>
  <si>
    <t>* Casa de la Justicia</t>
  </si>
  <si>
    <t>2. Brisas del Rio</t>
  </si>
  <si>
    <t>* Edificaciones</t>
  </si>
  <si>
    <t>Centro tecnologico de la panela</t>
  </si>
  <si>
    <t>Plaza de toros "la sevillana"</t>
  </si>
  <si>
    <t>Centro deportivo "polideportivo"</t>
  </si>
  <si>
    <t>Estadio municipal</t>
  </si>
  <si>
    <t>Central de sacrificio</t>
  </si>
  <si>
    <t>Casa del deporte</t>
  </si>
  <si>
    <t>Coliseo municipal</t>
  </si>
  <si>
    <t xml:space="preserve">Plaza de mercado </t>
  </si>
  <si>
    <t>Galeria nueva</t>
  </si>
  <si>
    <t xml:space="preserve">Biblioteca municipal maria eastman incluye libros </t>
  </si>
  <si>
    <t>- Incremento en costos de construccion y/o adecuacion a normas sismoresistentes, 15% valor asegurado de cada edificio. Valor adicional al ítem edificios</t>
  </si>
  <si>
    <t>Subtotal Activos</t>
  </si>
  <si>
    <t>3. Equipos Electricos y Electrónicos</t>
  </si>
  <si>
    <t>Bienes de propiedad del asegurado por los que sea responsable aunque no esten especificamente determinados y en los cuales EL MUNICIPIODE SUPIA tenga interes asegurable, incluyendo los recibidos a cualquier titulo o por los cuales sea responsable, Incluye cableado estructurado</t>
  </si>
  <si>
    <t>Sistemas de Camaras de Seguridad Todo riesgo - equipo moviles y portatiles</t>
  </si>
  <si>
    <t>Puntos Vive Digital Puntos</t>
  </si>
  <si>
    <t>TOTAL EQUIPO ELECTRONICO</t>
  </si>
  <si>
    <t>4. Sustracción con y sin violencia para bienes consistentes principalmente en pero no limitados a:</t>
  </si>
  <si>
    <t>Dineros,  titulos valores  dentro y fuera de caja fuerte</t>
  </si>
  <si>
    <t>Todo Riesgo de pérdida o daño material por cualquier causa no expresamente excluida, sea que dichos bienes esten en uso e inactivos y se encuentren dentro o fuera de los predios del asegurado, incluyendo Terremoto, Temblor y/o Erupcion Volcanica motin y amit al 100%</t>
  </si>
  <si>
    <t>Amparos Adicionales con límites</t>
  </si>
  <si>
    <t>Puntos</t>
  </si>
  <si>
    <t>- Remoción de escombros</t>
  </si>
  <si>
    <t>- Amparo automático de nuevas propiedades (90 dias)</t>
  </si>
  <si>
    <t>- Traslado temporal (90 dias)</t>
  </si>
  <si>
    <t>- Gastos de demostración de pérdida</t>
  </si>
  <si>
    <t>- Gastos de extinción</t>
  </si>
  <si>
    <t>- Gastos de preservación</t>
  </si>
  <si>
    <t>- Gastos adicionales</t>
  </si>
  <si>
    <t>- Honorarios profesionales</t>
  </si>
  <si>
    <t xml:space="preserve">- Portador externo de datos      </t>
  </si>
  <si>
    <t>- Reposición de documentos y/o archivos</t>
  </si>
  <si>
    <t>- Gastos adicionales equipo electrónico</t>
  </si>
  <si>
    <t>- Gastos por flete aéreo</t>
  </si>
  <si>
    <t>- Gastos adicionales por horas extras</t>
  </si>
  <si>
    <t>- Rotura Accidental de Vidrios</t>
  </si>
  <si>
    <t>- Incremento en costos de construcción y/o adecuación a normas sismoresistentes, 15% del valor asegurado de cada edificio, valor asegurado adicional al valor del item edificios</t>
  </si>
  <si>
    <t>-Gastos extraordinarios</t>
  </si>
  <si>
    <t>-Alquiler de Equipos por pérdidas Totales y/o parciales</t>
  </si>
  <si>
    <t>- Gastos adicionales demostrables en que incurra el asegurado por estudios, licencias, peritazgos, y otros necesarios para los tramites ante las autoridades pertinentes</t>
  </si>
  <si>
    <t>- Gastos adicionales demostrables para acelerar el reemplazo o reparación</t>
  </si>
  <si>
    <t>- Gastos adicionales demostrables para la adecuacion de las nuevas instalaciones afectada por el siniestro.</t>
  </si>
  <si>
    <r>
      <t xml:space="preserve">- Incremento costos de operacion </t>
    </r>
    <r>
      <rPr>
        <b/>
        <sz val="10"/>
        <rFont val="Arial"/>
        <family val="2"/>
      </rPr>
      <t>(</t>
    </r>
    <r>
      <rPr>
        <sz val="10"/>
        <rFont val="Arial"/>
        <family val="2"/>
      </rPr>
      <t>E.E.</t>
    </r>
    <r>
      <rPr>
        <b/>
        <sz val="10"/>
        <rFont val="Arial"/>
        <family val="2"/>
      </rPr>
      <t>)</t>
    </r>
  </si>
  <si>
    <t>Total</t>
  </si>
  <si>
    <t>Condiciones Particulares (Ver Cláusulas Capítulo II)</t>
  </si>
  <si>
    <t>1.  Condiciones técnicas y económicas de los reaseguradores</t>
  </si>
  <si>
    <t>4.  Designación de bienes</t>
  </si>
  <si>
    <t>5.  No concurrencia de deducibles</t>
  </si>
  <si>
    <t>8.  Restablecimiento automático del valor asegurado por pago de siniestro excepto motin y amit con cobro de prima</t>
  </si>
  <si>
    <t>13. Revocación o no renovación 90 días excepto motin y amit 10 dias.</t>
  </si>
  <si>
    <t>14. Salvamentos</t>
  </si>
  <si>
    <t>15. Autorizaciones</t>
  </si>
  <si>
    <t>16. Diferencias Contractuales</t>
  </si>
  <si>
    <t>17. Aviso de pérdida 30 días</t>
  </si>
  <si>
    <t>18. Conocimiento del riesgo</t>
  </si>
  <si>
    <t>18,1. Definición de bienes y equipos</t>
  </si>
  <si>
    <t>20. Automaticidad de amparo</t>
  </si>
  <si>
    <t>21. Indemnizaciones a valor de reposición excepto Rotura de maquinaria y E.E.</t>
  </si>
  <si>
    <t>22. Acuerdo para ajuste en caso de siniestro</t>
  </si>
  <si>
    <t>23. Extensión de cobertura</t>
  </si>
  <si>
    <t>24. Se incluye cobertura para Equipo Electrónico debido a la suspensión de la energía y su posterior restablecimiento</t>
  </si>
  <si>
    <t>28. Manejo de siniestros</t>
  </si>
  <si>
    <t>42. Cláusula de demérito por uso según tabla aportada por la Cia</t>
  </si>
  <si>
    <t>43. Reparaciones provisionales</t>
  </si>
  <si>
    <t>45. Definición de equipos de cómputo</t>
  </si>
  <si>
    <t>49. Hurto calificado en Predios</t>
  </si>
  <si>
    <t>50. Actos de autoridad</t>
  </si>
  <si>
    <t>53  Cláusula de 72 horas</t>
  </si>
  <si>
    <t>54. Pago de anticipos hasta el 50% demostrada la cuantia y ocurrencia</t>
  </si>
  <si>
    <t>55  Demolición por orden de autoridad competente.</t>
  </si>
  <si>
    <t>56. El valor asegurado corresponde a valor de reposición o reemplazo</t>
  </si>
  <si>
    <t>61. Los amparos adicionales  con limites no tendrán aplicación de deducible</t>
  </si>
  <si>
    <t>65. Valor de reposición para equipos descontinuados.</t>
  </si>
  <si>
    <t>- Experticio técnico</t>
  </si>
  <si>
    <t>- En los siniestros de perdidas totales no habra aplicacion en la liquidacion de la indemnizacion de deducciones por mejoramiento tecnologico</t>
  </si>
  <si>
    <t>- Gastos de viaje y estadía de técnicos</t>
  </si>
  <si>
    <t>- Cobertura por daños consecuenciales por remodelaciones, nuevas edificaciones, montaje de nuevas plantas y/o montaje de maquinaría y equipo que no haya estado previamente operando dentro de los predios asegurados.</t>
  </si>
  <si>
    <t>- Se incluyen bienes a la intemperie ubicados en los predios del asegurado, siempre y cuando se establezcan las medidas de protección necesarias</t>
  </si>
  <si>
    <t>- Se aclara que en caso de siniestro que afecte las secciones de Incendio y Equipo electrónico por un mismo evento, el deducible mínimo para Terremoto y HMACC/AMIT se aplicará solo una vez</t>
  </si>
  <si>
    <t>- Cualquier error no intencional, omisión o falta en reportar una pérdida, en la presentación de un reclamo o en la descripción, valor, ubicación de la propiedad asegurada, no perjudicará los derechos del asegurado, pero debe ser corregido al descubrirse.</t>
  </si>
  <si>
    <t>- Anticipo de indemnización del 50% de la pérdida</t>
  </si>
  <si>
    <t>- Límite de responsabilidad</t>
  </si>
  <si>
    <t>- Bajo la cobertura de rotura accidental de vidrios se cubren vidrios especiales, unidades sanitarias y espejos.</t>
  </si>
  <si>
    <t>- Las cláusulas de garantías que figuran en la póliza sólo serán aplicables en aquellos siniestros que tengan relación con ellas y no en los que ocurran por eventos ajenos a las mismas</t>
  </si>
  <si>
    <t>- Se otorga cobertura de Hurto Simple para equipos fijos, equipos móviles y portátiles (E.E.)</t>
  </si>
  <si>
    <t>- La cobertura de equipos móviles o portátiles se extiende a la movilización fuera del territorio Colombiano (E.E.)</t>
  </si>
  <si>
    <t>Nota:</t>
  </si>
  <si>
    <t>Obligatoria</t>
  </si>
  <si>
    <t>Los valores asegurados serán suministrados en forma global y en ningún momento se suministrará relación de valores pormenorizados</t>
  </si>
  <si>
    <t>Los deducibles para la cobertura de Equipo Móviles y Portátiles se aplicarán cuando los eventos se presenten fuera de los predios. Si las pérdidas ocurren dentro de predios, los deducibles corresponderán a los bienes dentro de predios</t>
  </si>
  <si>
    <t>Nota aclaratoria: Solo se tendrán en cuenta los deducibles expresados sobre el valor de la pérdida o sin deducible, tal y como se detallan a continuación. Cualquier otra alternativa distinta a la solicitada que desmejore las condiciones propuestas, tendrá cero (0) puntos para ese deducible.</t>
  </si>
  <si>
    <t>- Terremoto, temblor (excepto equipo electrónico):</t>
  </si>
  <si>
    <t xml:space="preserve"> 3% valor pérdida mínimo 1 smmlv</t>
  </si>
  <si>
    <t>- Asonada, motín, amit(excepto equipo electrónico):</t>
  </si>
  <si>
    <t xml:space="preserve"> 5% valor pérdida mínimo 1 smmlv</t>
  </si>
  <si>
    <t>- Hurto y hurto calificado de equipo electrónico:</t>
  </si>
  <si>
    <t>10% valor pérdida mínimo 1 smmlv</t>
  </si>
  <si>
    <t>Daños de equipo electrónico:</t>
  </si>
  <si>
    <t>- Equipos móviles y portátiles fuera de predios</t>
  </si>
  <si>
    <t>- Rotura de maquinaria:</t>
  </si>
  <si>
    <t>- Sustracción  con y sin violencia- todo riesgo para cualquier modalidad:</t>
  </si>
  <si>
    <t xml:space="preserve"> 10% valor pérdida mínimo 1 smmlv</t>
  </si>
  <si>
    <t>- Incendio I y/o rayo en aparatos electricos:</t>
  </si>
  <si>
    <t>Sin deducible</t>
  </si>
  <si>
    <t>Anegaciòn, Avalancha, Deslizamiento y otros eventos similares de la naturaleza</t>
  </si>
  <si>
    <t>10% valor perdida mìnimo 1 smmlv</t>
  </si>
  <si>
    <t>- Demás eventos y rotura accidental de vidrios</t>
  </si>
  <si>
    <t>Prima con IVA</t>
  </si>
  <si>
    <t>Valor</t>
  </si>
  <si>
    <t>Valor asegurado</t>
  </si>
  <si>
    <t xml:space="preserve">Según </t>
  </si>
  <si>
    <t>ver relacion</t>
  </si>
  <si>
    <t>tabla facecolda</t>
  </si>
  <si>
    <t>- Responsabilidad Civil Extracontractual:</t>
  </si>
  <si>
    <t>- Pérdida parcial daños</t>
  </si>
  <si>
    <t>- Pérdida total y parcial Hurto</t>
  </si>
  <si>
    <t>- Terremoto temblor y/o erupcion volcanica</t>
  </si>
  <si>
    <t>- Amparo patrimonial</t>
  </si>
  <si>
    <t xml:space="preserve"> =- Asistencia en viajes para todos los vehículos. Excepto motos</t>
  </si>
  <si>
    <t>- Gastos demostrables en que incurra el asegurado en caso de siniestro para solicitar la devolucion del vehiculo ante el transito y autoridades competentes, tales como: parqueaderos, gruas, tramites de traspaso, en perdidas totales y todos aquellos gastos necesarios hasta por un valor asegurado por vehiculo de $2.000.000=</t>
  </si>
  <si>
    <t>1. Condiciones técnicas y Económicas de los reaseguradores</t>
  </si>
  <si>
    <t>2. Nombramiento de ajustador</t>
  </si>
  <si>
    <t>9. Ampliación aviso de pérdida 30 días</t>
  </si>
  <si>
    <t>13  Revocación o no renovacion  de la póliza 90 días</t>
  </si>
  <si>
    <t>55. Actos de autoridad</t>
  </si>
  <si>
    <t>72. Extensión de Responsabilidad Civil</t>
  </si>
  <si>
    <t>110  Amparo automático para accesorios 60 días hasta el 20% del valor del vehiculo liviano 30% vehiculos pesados 10% para motos</t>
  </si>
  <si>
    <t>111  Primera opción de compra del vehículo recuperado y salvamento</t>
  </si>
  <si>
    <t>112. Vehiculo de reemplazo o sustitucion de vehiculo excepto motos conforme a politica de la aseguradora</t>
  </si>
  <si>
    <t>- Para efectos del amparo patrimonial, se entiende como conductor cualquier empleado al servicio del asegurado</t>
  </si>
  <si>
    <t>Nota importante</t>
  </si>
  <si>
    <t>Dada la exposición al riesgo de Responsabilidad de los Asegurados es absolutamente necesario que el alcance de esta cobertura se extienda a amparar los riesgos que detallamos a continuación:</t>
  </si>
  <si>
    <r>
      <t xml:space="preserve">Aclaración cobertura de Responsabilidad civil Extracontractual
</t>
    </r>
    <r>
      <rPr>
        <sz val="10"/>
        <rFont val="Arial"/>
        <family val="2"/>
      </rPr>
      <t>Queda entendido que la presente póliza se extiende al amparar los Perjuicios Patrimoniales (daño emergente y lucro cesante) y Extrapatrimoniales (daño moral y fisiológico o a la vida de relación) hasta el 100% del limite de Responsabilidad Civil, ocasionados en el desarrollo de las actividades propias del asegurado, de las complementarias a dichas actividades, de las especiales que desarrolle aún sin conexión directa con su función principal, así como de todas aquellas que sean necesarias dentro del giro normal de sus negocios, aún cuando tales actividades sean prestadas por personas naturales o jurídicas en quienes el asegurado hubiese encargado o delegado el desarrollo o control o vigilancia de las mismas</t>
    </r>
  </si>
  <si>
    <t>Dado que para esta póliza no debe haber aplicación de deducible, la cual es condición obligatoria, se neutralizará el puntaje asignando los 300 puntos a todos los proponentes.</t>
  </si>
  <si>
    <t>- Por evento:</t>
  </si>
  <si>
    <t xml:space="preserve"> No aplicación de deducible</t>
  </si>
  <si>
    <t>Limite global</t>
  </si>
  <si>
    <t>- Básico</t>
  </si>
  <si>
    <t>Delitos contra la administracion publica</t>
  </si>
  <si>
    <t>gastos de reconstruccion de cuentas</t>
  </si>
  <si>
    <t>gastos de rendicion de cuentas</t>
  </si>
  <si>
    <t>- Pérdidas por personas no identificadas</t>
  </si>
  <si>
    <t>Protección de depósitos bancarios, sublimite al 50% del valor asegurato global</t>
  </si>
  <si>
    <t>-  Delitos contra la administración pública</t>
  </si>
  <si>
    <t>-  Rendición y reconstrucción de cuentas</t>
  </si>
  <si>
    <t>La cobertura extendida para los delitos de Hurto, Hurto calificado, abuso de confianza, falsedad, y estafa se entiende circunscrita a perdidas cometidas por funcionarios de la entidad asegurada por incurrir en tales delitos, excluyendo perdidas derivadas de la comision de los mismos por perte de terceros que no esten vinculados a la entidad mediante contrato de trabajo.</t>
  </si>
  <si>
    <t>2.  Nombramiento de ajustador, de acuerto nomina de ajustadores de aseguradora</t>
  </si>
  <si>
    <t>3. Bienes bajo cuidado, tenencia y control  sublimite 20 millones</t>
  </si>
  <si>
    <t>17.  Aviso de siniestro 30 días.</t>
  </si>
  <si>
    <t>22.  Acuerdo para ajuste en caso de siniestro</t>
  </si>
  <si>
    <t>50.  Cláusula de extensión de cobertura, hasta por 30 dias una vez se retire el empleado de la entidad y la poliza se encuentre vigente</t>
  </si>
  <si>
    <t>51.  Amparo automático para nuevos cargos</t>
  </si>
  <si>
    <t>58. Pérdidas causadas por personas no identificadas</t>
  </si>
  <si>
    <t>66. Se ampara todo el personal al servicio del asegurado</t>
  </si>
  <si>
    <t>67.  Se cubren Pérdidas causadas por personas de firmas especializadas,contratistas  y/o Temporales y/o Outsourcing y/o estudiantes en práctica, cooperativas asociativas de trabajo, los de orden de trabajo o prestacion de servicios, sublimite 50% valor asegurado</t>
  </si>
  <si>
    <t>68.  Cláusula de protección de depósitos bancarios</t>
  </si>
  <si>
    <t>133. Modificación en beneficio del asegurado</t>
  </si>
  <si>
    <t>Dentro del amparo básico se encuentran incluidos los gastos para demostrar la pérdida, sublimite de 25% evento/vigencia</t>
  </si>
  <si>
    <t>Extensión de cobertura por  30  días al retiro del empleado</t>
  </si>
  <si>
    <t>El amparo de bienes de propiedad de terceros se extiende a cubrir las pérdidas sufridas por el asegurado cuando son ocasionadas por empleados no identificados y por el personal suministrado por empresas de servicio temporal, cooperativas y/o de servicios especializados. sublimite 10 millones</t>
  </si>
  <si>
    <t>- La cobertura de la póliza se extiende a cubrir las pérdidas indirectas  sufridas por el asegurado, derivadas del Hurto, Hurto Calificado, abuso de confianza, falsedad y estafa, de acuerdo a su definición legal, en que incurra el personal al servicio del Asegurado.</t>
  </si>
  <si>
    <t xml:space="preserve">Honorarios Profesionales (Abogados, Contadores, Auditores, Interventores, etc.). Sublimite 20 millones </t>
  </si>
  <si>
    <t xml:space="preserve">- Cajas Menores </t>
  </si>
  <si>
    <t>Sin aplicación de deducible</t>
  </si>
  <si>
    <t>Se cubren los perjuicios patrimoniales y/o extrapatrimoniales que sufra la entidad con motivo de la responsabilidad civil en que incurra de acuerdo con la ley Colombiana, por lesiones o muerte a personas y/o destruccion de bienes, causados durante el giro normal de las actividades del asegurado.</t>
  </si>
  <si>
    <t>Límite Global</t>
  </si>
  <si>
    <t>En Millones</t>
  </si>
  <si>
    <t>- Predios, labores y operaciones</t>
  </si>
  <si>
    <t>- Incendio y explosión</t>
  </si>
  <si>
    <t>- Restaurantes, cafeterías bares, clubes y uso de casinos</t>
  </si>
  <si>
    <t>- Vallas - Avisos - Letreros dentro y/o fuera de predios</t>
  </si>
  <si>
    <t>- Gastos médicos</t>
  </si>
  <si>
    <t>- Uso de ascensores y escaleras manuales, mecanicas y automaticas</t>
  </si>
  <si>
    <t>- Grúas, montacargas y equipos similares dentro o fuera de predios</t>
  </si>
  <si>
    <t>- Operaciones de cargue y descargue de  los vehículos y gruas dentro y fuera de predios.</t>
  </si>
  <si>
    <t xml:space="preserve">- Actividades sociales, deportivas y culturales incluyendo la originada del uso de centros deportivos, dentro o fuera de predios </t>
  </si>
  <si>
    <t>Inclusión de Costos y Gastos de Defensa, sublimite 10% del valor asegurado evento/vigencia</t>
  </si>
  <si>
    <t>- Propietarios, arrendatarios y poseedores</t>
  </si>
  <si>
    <t>- Errores u omisiones</t>
  </si>
  <si>
    <t>- Reparaciones y construcciones menores</t>
  </si>
  <si>
    <t>- Posesion, uso o mantenimiento de predios</t>
  </si>
  <si>
    <t>- Participacion del asegurado en ferias, exposiciones nacionales y eventos relacionados con su objeto social.</t>
  </si>
  <si>
    <t>- Actividades propias del asegurado que realicen sus empleados temporales, ocasionales o transitorios, personas adonores y estudiantes en practicas.</t>
  </si>
  <si>
    <t>- Transporte, cargue y descargue de materiales.</t>
  </si>
  <si>
    <t>Gastos de defensa por cualquier demanda civil entablada contra el asegurado, en razon de reclamos producidos en desarrollo de las actividades relacionadas con la entidad, aun cuando dicha demanda  fuera infundada, falsa o fraudulenta., sublimite 10% v. asegurado evento/vigencia</t>
  </si>
  <si>
    <t>- Gastos adicionales por condena en costas e intereses de mora acumulados a cargo del asegurado, desde cuando  la sentencia se declare en firme hasta cuando la compania haya pagado o consignado en el juzgado su participacion de tales gastos.</t>
  </si>
  <si>
    <t>- Gastos adicionales y razonables en que haya incurrido el asegurado, en relacion con los gastos razonables de los reclamos amparados, siempre y cuando haya mediado autorizacion previa de la compania en adicion a las sumas que esta pague a los damnificados como consecuencia de la responsabilidad civil extracontractual en que incurra el asegurado.</t>
  </si>
  <si>
    <t>2. Nombramiento de ajustador, de comun acuerdo con nomina de aseguradora</t>
  </si>
  <si>
    <t>13  Revocación o no renovacion  de la póliza 90 días excepto motin y amit 10 dias</t>
  </si>
  <si>
    <t>18.  Conocimiento del riesgo</t>
  </si>
  <si>
    <t>27.  Extensión del sitio o sitios en donde se asegura el riesgo</t>
  </si>
  <si>
    <t>70.  Gastos de defensa, cauciones y costas procesales. Se reconocerá como honorarios profesionales, aquellos establecidos en las tarifas de los colegios de abogados de la respectiva ciudad, previa aplicación del deducible pactado</t>
  </si>
  <si>
    <t>113.  Uso de armas de fuego y errores de puntería, opera en exceso de las polizas contratadas por las empresas de vigilancia</t>
  </si>
  <si>
    <t>114. Uso de cafeterías, restaurantes, casinos y bares.  Avisos, Vallas y letreros</t>
  </si>
  <si>
    <t>115.  Actividades sociales, deportivas y culturales</t>
  </si>
  <si>
    <t>- Los empleados y contratistas de la entidad son considerados como terceros en la póliza.</t>
  </si>
  <si>
    <t>- El término asegurado comprende, cualquier persona por la que este sea civilmente responsable, incluyendo a sus empleados y directivos y administradores.</t>
  </si>
  <si>
    <t>- Se elimina la obligatoriedad de someter los conflictos que surjan del contrato de seguros a Tribunal de Arbitramento</t>
  </si>
  <si>
    <t>- Cobertura para remodelaciones, nuevas edificaciones, montaje de nuevas plantas y/o montaje de maquinaría y equipo que no haya estado previamente operando dentro de los predios asegurados.</t>
  </si>
  <si>
    <t>- Se aclara que la póliza se extiende a cubrir las reclamaciones presentadas por las personas que presten algún servicio personal al asegurado que sean contratados por intermedio de Cooperativas y/o empresas de Servicios Temporales, así como los empleados de los contratistas se consideran terceros, así sea que la reclamación  se haya iniciado bajo la jurisdicción laboral, estos se consideran terceros para la póliza.</t>
  </si>
  <si>
    <t>- Responsabilidad Civil  por avisos, vallas, caída accidental de objetos y partes, instaladas por el asegurado y/o por terceros autorizados dentro y fuera de predios.</t>
  </si>
  <si>
    <t>- Inclusión automática de modificaciones a la póliza a favor del Asegurado.</t>
  </si>
  <si>
    <t>- Gastos de manejo de crisis y reparación de imagen y reputación del asegurado: La póliza se extiende a amparar los gastos en que el asegurado deba incurrir para la contratación de una firma de abogados, un consultor o una firma especializada en manejo de imagen, relaciones públicas, comunicaciones o publicidad,  o consultores especializados en atención humanitaria o manejo de emergencias,  con la finalidad de manejar una crisis que afecte al asegurado como consecuencia de la ocurrencia de un evento que sea objeto de la cobertura de la póliza de responsabilidad civil extracontractual.</t>
  </si>
  <si>
    <t>- Posesión y uso de depósitos, tanques y tuberías dentro de los predios del asegurado.</t>
  </si>
  <si>
    <t>- No subrogación en contra de contratistas y subcontratistas, empleados o miembros de junta directiva.</t>
  </si>
  <si>
    <t>Responsabilidad civil parqueaderos: Para efectos de la aplicación de este amparo, se entenderá que los empleados son terceros y por consiguiente se cubrirán los daños y hurtos sobre sus vehículos. Exclusion hurto de accesorios</t>
  </si>
  <si>
    <t>- Predios, labores y operaciones incluye transporte de alumnos e invitados en vehículos propios o en alquiler</t>
  </si>
  <si>
    <t>- Se ampara la responsabilidad civil que causen los profesores y estudiantes en labores académicas en representación de la institución educativa.</t>
  </si>
  <si>
    <t>- Se ampara la responsabilidad civil por el uso de laboratorios por los alumnos, profesores e invitados</t>
  </si>
  <si>
    <t>- Se ampara la responsabilidad Civil por el uso de piscinas y escenarios deportivos por alumnos, padres de familia, profesores, personal administrativo e invitados</t>
  </si>
  <si>
    <t>- Se cubre la Responsabilidad Civil con respecto al uso de Cafeterías y Restaurantes, por alumnos, profesores, personal administrativo, padres, invitados y/o terceros, extendiéndose la cobertura al consumo de los productos dentro y/o fuera de ésta.</t>
  </si>
  <si>
    <t>Nota 2:</t>
  </si>
  <si>
    <t>Se cubre la responsabilidad civil contractual derivada de la operacion de los equipos y bienes que ocasionen daños a los bienes o personas relacionadas contractualmente con la entidad.</t>
  </si>
  <si>
    <t>Nota 3:</t>
  </si>
  <si>
    <t>Bajo la cobertura de Parqueaderos se  amparara  igualmente los daños y hurto de los vehiculos, sublimite del 10% por evento y 30% vigencia, excluyen daños, hurto simple y calificado de accesorios, contenidos y carga</t>
  </si>
  <si>
    <t>Los visitantes y usurarios que ingresen a los diferentes predios de propiedad del asegurado o  los que esten bajo su responsabilidad y custodia, seran considerados como terceros.</t>
  </si>
  <si>
    <t xml:space="preserve">10% valor pérdida mínimo 1 smmlv </t>
  </si>
  <si>
    <t>- Demás evento</t>
  </si>
  <si>
    <t>- Gastos médicos:</t>
  </si>
  <si>
    <t xml:space="preserve"> Sin aplicación de deducible</t>
  </si>
  <si>
    <t>OBLIGATORIO</t>
  </si>
  <si>
    <t>- Acciones u omisiones involuntarias</t>
  </si>
  <si>
    <t>- Costos judiciales y gastos de defensa</t>
  </si>
  <si>
    <t>- Se amparan las reclamaciones provenientes directa o   indirectamente de la contraloría general o de cualquier otra entidad y organismo de control del estado y/o de carácter público.</t>
  </si>
  <si>
    <t>- La póliza funciona bajo el sistema de aseguramiento base de reclamacion Claims Made</t>
  </si>
  <si>
    <t>- Pérdida fiscal y/o detrimentro patrimonial</t>
  </si>
  <si>
    <t xml:space="preserve"> -Reclamos contra conyuges, los herederos o representantes por fallecimiento o por insolvencia</t>
  </si>
  <si>
    <t>Sublímites</t>
  </si>
  <si>
    <t>Costos judiciales y gastos de defensa:</t>
  </si>
  <si>
    <t>OBLIGATORIA</t>
  </si>
  <si>
    <t>Cotizar las siguientes opciones de límites:</t>
  </si>
  <si>
    <t>Investigaciones preliminares</t>
  </si>
  <si>
    <t>1. Condiciones técnicas y económicas de los reaseguradores.</t>
  </si>
  <si>
    <t>2. Nombramiento de ajustador de acuerdo a nomina de aseguradora</t>
  </si>
  <si>
    <t>17. Aviso de siniestro 30 días</t>
  </si>
  <si>
    <t>28. Manejo de siniestros.</t>
  </si>
  <si>
    <t>118.  Cobertura para gastos de defensa de la sociedad tomadora y/o subordinada. Siempre y cuando dentro de la reclamacion se vincule a un funcionario en una de los cargos asegurados</t>
  </si>
  <si>
    <t>125.  Definición de asegurados, siempre y cuando sean indicados en el formulario de solicitud</t>
  </si>
  <si>
    <t>126.  Cobertura para juicios de Responsabilidad Fiscal</t>
  </si>
  <si>
    <t xml:space="preserve">  =-  Fecha de retroactividad limitada a la primera poliza suscrita 31.07.2006</t>
  </si>
  <si>
    <t>129. Periodo Informativo, 12 meses</t>
  </si>
  <si>
    <t>131 Divisibilidad de las exclusiones</t>
  </si>
  <si>
    <t>132 Exclusión de dolo</t>
  </si>
  <si>
    <t>130. Errores e inexactitudes</t>
  </si>
  <si>
    <t>137. Exclusión de Responsabilidad Civil Contractual</t>
  </si>
  <si>
    <t>- Amparo automatico de nuevas subordinadas</t>
  </si>
  <si>
    <t>- Experticio tecnico</t>
  </si>
  <si>
    <t>- Limite de territorialidad Colombia</t>
  </si>
  <si>
    <t>Amparo automatico de nuevos cargos o reemplazo de funcionarios en los cargos actuales. El amparo de nuevos cargos debera ser cotizado y previamente autorizado por la aseguradora</t>
  </si>
  <si>
    <t>Nombramiento de ajustador. De acuerdo a la nomina de la aseguradora</t>
  </si>
  <si>
    <t>- Cauciones Judiciales</t>
  </si>
  <si>
    <t>- La póliza se extiende a cubrir los directores y administradores pasados, presentes y futuros.</t>
  </si>
  <si>
    <t>- Más de una reclamación surgida de un mismo Acto Incorrecto se entenderá que constituye una sola reclamación, hecha por primera vez en el momento en que la primera reclamación haya sido considerada inicialmente hecha. Lo anterior no implica que las reclamaciones subsiguientes a la inicialmente hecha tengan su conteo respecto del término de prescripción desde la primera reclamación hecha, sino que por el contrario tendrán términos de prescripción independientes por cada reclamación que surja como consecuencia de un mismo Acto Incorrecto</t>
  </si>
  <si>
    <t>- Amparo a la responsabilidad de los funcionarios asegurados que se transmita por muerte, incapacidad, inhabilitación o insolvencia.</t>
  </si>
  <si>
    <t>- Se considera siniestro a partir de la notificación del auto de apertura de la investigación preliminar. Cobertura de gastos de defensa incluye indagaciones preliminares por asegurado.</t>
  </si>
  <si>
    <t>- Se cubre hasta culpa grave en procesos de responsabilidad fiscal.</t>
  </si>
  <si>
    <t>- Período adicional de descubrimiento y/o de reclamación de 24 meses con cobro del 50% de la prima de la vigencia, aplica en caso de revocación, no renovación o no prorroga.</t>
  </si>
  <si>
    <t>- Acto Incorrecto: Será entendido como cualquier acto incorrecto u omisión incorrecta, real o presunto, el realizado por una persona asegurada individual o colectivamente, solamente en el desempeño de sus funciones como persona asegurada y que no tenga carácter de doloso.</t>
  </si>
  <si>
    <t>- Los Actos Incorrectos que estén relacionados, o que sean continuos, repetidos o causalmente conectados, se entenderán como un solo Acto Incorrecto.</t>
  </si>
  <si>
    <t>- Otorga cobertura para perjuicios causados a terceros por actos incorrectos amparados por esta póliza y cometidos por los funcionarios asegurados.</t>
  </si>
  <si>
    <t xml:space="preserve">- Cobertura de acción de repetición: Cubre los perjuicios por los que el asegurado resulte responsable en razón de actuaciones culposas realizadas dentro del ejercicio de sus funciones de su cargo, respecto de las cuales se le siga o debiera seguir una acción de repetición o llamamiento en garantía con fines de repetición hasta por culpa grave, al tenor de la ley 678 de 2001 y concordantes, incluyendo los gastos de defensa.  </t>
  </si>
  <si>
    <t>Nota aclaratoria: Solo obtendrá puntaje quien presente el/los deducible/s como se solicitan. Cualquier otra alternativa distinta a la solicitada que desmejore las condiciones propuestas en el presente pliego tendrá cero (0) puntos para ese deducible</t>
  </si>
  <si>
    <t>Pérdida Fiscal y/o detrimento patrimonial</t>
  </si>
  <si>
    <t>Demás eventos</t>
  </si>
  <si>
    <t>Asegurado</t>
  </si>
  <si>
    <t>Se amparan 13 Honorables concejales del Municipio de Supía, de acuerdo con la relacion adjunta,  a la Sr Alcalde  y al Sr, Personero municipal del Municipio de Supía</t>
  </si>
  <si>
    <t>Valor asegurado 20 Salarios del Alcalde</t>
  </si>
  <si>
    <t>- Vida</t>
  </si>
  <si>
    <t>- Incapacidad total y permanente</t>
  </si>
  <si>
    <t>- Auxilio funerario por empleado</t>
  </si>
  <si>
    <t>- Enfermedades graves</t>
  </si>
  <si>
    <t>20 salarios</t>
  </si>
  <si>
    <t>TOTAL</t>
  </si>
  <si>
    <t>Condiciones Particulares</t>
  </si>
  <si>
    <t>(Ver texto de cada cláusula en el numeral 3)</t>
  </si>
  <si>
    <t>- 3.1.  Condiciones técnicas y económicas de los reaseguradores</t>
  </si>
  <si>
    <t>- 3.49.  Error en la declaración de la edad</t>
  </si>
  <si>
    <t>- 3.43.  Cláusula de amparo automático</t>
  </si>
  <si>
    <t xml:space="preserve">3.50.  Cláusula de anticipo 50%,  una vez se compruebe que el hecho esta cubierto y se establezca el valor de la perdida </t>
  </si>
  <si>
    <t xml:space="preserve"> - 3.51.  Cláusula de extensión o continuidad</t>
  </si>
  <si>
    <t>- 3.48.  Conocimiento de la póliza por las coaseguradoras</t>
  </si>
  <si>
    <t>- 3.55. Amparo automático para nuevos asegurados</t>
  </si>
  <si>
    <t>- 3.56.  Revocación , únicamente para los amparos adicionales</t>
  </si>
  <si>
    <t>- 3.114 Definición de salario para efectos de la indeminzación</t>
  </si>
  <si>
    <t>- Se ampara el homicidio y suicidio desde el inicio de vigencia de la póliza</t>
  </si>
  <si>
    <t>1. Departamento de Caldas</t>
  </si>
  <si>
    <t>2.  Amparos adicionales:</t>
  </si>
  <si>
    <t xml:space="preserve">- Responsabilidad Civil Extracontractual </t>
  </si>
  <si>
    <t>- Gastos extraordinarios</t>
  </si>
  <si>
    <t>- Gastos para demostrar la pérdida</t>
  </si>
  <si>
    <t>- Flete aéreo</t>
  </si>
  <si>
    <t>- Traslado temporal de bienes</t>
  </si>
  <si>
    <t>- Todo riesgo</t>
  </si>
  <si>
    <t>- Terremoto, temblor</t>
  </si>
  <si>
    <t>- Huracán - Avenida - Inundación - Anegación</t>
  </si>
  <si>
    <t>- Asonada, motín, conmoción civil o popular y huelga</t>
  </si>
  <si>
    <t>- Actos mal intencionados de terceros</t>
  </si>
  <si>
    <t>- Hurto y hurto calificado</t>
  </si>
  <si>
    <t>- Otras propiedades del asegurado</t>
  </si>
  <si>
    <t xml:space="preserve"> Hundimiento del terreno, por eventos cubiertos en la poliza</t>
  </si>
  <si>
    <t>- Inundación y desbordamiento</t>
  </si>
  <si>
    <t>- Caída de rocas</t>
  </si>
  <si>
    <t>- Deslizamientos de tierra</t>
  </si>
  <si>
    <t>- Volcamiento</t>
  </si>
  <si>
    <t>- Extended coverage</t>
  </si>
  <si>
    <t>Movilización por sus propios medios y/o en vehículos especializados, limita a radio de operaciones de 200 kmt en caso de superarlo debera ser movilizado en vehiculo camabaja</t>
  </si>
  <si>
    <t>- Cualquier otro fenómeno de la naturaleza</t>
  </si>
  <si>
    <t>Nota 1</t>
  </si>
  <si>
    <t>No obstante lo contemplado en las condiciones generales y particulares de la póliza,</t>
  </si>
  <si>
    <t>la cobertura se debe ampliar para amparar los daños de los equipos asegurados</t>
  </si>
  <si>
    <t>durante su transporte y movilización por sus propios medios en el territorio nacional,</t>
  </si>
  <si>
    <t>incluyendo vías públicas. Se otorga cobertura en movilizacion por sus propios medios limitado a un radio de 200 kms y para transporte siempre que se realice en cama baja si la movilizacion supera el radio de 200kms se excluye el transporte</t>
  </si>
  <si>
    <r>
      <t>Nota 2</t>
    </r>
    <r>
      <rPr>
        <sz val="10"/>
        <rFont val="Arial"/>
        <family val="2"/>
      </rPr>
      <t xml:space="preserve">:   Para efecto de los daños, lesiones o muerte que puedan ser  </t>
    </r>
  </si>
  <si>
    <t xml:space="preserve">causados como consecuencia de la operación de los equipos y bienes, los </t>
  </si>
  <si>
    <t>empleados serán considerados como terceros.</t>
  </si>
  <si>
    <r>
      <t>Nota 3</t>
    </r>
    <r>
      <rPr>
        <sz val="10"/>
        <rFont val="Arial"/>
        <family val="2"/>
      </rPr>
      <t>:    Se cubre la responsabilidad civil contractual derivada de la</t>
    </r>
  </si>
  <si>
    <t xml:space="preserve">operación de los equipos y bienes que ocasionen daños a los bienes o </t>
  </si>
  <si>
    <t>personas relacionadas contractualmente con la empresa. Excepto los contratista y/o sobcontratistas pues estos cuentan con seguridad social</t>
  </si>
  <si>
    <t>- Asonada, motín, conmoción civil o popular y huelga y Amit:</t>
  </si>
  <si>
    <t xml:space="preserve"> 10% valor pérdida mínimo 3 smmlv</t>
  </si>
  <si>
    <t xml:space="preserve"> 15% valor pérdida mínimo 3 smmlv</t>
  </si>
  <si>
    <t>- Responsabilidad Civil Extracontractual</t>
  </si>
  <si>
    <t xml:space="preserve"> 10% valor pérdida mínimo 2 smmlv</t>
  </si>
  <si>
    <t>- Demás eventos:</t>
  </si>
  <si>
    <t xml:space="preserve"> 3.2. Nombramiento de ajustador, de acuerdo a nomina de aseguradora</t>
  </si>
  <si>
    <t>- 3.4. Designación de bienes asegurados</t>
  </si>
  <si>
    <t>- 3.6.  Labores y Materiales</t>
  </si>
  <si>
    <t xml:space="preserve"> - 3.12  Revocación o no renovación de la póliza 90 días, excepto amit 10 dias</t>
  </si>
  <si>
    <t>3.72  El valor asegurado debe corresponder a valor de reposición o</t>
  </si>
  <si>
    <t xml:space="preserve">  reemplazo a nuevo, siempre y cuando el valor asegurado corresponda a valor de reposicion o reemplazo</t>
  </si>
  <si>
    <t xml:space="preserve"> - 3.8  Restablecimiento automático del valor asegurado por pago, excepto amit, con cobro de proma adicional</t>
  </si>
  <si>
    <t>3.9.  Cobertura automática para nuevos bienes, sublimite 100 millones aviso 30 dias</t>
  </si>
  <si>
    <t>- 3.13.  Salvamentos</t>
  </si>
  <si>
    <t>3.14.  Autorizaciones, previa autorizacion de la aseguradora</t>
  </si>
  <si>
    <t>- 3.15.  Arbitramento</t>
  </si>
  <si>
    <t>- 3.16.  Aviso de siniestro 30 días.</t>
  </si>
  <si>
    <t>- 3.17.  Conocimiento del riesgo</t>
  </si>
  <si>
    <t>3.19.  Pago de indemnizaciones, prlevia autorizacion de la aseguradora</t>
  </si>
  <si>
    <t>- 3.20.  Automaticidad de amparo</t>
  </si>
  <si>
    <t>3.21. Indemnización a valor de reposición, siempre y cuando el valor asegurado del equipo corresponda al valor de reposicion o reemplazo, siempre y cuando el valor asegurado correspnsa a reposicion</t>
  </si>
  <si>
    <t>- 3.22.  Acuerdo para ajuste en caso de siniestro</t>
  </si>
  <si>
    <t>- 3.23.  Extensión de cobertura</t>
  </si>
  <si>
    <t>- 3.33.  Extensión del sitio o sitios en donde se asegura el riesgo</t>
  </si>
  <si>
    <t>3.52  No aplicación de la cláusula de seguro insuficiente o infraseguro, siempre y cuando el valor asegurado y el valor del bien no supere el 10%</t>
  </si>
  <si>
    <t>Agravaciones  del riesgo, previa notificacion a la aseguradora, sublimite 100 millones</t>
  </si>
  <si>
    <t>3.54.  No aplicación de la cláusula de contrato de mantenimiento, siempre y cuando el mantenimiento sea efectuado por personal calificado de la entidad, cuando este lo realicen empleados capacitados para tal fin</t>
  </si>
  <si>
    <t>- 3.61.  Actos de autoridad</t>
  </si>
  <si>
    <t xml:space="preserve"> - 3.63.  Cláusula de 72 horas, para eventos de terremoto</t>
  </si>
  <si>
    <t>3.64.  Pago de anticipos, 50% del valor reclamado una vez se demuestre las circunstancias de tiempo , modo y lugar y se valide que el hecho tiene cobertura</t>
  </si>
  <si>
    <t>Queda entendido que la presente póliza ampara la responsa-</t>
  </si>
  <si>
    <t>bilidad civil derivada de los perjuicios patrimoniales y/o</t>
  </si>
  <si>
    <t>extrapatrimoniales, así como el Lucro cesante ocasionados</t>
  </si>
  <si>
    <t>en el desarrollo de las actividades propias del asegurado,</t>
  </si>
  <si>
    <t>de las complementarias a dichas actividades, de las especia-</t>
  </si>
  <si>
    <t>les que desarrolle aún sin conexión directa con su función</t>
  </si>
  <si>
    <t>principal, así como de todas aquellas que sean necesarias</t>
  </si>
  <si>
    <t>dentro del giro normal de sus negocios, aún cuando tales</t>
  </si>
  <si>
    <t>actividades sean prestadas por personas naturales o</t>
  </si>
  <si>
    <t xml:space="preserve">jurídicas en quienes el asegurado hubiese encargado o </t>
  </si>
  <si>
    <t>delegado el desarrollo o control o vigilancia de las mismas.</t>
  </si>
  <si>
    <t>NOMBRE</t>
  </si>
  <si>
    <t>Fecha de Nacimiento</t>
  </si>
  <si>
    <t>edad</t>
  </si>
  <si>
    <t>VALOR DEL SALARIO DEL ALCALDE</t>
  </si>
  <si>
    <t>VALOR ASEGURADO 20 SALARIOS</t>
  </si>
  <si>
    <t>Relación Vehículos Asegurados</t>
  </si>
  <si>
    <t>CODIGO</t>
  </si>
  <si>
    <t>MARCA</t>
  </si>
  <si>
    <t>TIPO</t>
  </si>
  <si>
    <t>CILINDRAJE</t>
  </si>
  <si>
    <t>CLASE</t>
  </si>
  <si>
    <t>PLACA</t>
  </si>
  <si>
    <t>MODELO</t>
  </si>
  <si>
    <t>VR. ASEG.</t>
  </si>
  <si>
    <t>INTERNATIONAL</t>
  </si>
  <si>
    <t>4300SBAMT 7600CC</t>
  </si>
  <si>
    <t>VOLQUETA</t>
  </si>
  <si>
    <t>OUC134</t>
  </si>
  <si>
    <t>SEG FACECOL</t>
  </si>
  <si>
    <t>HYUNDAI</t>
  </si>
  <si>
    <t>TUCSON I35</t>
  </si>
  <si>
    <t>CAMIONETA</t>
  </si>
  <si>
    <t>OUC149</t>
  </si>
  <si>
    <t>RETROEXCAVADORA</t>
  </si>
  <si>
    <t>XTZ125</t>
  </si>
  <si>
    <t>MOTOCICLETA</t>
  </si>
  <si>
    <t>MOTO</t>
  </si>
  <si>
    <t>COE18E</t>
  </si>
  <si>
    <t xml:space="preserve">HERNAN ALEXIS HIGINIO RANGEL </t>
  </si>
  <si>
    <t xml:space="preserve">SERGIO OSWALDO CASTAÑO RANGEL </t>
  </si>
  <si>
    <t>MOTONIVELADORA</t>
  </si>
  <si>
    <t>SEM</t>
  </si>
  <si>
    <t>NO APLICA</t>
  </si>
  <si>
    <t>VIBROCOMPACTADORA</t>
  </si>
  <si>
    <t>MCO11947</t>
  </si>
  <si>
    <t>MAQ AMARILLA</t>
  </si>
  <si>
    <t>SOAT</t>
  </si>
  <si>
    <t>SI</t>
  </si>
  <si>
    <t>POLIZA    SOAT</t>
  </si>
  <si>
    <t xml:space="preserve">POLIZA AUTOMOVILES </t>
  </si>
  <si>
    <t>Relación  Maquinaria  Amarilla</t>
  </si>
  <si>
    <t>2.  Nombramiento de ajustador, según nomina de aseguradora</t>
  </si>
  <si>
    <t>3. Bienes bajo cuidado, tenencia y control  sublimite 300 millones evento vigencia</t>
  </si>
  <si>
    <t>28. Manejo de siniestros, según lineamientos de aseguradora</t>
  </si>
  <si>
    <t xml:space="preserve">57. Amparo automático para equipos de reemplazo  </t>
  </si>
  <si>
    <t>51  Gastos por adecuación al último código de sismoresistencia sublimite 15% del basico</t>
  </si>
  <si>
    <t>63. Se incluye cobertura por desprendimiento de tierra o rocas, eventos cubiertos por la poliza</t>
  </si>
  <si>
    <t>64.  Se incluye cobertura por hundimiento o corrimiento del terreno, por eventos cubiertos por la poliza</t>
  </si>
  <si>
    <t>71. Cláusula de valor de reposición, siempre que vr asegurado corresponda a vr de reposicion</t>
  </si>
  <si>
    <t>Cobertura automática de bienes de propiedad del asegurado en predios de terceros, sublimite 100 millones</t>
  </si>
  <si>
    <t>La cobertura de equipos móviles y portátiles contmeplada es extensiva igualmente para los equipos, instrumentos y elementos utilizados por el departamento de ciencias geológicas en diferentes sitios del país  sublimite 200 millones</t>
  </si>
  <si>
    <t>Se incluyen para todas las secciones de la póliza, los gastos incurridos por el asegurado o sus representantes en la preparación, sustentación y certificación de los montos de la pérdida indemnizable por la póliza, así como los honorarios de los expertos que se requieran contratar para este fin o para dirimir las diferencias que se presenten en el ajuste de una pérdida amparada bajo la presente póliza. Además de los respectivos honorarios se cubren también los costos de viajes, al y del extranjero, alojamiento, viáticos y otros en los que razonablemente  incurran los profesionales que intervengan. sublimite 100 milloones</t>
  </si>
  <si>
    <t>No obstante lo establecido en las condiciones generales del contrato de seguros, este seguro se extiende a cubrir las redes eléctricas, hidráulicas, de gas u otras subterráneas que sean de propiedad del asegurado ubicados dentro o en zonas aledañas a los predios del asegurado, sublimite hasta 100 metros de los predios del asegurado</t>
  </si>
  <si>
    <t>Agravaciones del riesgo, previa notificacion a la aseguradora</t>
  </si>
  <si>
    <t>Gastos para la recuperación de información (E.E.), sublimite 20 millones</t>
  </si>
  <si>
    <t>Se incluye amparo para bienes de propiedad de terceros, sublimite 10 millones</t>
  </si>
  <si>
    <t>Responsabilidad Civil por inundación, por eventos  generados or las actividades del asegurado</t>
  </si>
  <si>
    <t>Vehículos propios y no propios incluyendo públicos al servicio del asegurado rc 100/100/200 en exceso de poliza de automoviles</t>
  </si>
  <si>
    <t>Propiedades adyacentes, sublimite 20% por vigencia</t>
  </si>
  <si>
    <t>RC por contaminacion accidental subita e imprevista, excluye contaminacion paulatina.sta.</t>
  </si>
  <si>
    <t>Gastos de defensa, cauciones y costas procesales.sublimite 10% basico</t>
  </si>
  <si>
    <t>Parqueaderos, sublimite 10% por evento 30% vigencia</t>
  </si>
  <si>
    <t xml:space="preserve"> 20.000.000 por persona - 40.000.000 por evento - sublimite vigencia 80 millones</t>
  </si>
  <si>
    <r>
      <t xml:space="preserve"> 10</t>
    </r>
    <r>
      <rPr>
        <sz val="10"/>
        <rFont val="Arial"/>
        <family val="2"/>
      </rPr>
      <t xml:space="preserve">.000,000 por persona - 20.000.000 por evento </t>
    </r>
    <r>
      <rPr>
        <b/>
        <sz val="10"/>
        <rFont val="Arial"/>
        <family val="2"/>
      </rPr>
      <t>sublimite 40 millones vigencia</t>
    </r>
  </si>
  <si>
    <t xml:space="preserve">  Autos $1000'000.000 / $1.000'000.000 / $ 2.000'000.000  y Motos 200/200/400 milloones</t>
  </si>
  <si>
    <t>soat</t>
  </si>
  <si>
    <t>VALOR ASEGURADO</t>
  </si>
  <si>
    <t>FECHA VTO</t>
  </si>
  <si>
    <t>RICARDO ANTONIO ORTÍZ ORTÍZ</t>
  </si>
  <si>
    <t>VALOR</t>
  </si>
  <si>
    <t>6  POLIZA SEGURO VIDA GRUPO CONCEJALES</t>
  </si>
  <si>
    <t xml:space="preserve">casa  hogar infantil vecinal cra 10 23 04  cll 23 9  18   cra 9 23  03 / 7 </t>
  </si>
  <si>
    <t>VIBROCOMPACTADORA SEM510 SERIE SEM00510JFYF00120</t>
  </si>
  <si>
    <t>MOTONIVELADORA SEM919 SERIE SEM00919JS9R00928</t>
  </si>
  <si>
    <t>RETROEXCAVADORA  CASE 590N SERIE JJGN59SREDC592029</t>
  </si>
  <si>
    <t>TOYOTA</t>
  </si>
  <si>
    <t>HI-LUX 4X4</t>
  </si>
  <si>
    <t>OUC041</t>
  </si>
  <si>
    <t>YAMAHA</t>
  </si>
  <si>
    <t>TFR68F</t>
  </si>
  <si>
    <t>CASE 590SN</t>
  </si>
  <si>
    <t>casa de material predio destinado al albergue temporal para fauna</t>
  </si>
  <si>
    <t xml:space="preserve">Casa del adulto mayor Centro vida </t>
  </si>
  <si>
    <t>Suelos y Terrenos, opera para terremoto</t>
  </si>
  <si>
    <t>Propiedad personal de empleados, excluye dinero joyas y celulares</t>
  </si>
  <si>
    <t>Equipos móviles y portátiles, excluye la desaparicion misteriosa.</t>
  </si>
  <si>
    <t>Cobertura automática para nuevos bienes  y equipos (30 dias)</t>
  </si>
  <si>
    <t>12. Cobertura de equipos móviles y portátiles dentro o fuera de predios, excluye desaparicion misteriosa</t>
  </si>
  <si>
    <t>22. Acuerdo para ajuste en caso de siniestro, de acuerdo a nomina de  aseguradora</t>
  </si>
  <si>
    <t>25. Cobertura por daños del equipo de climatización, siempre y cuando esten diseñados para tal fin</t>
  </si>
  <si>
    <t>47. No aplicación de la cláusula de contrato de mantenimiento, siempre y cuando sea efectuado por personal calificado</t>
  </si>
  <si>
    <t>La cobertura de terremoto, temblor, queda extendida a tanques, patios, exteriores, canchas, vías, chimeneas y cualquier otra construcción separada a las edificaciones amparadas. Dentro de los predios del asegurado</t>
  </si>
  <si>
    <t xml:space="preserve"> - Accidentes personales para el conductor $ 40,000,000, excepto moto y motocarro</t>
  </si>
  <si>
    <t>109  Amparo automático para  vehículos nuevos cero kmts 60 días sublimite 80.000.000</t>
  </si>
  <si>
    <t>Daño entre vehículos propios, excluye rce</t>
  </si>
  <si>
    <t xml:space="preserve">alcances fiscales una vez quede debidamente ejecutoriada la providencia que declare fiscalmente responsable al funcionario que ocupa el cargo amparado. </t>
  </si>
  <si>
    <t xml:space="preserve"> Parqueaderos incluye hurto de vehiculos, excluye accesorios y/o contenidos</t>
  </si>
  <si>
    <t xml:space="preserve"> R.C. Por transporte de bienes, incluyendo materiales azaroso y del manejo de combustibles. Necesarios para el desarrollo de actividades de asegurado</t>
  </si>
  <si>
    <t>6.  Labores y Materiales. Previo aviso a la Aseguradora</t>
  </si>
  <si>
    <t xml:space="preserve"> Cobertura Responsabilidad de la Entidad, Siempre que dentro del proceso se encuentre vinculado un funcionario en un cargo asegurado. </t>
  </si>
  <si>
    <t xml:space="preserve">119.  Abogados, previa autorizacion de la aseguradora. Conforme a las tarifas del colegio de abogados </t>
  </si>
  <si>
    <t>121.  Gastos de defensa en procesos penales y Administrativos.</t>
  </si>
  <si>
    <t xml:space="preserve">120.  Gastos de defensa en reclamaciones extrajudiciales, los procesos penales se pagaran por reembolso una vez se demuestre que el funcionario no obro dolosamente,sublimitar la cobertura a: $10.000.000= Evento / Vigencia </t>
  </si>
  <si>
    <t xml:space="preserve">Libre escogencia de abogado para la defensa, : Previa autorización de la Compañía y conforme a las tarifas del colegio de abogados </t>
  </si>
  <si>
    <t>D=  E * (E+V)/2 * (E)2</t>
  </si>
  <si>
    <t>D  = DEMERITO A APLICAR</t>
  </si>
  <si>
    <t>E  = EDAD DEL EQUIPO AL MOMENT DEL SINIESTRO</t>
  </si>
  <si>
    <t xml:space="preserve">V  = VIDA UTIL DEL EQUIPO </t>
  </si>
  <si>
    <t>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 funcionario(s) formalmente a alguna investigación o indagación preliminar. En consecuencia, en caso de que estos hechos se materialicen posteriormente en una reclamación, no se consideraran hechos excluidos aun cuando no hubiesen sido reportados a la aseguradora.</t>
  </si>
  <si>
    <t>Para efectos de determinar la cobertura bajo la póliza, de acuerdo con la Modalidad de Cobertura aquí definida, queda entendido y acordado que todas las investigaciones y procesos que surjan con posterioridad a dicha notificación efectuada por primera vez, deberán ser atendidas por la misma póliza que conoció de aquella primera reclamación debidamente notificada durante la vigencia de la póliza.</t>
  </si>
  <si>
    <t>Se entiende por evento toda circunstancia que pueda derivar en una o varias reclamaciones o procesos, aun cuando sean adelantados por autoridades distintas, siempre que provengan de una misma causa y aun cuando estén involucrados varios funcionarios asegurados.</t>
  </si>
  <si>
    <t>Indemnizacion adicional por muerte accidental</t>
  </si>
  <si>
    <t>Auxilio funerario por empleado 3 millones por empleado</t>
  </si>
  <si>
    <t>10.  Cobertura automática para nuevos bienes y equipos 500 millones aviso 30 dias</t>
  </si>
  <si>
    <t>Contaminación accidental subita e imprevista excluye la paulatina</t>
  </si>
  <si>
    <t>Asistencia juridica en proceso civil, penal y administrativo, opera reembolso en los costos y gastos de defensa</t>
  </si>
  <si>
    <t>11. Traslado temporal de Maquinaria y Equipo (90 dias, 150 millones evento vigencia</t>
  </si>
  <si>
    <t xml:space="preserve"> Asistencia jurídica en proceso penal (maxima opcion proponente seleccionado)</t>
  </si>
  <si>
    <t>Asistencia jurídica en proceso civil (maxima opcion proponente seleccionado)</t>
  </si>
  <si>
    <t>* Maquinaria Equipo Ubicada en distintos sitios, rotura de maquinaria</t>
  </si>
  <si>
    <t>DANIEL ESTEBAN MONTOYA GARCÍA</t>
  </si>
  <si>
    <t xml:space="preserve"> - R.C. del asegurado como consecuencia de los actos causados por vigilantes, personal de seguridad y escoltas, incluyendo armas de fuego y errores de punteria. En exceso de las garantias exigidas por la ley</t>
  </si>
  <si>
    <t>123.  Amparo de Culpa Grave: queda entendido, convenido y aceptado  que se amparan las reclamaciones presentadas contra las personas aseguradas, aun cuando el acto incorreto generador de responsabilidad civil, se deba a una culpa grave, negligencia o falta de diligencia grave del asegurado siempre y cuando el acto no cuente con calificacion dolosa</t>
  </si>
  <si>
    <t xml:space="preserve"> - Se cubren Faltas Graves  contempladas en el Código Único Disciplinario.se otorga unicamente gastos de defensa para atender investigaciones disciplinarias, con forme al codigo unico disciplinario, esta cobertura no implica el ampara de la culpa gravisima o dolo en ninguna circunstancia</t>
  </si>
  <si>
    <t>indemnizacion adicional por muerte accidental</t>
  </si>
  <si>
    <t xml:space="preserve"> Responsabilidad Civil por manejo de combustibles, los necesarios para el desarrollo del asegurado</t>
  </si>
  <si>
    <t xml:space="preserve">3.46.  Cláusula de demérito por uso D=  E * (E+V)/2 * (E)2
D  = DEMERITO A APLICAR
E  = EDAD DEL EQUIPO AL MOMENT DEL SINIESTRO
V  = VIDA UTIL DEL EQUIPO </t>
  </si>
  <si>
    <t>3.47.  Reparaciones provisionales, previo aviso a la aseguradora</t>
  </si>
  <si>
    <t>3 TOTAL FACTOR ECONOMICO</t>
  </si>
  <si>
    <t>4. TOTAL FACTOR ECONOMICO</t>
  </si>
  <si>
    <t>5. TOTAL FACTOR ECONOMICO</t>
  </si>
  <si>
    <t>6. TOTAL FACTOR ECONOMICO</t>
  </si>
  <si>
    <t>DEDUCIBLES</t>
  </si>
  <si>
    <t>SIN DEDUCIBLES</t>
  </si>
  <si>
    <t>7  TODO RIESGO MAQUINARIA Y EQUIPO</t>
  </si>
  <si>
    <t>7 TOTAL ACTOR ECONOMICO</t>
  </si>
  <si>
    <t>1   TODO RIESGO DAÑOS MATERIALES</t>
  </si>
  <si>
    <t>1. TOTAL FACTOR ECONOMICO</t>
  </si>
  <si>
    <t>2 TOTAL FACTOR ECONOMICO</t>
  </si>
  <si>
    <t>2 AUTOMOVILES</t>
  </si>
  <si>
    <t>3 MANEJO ENTIDADES ESTATALES</t>
  </si>
  <si>
    <t>4  RESPONSABILIDAD CIVIL EXTRACONTRACTUAL</t>
  </si>
  <si>
    <t>5  RESPONSABILIDAD CIVIL SERVIDORES PUBLICOS</t>
  </si>
  <si>
    <t xml:space="preserve">2. Daños a Maquinaria  </t>
  </si>
  <si>
    <t>JUAN CAMILO RÍOS GARCÍA</t>
  </si>
  <si>
    <t>ANDRÉS FELIPE GÓMEZ SÁNCHEZ</t>
  </si>
  <si>
    <t>ALEXANDER DE JESÚS LONDOÑO</t>
  </si>
  <si>
    <t>GISLAINE AMPARO CANO MONTOYA</t>
  </si>
  <si>
    <t>DANIEL EDUARDO ESPINOSA SOTO</t>
  </si>
  <si>
    <t>DENIS LEONIDAS LARGO HERNÁNDEZ</t>
  </si>
  <si>
    <t>LUZ ADRIANA AGUIRRE AGUIRRE</t>
  </si>
  <si>
    <t>BEATRIZ ELENA UCHIMA GUERRERO</t>
  </si>
  <si>
    <t>GABRIEL ÁNGEL RÍOS VILLADA</t>
  </si>
  <si>
    <t>HÉCTOR MAURICIO TORRES ÁLVAREZ (ALCALDE)</t>
  </si>
  <si>
    <t>SLIP TECINICO</t>
  </si>
  <si>
    <t>6, Labores y materiales, aviso 30 dias contados a partir de su iniciacion. El incumplimiento de esta obligacion dara lugar a que cese la extension de esta cobertura</t>
  </si>
  <si>
    <t>19. Pago de indemnizaciones, previo cumplimiento de requisitos de la Aseguradora</t>
  </si>
  <si>
    <t xml:space="preserve">  Cláusula de errores e inexactitudes, de conformidad con art 1058 codigo de comercio</t>
  </si>
  <si>
    <t xml:space="preserve">  Incremento en costos de operación (E.E.), excluye el lucro cesante.</t>
  </si>
  <si>
    <t>Se amparan las pérdidas patrimoniales causadas al asegurado por actos de infidelidad de cualquiera de sus empleados y/o empresas de servicios temporales y/o empleados de firmas especializadas. Igualmente se incluyen el valor de las cajas menores que son manejadas por la entidad, opera bajo la modalidad por descubrimiento,</t>
  </si>
  <si>
    <t xml:space="preserve"> Contratistas y/o subcontratistas independientes, 30% evento 60% vigencia, opera en exceso de las polizas basicas de la responsabilidadad de cada contratista y/o subcontratista. En caso de no contar con polizas opera en exceso perdidas da;os o perjuicios superiores a 200 smmlv</t>
  </si>
  <si>
    <t xml:space="preserve">  Responsabilidad Civil Patronal, 30% evento 60% vigencia</t>
  </si>
  <si>
    <t xml:space="preserve"> Gastos médicos 30% evento 60% vigencia.</t>
  </si>
  <si>
    <t xml:space="preserve">  Responsabilidad Civil cruzada, 30% evento, 60% vigencia.</t>
  </si>
  <si>
    <t xml:space="preserve">  Predios en arrendamiento, aviso 30 dias, siendo entendido que el asegurado debe notificar a la aseguradora todos los sitios</t>
  </si>
  <si>
    <t xml:space="preserve"> Responsabilidad Civil  de viajes de funcionarios y representantes, en desarrollo de las actividades propias de la empresa a nivel nacional y en el exterior, excluye rc profesional</t>
  </si>
  <si>
    <t>3. Bienes bajo cuidado, tenencia y control, cubre los daños y o lesiones que estos bienes puedan causar a terceros, excluye daños y hurto  en todas las modalidades a los bienes, 30% evento 60% vigencia.</t>
  </si>
  <si>
    <t>25.  Amparo automático para predios y nuevas operaciones, previo aviso a la aseguradora</t>
  </si>
  <si>
    <t>116. Cobertura para vehículos propios y no propios, opera en exceso de poliza de automoviles, limite de RCE 100/100/200 millones, sublimite 25% 50% vigencia, en caso de no contar con poliza opera en exceso de perdidad superiores a 100/100/200</t>
  </si>
  <si>
    <t>117. Contratistas y subcontratistas incluye cobertura para daños entre sí, 30% evento 60% vigencia.</t>
  </si>
  <si>
    <t xml:space="preserve"> Los gastos de defensa  incluyen los gastos y costos extraprocesales en los que deba incurrir el asegurado. 10% evento vigencia</t>
  </si>
  <si>
    <t xml:space="preserve"> Es objeto de cobertura, amparar los perjuicios causados a terceros y/o la entidad, a consecuencia de acciones u omisiones imputables a uno o varios funcionarios que desempeñen los cargos asegurados, asi como los gastos u honorarios de abogados y costos judiciales en que incurran los asegurados para su defensa como consecuencia  de cualqueir investigacion o proceso iniciado  por cualquier organismo de control, se incluye pero sin estar limitado a procesos disciplinarios, administrativos, civiles , penales, responsabilidad fiscal, de eventos ocurridos durante la vigencia de la poliza o el periodo de actividad contratado o recamados por primera vez durante la vigencia de la poliza, la poliza opera bajo la modalidad de delimitacion temporal de cobertura denominado Por Reclamacion, con arreglo a lo consignado en el articulo 4to de la ley 389 de 1997</t>
  </si>
  <si>
    <t>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 limite asegurado por evento y por vigencia</t>
  </si>
  <si>
    <t xml:space="preserve"> Investigaciones preliminares 20% vigencia</t>
  </si>
  <si>
    <t xml:space="preserve">  Reclamaciones en materia laboral, acorde a la ley 1010 de 2006 sublimite 50% vigencia</t>
  </si>
  <si>
    <t>124. Reclamaciones de tipo laboral entre asegurados, acorde a la ley 1010 2006 sublimite 50%</t>
  </si>
  <si>
    <t>La presente póliza opera bajo la modalidad de cobertura por reclamación o "claims made" de conformidad con la Ley 387 de 1997. La cobertura de la póliza aplica a: (i) reclamaciones o investigaciones notificadas a los funcionarios asegurado por primera vez durante la vigencia de la póliza; y/o (ii) circunstancias por las que los funcionarios asegurados tengan conocimiento por primera vez en vigencia de la póliza, de investigaciones iniciadas por primera vez en vigencia de la póliza. La cobertura se circunscribe a hechos que hayan ocurrido dentro del período de retroactividad de la póliza. Todas las reclamaciones o investigaciones subsiguientes relacionadas con la primera notificación e informada a la Aseguradora, se considerarán cubiertas por la póliza vigente en el momento de la primera notificación. Por esto mismo, las reclamaciones, investigaciones o circunstancias ya notificadas quedan excluidas de todas las vigencias posteriores.”</t>
  </si>
  <si>
    <t>En caso de presentarse un evento en el que se viera afectado el preiodo de retroactividad, estas operaran hasta el limite asegurado pactado en dicha vigencia, es decir, no opera el limite de la poliza actual sino el limite establecido en  la poliza contratada de la veigencia que se afecta.</t>
  </si>
  <si>
    <t>En caso</t>
  </si>
  <si>
    <t>Documento de Indentidad</t>
  </si>
  <si>
    <t>OVM006</t>
  </si>
  <si>
    <t>4700 236 MT 7600CC 4X2</t>
  </si>
  <si>
    <t>salario del alcalde $ 6.378.254</t>
  </si>
  <si>
    <t>SUSANA DIAZ GALLEGO (PERSONERO)</t>
  </si>
  <si>
    <t>NOVIEMBRE 22 DE 2025</t>
  </si>
  <si>
    <t>MARZO 04 DE 2026</t>
  </si>
  <si>
    <t>MARZO 15 DE 2026</t>
  </si>
  <si>
    <t>MARZO 13 DE 2026</t>
  </si>
  <si>
    <t>JULIO 16 DE 2025</t>
  </si>
  <si>
    <t>AGOSTO 04 DE 2025</t>
  </si>
  <si>
    <t xml:space="preserve">CUMPLIMIENTO Y RCE DERIVADA DE CONTRATOS </t>
  </si>
  <si>
    <t>$2.000.000</t>
  </si>
  <si>
    <t>que la expedición de las pólizas de cumplimiento exigidas al municipio de supia al suscribir convenio y contrato o verse a una necesidad de obligatoriedad de cumplimiento en la administración de los seguros o graníticas o cargo de la entidad territorial , se aclara en el pliego LA EMSION SERA SUJETA  A QUE LA EMISION DE LAS POLIZAS ESTE DENTRO DE LA VIGENCIA TECNICA DEL PROGRMA DE SEGUROS Y SUJETO A LAS CONDICIONES TECNICAS Y POLITICAS DE SUSCRIPCION DE LA SEGURADORA</t>
  </si>
  <si>
    <t xml:space="preserve"> TECNICAS Y POLITICAS DE SUSCRIPCION</t>
  </si>
  <si>
    <t>VER RESUMEN ECONÓMICO</t>
  </si>
  <si>
    <t>Bienes bajo cuidado, tenencia y control, sublimite 100 millones Excluye daños y hurto  en todas las modalidades a los bienes.</t>
  </si>
  <si>
    <t>$200.000.000</t>
  </si>
  <si>
    <t>26.  Transporte de materias primas y materiales azaroso. Siempre y cuando su uso se enmarque en el giro normal de las actividades de la Entidad</t>
  </si>
  <si>
    <t>JULIO 23 DE 2026 A LAS 00: HASTA JULIO 23 :00 DE 2027</t>
  </si>
  <si>
    <t>RELACION PERSONAL ASEGURADO 2026-2027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</si>
</sst>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2" formatCode="_-&quot;$&quot;\ * #,##0_-;\-&quot;$&quot;\ * #,##0_-;_-&quot;$&quot;\ * &quot;-&quot;_-;_-@_-"/>
    <numFmt numFmtId="41" formatCode="_-* #,##0_-;\-* #,##0_-;_-* &quot;-&quot;_-;_-@_-"/>
    <numFmt numFmtId="43" formatCode="_-* #,##0.00_-;\-* #,##0.00_-;_-* &quot;-&quot;??_-;_-@_-"/>
    <numFmt numFmtId="164" formatCode="_(&quot;$&quot;* #,##0.00_);_(&quot;$&quot;* \(#,##0.00\);_(&quot;$&quot;* &quot;-&quot;??_);_(@_)"/>
    <numFmt numFmtId="165" formatCode="_-* #,##0.00&quot; Pts&quot;_-;\-* #,##0.00&quot; Pts&quot;_-;_-* \-??&quot; Pts&quot;_-;_-@_-"/>
    <numFmt numFmtId="166" formatCode="&quot;$ &quot;#,##0"/>
    <numFmt numFmtId="167" formatCode="_-* #,##0.00\ _P_t_s_-;\-* #,##0.00\ _P_t_s_-;_-* \-??\ _P_t_s_-;_-@_-"/>
    <numFmt numFmtId="168" formatCode="#,##0\ ;&quot; -&quot;#,##0\ ;&quot; -&quot;#\ ;@\ "/>
    <numFmt numFmtId="169" formatCode="_-* #,##0\ _P_t_s_-;\-* #,##0\ _P_t_s_-;_-* \-??\ _P_t_s_-;_-@_-"/>
    <numFmt numFmtId="170" formatCode="_([$$-240A]\ * #,##0_);_([$$-240A]\ * \(#,##0\);_([$$-240A]\ * &quot;-&quot;??_);_(@_)"/>
    <numFmt numFmtId="171" formatCode="_-&quot;$&quot;* #,##0_-;\-&quot;$&quot;* #,##0_-;_-&quot;$&quot;* &quot;-&quot;??_-;_-@_-"/>
    <numFmt numFmtId="172" formatCode="_-* #,##0\ _D_M_-;\-* #,##0\ _D_M_-;_-* &quot;-&quot;??\ _D_M_-;_-@_-"/>
    <numFmt numFmtId="173" formatCode="[$$-240A]\ #,##0"/>
    <numFmt numFmtId="174" formatCode="&quot;$&quot;\ #,##0"/>
  </numFmts>
  <fonts count="42"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0"/>
      <color indexed="10"/>
      <name val="Arial"/>
      <family val="2"/>
    </font>
    <font>
      <b/>
      <sz val="14"/>
      <name val="Arial"/>
      <family val="2"/>
    </font>
    <font>
      <b/>
      <sz val="12"/>
      <name val="Arial"/>
      <family val="2"/>
    </font>
    <font>
      <b/>
      <sz val="12"/>
      <color indexed="10"/>
      <name val="Arial"/>
      <family val="2"/>
    </font>
    <font>
      <b/>
      <sz val="10"/>
      <name val="Arial"/>
      <family val="2"/>
    </font>
    <font>
      <b/>
      <u/>
      <sz val="12"/>
      <color indexed="10"/>
      <name val="Arial"/>
      <family val="2"/>
    </font>
    <font>
      <sz val="12"/>
      <color indexed="10"/>
      <name val="Arial"/>
      <family val="2"/>
    </font>
    <font>
      <b/>
      <sz val="10"/>
      <color indexed="10"/>
      <name val="Arial"/>
      <family val="2"/>
    </font>
    <font>
      <sz val="10"/>
      <color indexed="8"/>
      <name val="Arial"/>
      <family val="2"/>
    </font>
    <font>
      <b/>
      <u/>
      <sz val="10"/>
      <name val="Arial"/>
      <family val="2"/>
    </font>
    <font>
      <i/>
      <u/>
      <sz val="10"/>
      <name val="Arial"/>
      <family val="2"/>
    </font>
    <font>
      <i/>
      <sz val="10"/>
      <color indexed="10"/>
      <name val="Arial"/>
      <family val="2"/>
    </font>
    <font>
      <u/>
      <sz val="10"/>
      <name val="Arial"/>
      <family val="2"/>
    </font>
    <font>
      <sz val="10"/>
      <name val="Arial"/>
      <family val="2"/>
    </font>
    <font>
      <b/>
      <sz val="10"/>
      <color indexed="8"/>
      <name val="Arial"/>
      <family val="2"/>
    </font>
    <font>
      <b/>
      <sz val="8"/>
      <name val="Arial"/>
      <family val="2"/>
    </font>
    <font>
      <sz val="8"/>
      <name val="Arial"/>
      <family val="2"/>
    </font>
    <font>
      <sz val="12"/>
      <name val="Arial"/>
      <family val="2"/>
    </font>
    <font>
      <sz val="10"/>
      <name val="Times New Roman"/>
      <family val="1"/>
    </font>
    <font>
      <b/>
      <sz val="14"/>
      <name val="Times New Roman"/>
      <family val="1"/>
    </font>
    <font>
      <sz val="14"/>
      <name val="Times New Roman"/>
      <family val="1"/>
    </font>
    <font>
      <b/>
      <sz val="11"/>
      <name val="Times New Roman"/>
      <family val="1"/>
    </font>
    <font>
      <sz val="11"/>
      <name val="Times New Roman"/>
      <family val="1"/>
    </font>
    <font>
      <sz val="11"/>
      <name val="Arial"/>
      <family val="2"/>
    </font>
    <font>
      <u/>
      <sz val="12"/>
      <color indexed="10"/>
      <name val="Arial"/>
      <family val="2"/>
    </font>
    <font>
      <sz val="10"/>
      <color rgb="FFFF0000"/>
      <name val="Arial"/>
      <family val="2"/>
    </font>
    <font>
      <b/>
      <sz val="10"/>
      <color rgb="FF00B050"/>
      <name val="Arial"/>
      <family val="2"/>
    </font>
    <font>
      <sz val="10"/>
      <color theme="1"/>
      <name val="Arial"/>
      <family val="2"/>
    </font>
    <font>
      <sz val="11"/>
      <color theme="1"/>
      <name val="Arial"/>
      <family val="2"/>
    </font>
    <font>
      <sz val="8"/>
      <color rgb="FFFF0000"/>
      <name val="Arial"/>
      <family val="2"/>
    </font>
    <font>
      <b/>
      <sz val="10"/>
      <color theme="1"/>
      <name val="Arial"/>
      <family val="2"/>
    </font>
    <font>
      <sz val="12"/>
      <name val="Calibri"/>
      <family val="2"/>
    </font>
    <font>
      <b/>
      <sz val="11"/>
      <color indexed="8"/>
      <name val="Arial"/>
      <family val="2"/>
    </font>
    <font>
      <sz val="10"/>
      <name val="Verdana"/>
      <family val="2"/>
    </font>
    <font>
      <b/>
      <sz val="10"/>
      <name val="Verdana"/>
      <family val="2"/>
    </font>
    <font>
      <sz val="9"/>
      <name val="Arial"/>
      <family val="2"/>
    </font>
    <font>
      <b/>
      <sz val="11"/>
      <color rgb="FFFF0000"/>
      <name val="Tahoma"/>
      <family val="2"/>
    </font>
    <font>
      <sz val="11"/>
      <name val="Tahoma"/>
      <family val="2"/>
    </font>
  </fonts>
  <fills count="21">
    <fill>
      <patternFill patternType="none"/>
    </fill>
    <fill>
      <patternFill patternType="gray125"/>
    </fill>
    <fill>
      <patternFill patternType="solid">
        <fgColor indexed="22"/>
        <bgColor indexed="44"/>
      </patternFill>
    </fill>
    <fill>
      <patternFill patternType="solid">
        <fgColor indexed="9"/>
        <bgColor indexed="26"/>
      </patternFill>
    </fill>
    <fill>
      <patternFill patternType="solid">
        <fgColor indexed="44"/>
        <bgColor indexed="22"/>
      </patternFill>
    </fill>
    <fill>
      <patternFill patternType="solid">
        <fgColor indexed="31"/>
        <bgColor indexed="42"/>
      </patternFill>
    </fill>
    <fill>
      <patternFill patternType="solid">
        <fgColor theme="0"/>
        <bgColor indexed="42"/>
      </patternFill>
    </fill>
    <fill>
      <patternFill patternType="solid">
        <fgColor theme="0"/>
        <bgColor indexed="64"/>
      </patternFill>
    </fill>
    <fill>
      <patternFill patternType="solid">
        <fgColor theme="0"/>
        <bgColor indexed="44"/>
      </patternFill>
    </fill>
    <fill>
      <patternFill patternType="solid">
        <fgColor rgb="FFFF0000"/>
        <bgColor indexed="44"/>
      </patternFill>
    </fill>
    <fill>
      <patternFill patternType="solid">
        <fgColor rgb="FFFF0000"/>
        <bgColor indexed="64"/>
      </patternFill>
    </fill>
    <fill>
      <patternFill patternType="solid">
        <fgColor rgb="FF92D050"/>
        <bgColor indexed="44"/>
      </patternFill>
    </fill>
    <fill>
      <patternFill patternType="solid">
        <fgColor rgb="FF92D050"/>
        <bgColor indexed="64"/>
      </patternFill>
    </fill>
    <fill>
      <patternFill patternType="solid">
        <fgColor rgb="FF0070C0"/>
        <bgColor indexed="44"/>
      </patternFill>
    </fill>
    <fill>
      <patternFill patternType="solid">
        <fgColor rgb="FF0070C0"/>
        <bgColor indexed="64"/>
      </patternFill>
    </fill>
    <fill>
      <patternFill patternType="solid">
        <fgColor theme="2" tint="-9.9978637043366805E-2"/>
        <bgColor indexed="44"/>
      </patternFill>
    </fill>
    <fill>
      <patternFill patternType="solid">
        <fgColor theme="2" tint="-9.9978637043366805E-2"/>
        <bgColor indexed="64"/>
      </patternFill>
    </fill>
    <fill>
      <patternFill patternType="solid">
        <fgColor rgb="FFFFFF00"/>
        <bgColor indexed="64"/>
      </patternFill>
    </fill>
    <fill>
      <patternFill patternType="solid">
        <fgColor rgb="FFFFFF00"/>
        <bgColor indexed="44"/>
      </patternFill>
    </fill>
    <fill>
      <patternFill patternType="solid">
        <fgColor rgb="FF00B050"/>
        <bgColor indexed="64"/>
      </patternFill>
    </fill>
    <fill>
      <patternFill patternType="solid">
        <fgColor rgb="FF00B050"/>
        <bgColor indexed="44"/>
      </patternFill>
    </fill>
  </fills>
  <borders count="60">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double">
        <color indexed="8"/>
      </left>
      <right/>
      <top/>
      <bottom/>
      <diagonal/>
    </border>
    <border>
      <left style="thin">
        <color indexed="8"/>
      </left>
      <right style="thin">
        <color indexed="8"/>
      </right>
      <top/>
      <bottom/>
      <diagonal/>
    </border>
    <border>
      <left style="thin">
        <color indexed="8"/>
      </left>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indexed="8"/>
      </right>
      <top/>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style="thin">
        <color indexed="8"/>
      </left>
      <right style="medium">
        <color indexed="64"/>
      </right>
      <top style="medium">
        <color indexed="64"/>
      </top>
      <bottom style="medium">
        <color indexed="64"/>
      </bottom>
      <diagonal/>
    </border>
    <border>
      <left/>
      <right/>
      <top style="medium">
        <color indexed="64"/>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style="thin">
        <color indexed="8"/>
      </left>
      <right style="thin">
        <color indexed="8"/>
      </right>
      <top style="thin">
        <color indexed="8"/>
      </top>
      <bottom/>
      <diagonal/>
    </border>
    <border>
      <left/>
      <right/>
      <top/>
      <bottom style="thin">
        <color indexed="64"/>
      </bottom>
      <diagonal/>
    </border>
    <border>
      <left style="medium">
        <color indexed="64"/>
      </left>
      <right style="thin">
        <color indexed="64"/>
      </right>
      <top/>
      <bottom/>
      <diagonal/>
    </border>
    <border>
      <left/>
      <right/>
      <top style="thin">
        <color indexed="64"/>
      </top>
      <bottom/>
      <diagonal/>
    </border>
    <border>
      <left style="thin">
        <color indexed="8"/>
      </left>
      <right/>
      <top style="thin">
        <color indexed="8"/>
      </top>
      <bottom/>
      <diagonal/>
    </border>
    <border>
      <left/>
      <right/>
      <top style="thin">
        <color indexed="8"/>
      </top>
      <bottom/>
      <diagonal/>
    </border>
    <border>
      <left style="medium">
        <color indexed="64"/>
      </left>
      <right/>
      <top style="medium">
        <color indexed="64"/>
      </top>
      <bottom style="medium">
        <color indexed="64"/>
      </bottom>
      <diagonal/>
    </border>
    <border>
      <left style="thin">
        <color indexed="8"/>
      </left>
      <right/>
      <top style="medium">
        <color indexed="64"/>
      </top>
      <bottom/>
      <diagonal/>
    </border>
    <border>
      <left style="double">
        <color indexed="8"/>
      </left>
      <right/>
      <top style="double">
        <color indexed="8"/>
      </top>
      <bottom style="double">
        <color indexed="8"/>
      </bottom>
      <diagonal/>
    </border>
    <border>
      <left style="thin">
        <color indexed="64"/>
      </left>
      <right style="thin">
        <color indexed="64"/>
      </right>
      <top/>
      <bottom/>
      <diagonal/>
    </border>
    <border>
      <left/>
      <right style="thin">
        <color indexed="8"/>
      </right>
      <top/>
      <bottom style="thin">
        <color indexed="8"/>
      </bottom>
      <diagonal/>
    </border>
    <border>
      <left/>
      <right/>
      <top/>
      <bottom style="thin">
        <color indexed="8"/>
      </bottom>
      <diagonal/>
    </border>
    <border>
      <left style="thin">
        <color indexed="64"/>
      </left>
      <right style="thin">
        <color indexed="8"/>
      </right>
      <top/>
      <bottom/>
      <diagonal/>
    </border>
    <border>
      <left style="thin">
        <color indexed="64"/>
      </left>
      <right style="thin">
        <color indexed="8"/>
      </right>
      <top style="thin">
        <color indexed="8"/>
      </top>
      <bottom style="thin">
        <color indexed="8"/>
      </bottom>
      <diagonal/>
    </border>
    <border>
      <left style="thin">
        <color indexed="64"/>
      </left>
      <right/>
      <top style="thin">
        <color indexed="8"/>
      </top>
      <bottom style="thin">
        <color indexed="8"/>
      </bottom>
      <diagonal/>
    </border>
    <border>
      <left style="thin">
        <color indexed="64"/>
      </left>
      <right style="thin">
        <color indexed="8"/>
      </right>
      <top/>
      <bottom style="thin">
        <color indexed="8"/>
      </bottom>
      <diagonal/>
    </border>
    <border>
      <left style="thin">
        <color indexed="64"/>
      </left>
      <right/>
      <top/>
      <bottom style="thin">
        <color indexed="8"/>
      </bottom>
      <diagonal/>
    </border>
    <border>
      <left style="thin">
        <color indexed="64"/>
      </left>
      <right style="thin">
        <color indexed="8"/>
      </right>
      <top style="medium">
        <color indexed="64"/>
      </top>
      <bottom style="medium">
        <color indexed="64"/>
      </bottom>
      <diagonal/>
    </border>
    <border>
      <left style="thin">
        <color indexed="64"/>
      </left>
      <right/>
      <top style="thin">
        <color indexed="8"/>
      </top>
      <bottom/>
      <diagonal/>
    </border>
    <border>
      <left style="thin">
        <color indexed="64"/>
      </left>
      <right/>
      <top style="medium">
        <color indexed="64"/>
      </top>
      <bottom/>
      <diagonal/>
    </border>
    <border>
      <left style="thin">
        <color indexed="8"/>
      </left>
      <right/>
      <top/>
      <bottom style="thin">
        <color indexed="64"/>
      </bottom>
      <diagonal/>
    </border>
    <border>
      <left style="thin">
        <color indexed="64"/>
      </left>
      <right style="thin">
        <color indexed="8"/>
      </right>
      <top style="thin">
        <color indexed="64"/>
      </top>
      <bottom style="thin">
        <color indexed="64"/>
      </bottom>
      <diagonal/>
    </border>
    <border>
      <left style="thin">
        <color indexed="8"/>
      </left>
      <right/>
      <top style="thin">
        <color indexed="64"/>
      </top>
      <bottom style="thin">
        <color indexed="64"/>
      </bottom>
      <diagonal/>
    </border>
    <border>
      <left style="thin">
        <color indexed="64"/>
      </left>
      <right style="thin">
        <color indexed="8"/>
      </right>
      <top style="thin">
        <color indexed="64"/>
      </top>
      <bottom/>
      <diagonal/>
    </border>
    <border>
      <left style="thin">
        <color indexed="8"/>
      </left>
      <right/>
      <top style="thin">
        <color indexed="64"/>
      </top>
      <bottom/>
      <diagonal/>
    </border>
    <border>
      <left style="medium">
        <color indexed="64"/>
      </left>
      <right style="thin">
        <color indexed="64"/>
      </right>
      <top style="thin">
        <color indexed="64"/>
      </top>
      <bottom style="thin">
        <color indexed="64"/>
      </bottom>
      <diagonal/>
    </border>
    <border>
      <left style="double">
        <color indexed="8"/>
      </left>
      <right/>
      <top/>
      <bottom style="thin">
        <color indexed="8"/>
      </bottom>
      <diagonal/>
    </border>
    <border>
      <left style="double">
        <color indexed="8"/>
      </left>
      <right/>
      <top style="thin">
        <color indexed="8"/>
      </top>
      <bottom style="thin">
        <color indexed="8"/>
      </bottom>
      <diagonal/>
    </border>
  </borders>
  <cellStyleXfs count="21">
    <xf numFmtId="0" fontId="0" fillId="0" borderId="0"/>
    <xf numFmtId="167" fontId="17" fillId="0" borderId="0" applyFill="0" applyBorder="0" applyAlignment="0" applyProtection="0"/>
    <xf numFmtId="165" fontId="17" fillId="0" borderId="0" applyFill="0" applyBorder="0" applyAlignment="0" applyProtection="0"/>
    <xf numFmtId="164" fontId="17" fillId="0" borderId="0" applyFont="0" applyFill="0" applyBorder="0" applyAlignment="0" applyProtection="0"/>
    <xf numFmtId="0" fontId="17" fillId="0" borderId="0"/>
    <xf numFmtId="0" fontId="22" fillId="0" borderId="0"/>
    <xf numFmtId="9" fontId="17" fillId="0" borderId="0" applyFill="0" applyBorder="0" applyAlignment="0" applyProtection="0"/>
    <xf numFmtId="41" fontId="17" fillId="0" borderId="0" applyFont="0" applyFill="0" applyBorder="0" applyAlignment="0" applyProtection="0"/>
    <xf numFmtId="42" fontId="17" fillId="0" borderId="0" applyFont="0" applyFill="0" applyBorder="0" applyAlignment="0" applyProtection="0"/>
    <xf numFmtId="0" fontId="3" fillId="0" borderId="0"/>
    <xf numFmtId="41"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2" fillId="0" borderId="0"/>
    <xf numFmtId="43" fontId="2"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2" fontId="1" fillId="0" borderId="0" applyFont="0" applyFill="0" applyBorder="0" applyAlignment="0" applyProtection="0"/>
    <xf numFmtId="41" fontId="1" fillId="0" borderId="0" applyFont="0" applyFill="0" applyBorder="0" applyAlignment="0" applyProtection="0"/>
  </cellStyleXfs>
  <cellXfs count="437">
    <xf numFmtId="0" fontId="0" fillId="0" borderId="0" xfId="0"/>
    <xf numFmtId="0" fontId="4" fillId="0" borderId="0" xfId="0" applyFont="1" applyAlignment="1">
      <alignment wrapText="1"/>
    </xf>
    <xf numFmtId="3" fontId="4" fillId="0" borderId="0" xfId="0" applyNumberFormat="1" applyFont="1" applyAlignment="1">
      <alignment wrapText="1"/>
    </xf>
    <xf numFmtId="0" fontId="4" fillId="0" borderId="0" xfId="0" applyFont="1" applyAlignment="1">
      <alignment horizontal="right" wrapText="1"/>
    </xf>
    <xf numFmtId="0" fontId="0" fillId="0" borderId="0" xfId="0" applyAlignment="1">
      <alignment horizontal="right" wrapText="1"/>
    </xf>
    <xf numFmtId="0" fontId="0" fillId="0" borderId="0" xfId="0" applyAlignment="1">
      <alignment wrapText="1"/>
    </xf>
    <xf numFmtId="0" fontId="11" fillId="0" borderId="0" xfId="0" applyFont="1" applyAlignment="1">
      <alignment wrapText="1"/>
    </xf>
    <xf numFmtId="0" fontId="20" fillId="0" borderId="0" xfId="0" applyFont="1"/>
    <xf numFmtId="172" fontId="20" fillId="0" borderId="0" xfId="1" applyNumberFormat="1" applyFont="1"/>
    <xf numFmtId="3" fontId="0" fillId="0" borderId="1" xfId="0" applyNumberFormat="1" applyBorder="1" applyAlignment="1">
      <alignment wrapText="1"/>
    </xf>
    <xf numFmtId="0" fontId="29" fillId="0" borderId="0" xfId="0" applyFont="1" applyAlignment="1">
      <alignment wrapText="1"/>
    </xf>
    <xf numFmtId="0" fontId="0" fillId="0" borderId="1" xfId="0" applyBorder="1" applyAlignment="1">
      <alignment wrapText="1"/>
    </xf>
    <xf numFmtId="0" fontId="8" fillId="3" borderId="1" xfId="0" applyFont="1" applyFill="1" applyBorder="1" applyAlignment="1">
      <alignment horizontal="center" wrapText="1"/>
    </xf>
    <xf numFmtId="0" fontId="0" fillId="0" borderId="1" xfId="0" applyBorder="1" applyAlignment="1">
      <alignment horizontal="left" wrapText="1"/>
    </xf>
    <xf numFmtId="0" fontId="0" fillId="0" borderId="1" xfId="0" applyBorder="1" applyAlignment="1">
      <alignment horizontal="right" wrapText="1"/>
    </xf>
    <xf numFmtId="0" fontId="0" fillId="0" borderId="1" xfId="0" applyBorder="1" applyAlignment="1">
      <alignment horizontal="left" vertical="center" wrapText="1"/>
    </xf>
    <xf numFmtId="3" fontId="0" fillId="0" borderId="1" xfId="0" applyNumberFormat="1" applyBorder="1" applyAlignment="1">
      <alignment vertical="center" wrapText="1"/>
    </xf>
    <xf numFmtId="0" fontId="0" fillId="0" borderId="1" xfId="0" applyBorder="1" applyAlignment="1">
      <alignment vertical="center" wrapText="1"/>
    </xf>
    <xf numFmtId="3" fontId="8" fillId="0" borderId="1" xfId="0" applyNumberFormat="1" applyFont="1" applyBorder="1" applyAlignment="1">
      <alignment horizontal="left" wrapText="1"/>
    </xf>
    <xf numFmtId="3" fontId="4" fillId="0" borderId="1" xfId="0" applyNumberFormat="1" applyFont="1" applyBorder="1" applyAlignment="1">
      <alignment wrapText="1"/>
    </xf>
    <xf numFmtId="0" fontId="0" fillId="0" borderId="1" xfId="0" applyBorder="1" applyAlignment="1">
      <alignment horizontal="right" vertical="center" wrapText="1"/>
    </xf>
    <xf numFmtId="3" fontId="0" fillId="3" borderId="1" xfId="0" applyNumberFormat="1" applyFill="1" applyBorder="1" applyAlignment="1">
      <alignment wrapText="1"/>
    </xf>
    <xf numFmtId="3" fontId="0" fillId="3" borderId="1" xfId="0" applyNumberFormat="1" applyFill="1" applyBorder="1" applyAlignment="1">
      <alignment horizontal="left" wrapText="1"/>
    </xf>
    <xf numFmtId="3" fontId="29" fillId="0" borderId="1" xfId="0" applyNumberFormat="1" applyFont="1" applyBorder="1" applyAlignment="1">
      <alignment wrapText="1"/>
    </xf>
    <xf numFmtId="3" fontId="0" fillId="0" borderId="1" xfId="0" applyNumberFormat="1" applyBorder="1"/>
    <xf numFmtId="3" fontId="13" fillId="0" borderId="1" xfId="0" applyNumberFormat="1" applyFont="1" applyBorder="1"/>
    <xf numFmtId="3" fontId="14" fillId="0" borderId="1" xfId="0" applyNumberFormat="1" applyFont="1" applyBorder="1"/>
    <xf numFmtId="0" fontId="10" fillId="0" borderId="1" xfId="0" applyFont="1" applyBorder="1" applyAlignment="1">
      <alignment horizontal="left" vertical="center" wrapText="1"/>
    </xf>
    <xf numFmtId="3" fontId="10" fillId="0" borderId="1" xfId="0" applyNumberFormat="1" applyFont="1" applyBorder="1" applyAlignment="1">
      <alignment wrapText="1"/>
    </xf>
    <xf numFmtId="0" fontId="4" fillId="0" borderId="1" xfId="0" applyFont="1" applyBorder="1" applyAlignment="1">
      <alignment wrapText="1"/>
    </xf>
    <xf numFmtId="169" fontId="17" fillId="0" borderId="1" xfId="1" applyNumberFormat="1" applyBorder="1" applyAlignment="1">
      <alignment wrapText="1"/>
    </xf>
    <xf numFmtId="169" fontId="17" fillId="0" borderId="1" xfId="1" applyNumberFormat="1" applyFill="1" applyBorder="1" applyAlignment="1">
      <alignment wrapText="1"/>
    </xf>
    <xf numFmtId="0" fontId="8" fillId="0" borderId="1" xfId="0" applyFont="1" applyBorder="1" applyAlignment="1">
      <alignment wrapText="1"/>
    </xf>
    <xf numFmtId="169" fontId="29" fillId="0" borderId="1" xfId="1" applyNumberFormat="1" applyFont="1" applyBorder="1" applyAlignment="1">
      <alignment wrapText="1"/>
    </xf>
    <xf numFmtId="3" fontId="0" fillId="0" borderId="1" xfId="0" applyNumberFormat="1" applyBorder="1" applyAlignment="1">
      <alignment horizontal="left" wrapText="1"/>
    </xf>
    <xf numFmtId="0" fontId="13" fillId="0" borderId="1" xfId="0" applyFont="1" applyBorder="1" applyAlignment="1">
      <alignment horizontal="center" vertical="center" wrapText="1"/>
    </xf>
    <xf numFmtId="169" fontId="17" fillId="0" borderId="1" xfId="1" applyNumberFormat="1" applyFill="1" applyBorder="1" applyAlignment="1">
      <alignment vertical="center" wrapText="1"/>
    </xf>
    <xf numFmtId="0" fontId="13" fillId="0" borderId="1" xfId="0" applyFont="1" applyBorder="1" applyAlignment="1">
      <alignment horizontal="justify" vertical="center" wrapText="1"/>
    </xf>
    <xf numFmtId="0" fontId="21" fillId="0" borderId="1" xfId="0" applyFont="1" applyBorder="1" applyAlignment="1">
      <alignment vertical="center" wrapText="1"/>
    </xf>
    <xf numFmtId="0" fontId="8" fillId="0" borderId="1" xfId="0" applyFont="1" applyBorder="1" applyAlignment="1">
      <alignment horizontal="left" wrapText="1"/>
    </xf>
    <xf numFmtId="3" fontId="0" fillId="0" borderId="1" xfId="0" applyNumberFormat="1" applyBorder="1" applyAlignment="1">
      <alignment horizontal="right" wrapText="1"/>
    </xf>
    <xf numFmtId="0" fontId="8" fillId="0" borderId="1" xfId="0" applyFont="1" applyBorder="1" applyAlignment="1">
      <alignment horizontal="right" wrapText="1"/>
    </xf>
    <xf numFmtId="3" fontId="8" fillId="3" borderId="1" xfId="0" applyNumberFormat="1" applyFont="1" applyFill="1" applyBorder="1" applyAlignment="1">
      <alignment wrapText="1"/>
    </xf>
    <xf numFmtId="3" fontId="0" fillId="0" borderId="1" xfId="0" applyNumberFormat="1" applyBorder="1" applyAlignment="1">
      <alignment horizontal="right"/>
    </xf>
    <xf numFmtId="3" fontId="0" fillId="6" borderId="1" xfId="0" applyNumberFormat="1" applyFill="1" applyBorder="1" applyAlignment="1">
      <alignment horizontal="left" vertical="center" wrapText="1"/>
    </xf>
    <xf numFmtId="3" fontId="0" fillId="0" borderId="1" xfId="0" applyNumberFormat="1" applyBorder="1" applyAlignment="1">
      <alignment horizontal="left" vertical="center" wrapText="1"/>
    </xf>
    <xf numFmtId="3" fontId="0" fillId="0" borderId="1" xfId="0" applyNumberFormat="1" applyBorder="1" applyAlignment="1">
      <alignment horizontal="right" vertical="center" wrapText="1"/>
    </xf>
    <xf numFmtId="0" fontId="4" fillId="0" borderId="1" xfId="0" applyFont="1" applyBorder="1" applyAlignment="1">
      <alignment horizontal="left" wrapText="1"/>
    </xf>
    <xf numFmtId="3" fontId="11" fillId="0" borderId="1" xfId="0" applyNumberFormat="1" applyFont="1" applyBorder="1" applyAlignment="1">
      <alignment wrapText="1"/>
    </xf>
    <xf numFmtId="0" fontId="16" fillId="0" borderId="1" xfId="0" applyFont="1" applyBorder="1" applyAlignment="1">
      <alignment vertical="center" wrapText="1"/>
    </xf>
    <xf numFmtId="3" fontId="16" fillId="0" borderId="1" xfId="0" applyNumberFormat="1" applyFont="1" applyBorder="1" applyAlignment="1">
      <alignment wrapText="1"/>
    </xf>
    <xf numFmtId="0" fontId="13" fillId="0" borderId="1" xfId="0" applyFont="1" applyBorder="1" applyAlignment="1">
      <alignment vertical="center" wrapText="1"/>
    </xf>
    <xf numFmtId="3" fontId="16" fillId="0" borderId="1" xfId="0" applyNumberFormat="1" applyFont="1" applyBorder="1"/>
    <xf numFmtId="3" fontId="4" fillId="0" borderId="1" xfId="0" applyNumberFormat="1" applyFont="1" applyBorder="1"/>
    <xf numFmtId="3" fontId="0" fillId="0" borderId="1" xfId="0" applyNumberFormat="1" applyBorder="1" applyAlignment="1">
      <alignment vertical="center"/>
    </xf>
    <xf numFmtId="0" fontId="0" fillId="0" borderId="1" xfId="0" applyBorder="1" applyAlignment="1">
      <alignment horizontal="left"/>
    </xf>
    <xf numFmtId="0" fontId="0" fillId="0" borderId="1" xfId="0" applyBorder="1"/>
    <xf numFmtId="3" fontId="0" fillId="0" borderId="1" xfId="0" applyNumberFormat="1" applyBorder="1" applyAlignment="1">
      <alignment horizontal="left"/>
    </xf>
    <xf numFmtId="3" fontId="0" fillId="7" borderId="1" xfId="0" applyNumberFormat="1" applyFill="1" applyBorder="1" applyAlignment="1">
      <alignment horizontal="left" wrapText="1"/>
    </xf>
    <xf numFmtId="0" fontId="0" fillId="7" borderId="1" xfId="0" applyFill="1" applyBorder="1"/>
    <xf numFmtId="3" fontId="8" fillId="8" borderId="1" xfId="0" applyNumberFormat="1" applyFont="1" applyFill="1" applyBorder="1" applyAlignment="1">
      <alignment horizontal="center"/>
    </xf>
    <xf numFmtId="3" fontId="8" fillId="7" borderId="1" xfId="0" applyNumberFormat="1" applyFont="1" applyFill="1" applyBorder="1"/>
    <xf numFmtId="0" fontId="0" fillId="7" borderId="1" xfId="0" applyFill="1" applyBorder="1" applyAlignment="1">
      <alignment wrapText="1"/>
    </xf>
    <xf numFmtId="3" fontId="13" fillId="7" borderId="1" xfId="0" applyNumberFormat="1" applyFont="1" applyFill="1" applyBorder="1" applyAlignment="1">
      <alignment horizontal="left"/>
    </xf>
    <xf numFmtId="0" fontId="4" fillId="7" borderId="1" xfId="0" applyFont="1" applyFill="1" applyBorder="1" applyAlignment="1">
      <alignment wrapText="1"/>
    </xf>
    <xf numFmtId="3" fontId="8" fillId="7" borderId="1" xfId="0" applyNumberFormat="1" applyFont="1" applyFill="1" applyBorder="1" applyAlignment="1">
      <alignment horizontal="left"/>
    </xf>
    <xf numFmtId="3" fontId="0" fillId="7" borderId="1" xfId="0" applyNumberFormat="1" applyFill="1" applyBorder="1" applyAlignment="1">
      <alignment horizontal="left"/>
    </xf>
    <xf numFmtId="3" fontId="13" fillId="7" borderId="1" xfId="0" applyNumberFormat="1" applyFont="1" applyFill="1" applyBorder="1" applyAlignment="1">
      <alignment horizontal="left" wrapText="1"/>
    </xf>
    <xf numFmtId="3" fontId="4" fillId="7" borderId="1" xfId="0" applyNumberFormat="1" applyFont="1" applyFill="1" applyBorder="1" applyAlignment="1">
      <alignment wrapText="1"/>
    </xf>
    <xf numFmtId="3" fontId="8" fillId="7" borderId="1" xfId="0" applyNumberFormat="1" applyFont="1" applyFill="1" applyBorder="1" applyAlignment="1">
      <alignment horizontal="left" vertical="top"/>
    </xf>
    <xf numFmtId="3" fontId="8" fillId="0" borderId="1" xfId="0" applyNumberFormat="1" applyFont="1" applyBorder="1" applyAlignment="1">
      <alignment horizontal="left"/>
    </xf>
    <xf numFmtId="0" fontId="8" fillId="0" borderId="1" xfId="0" applyFont="1" applyBorder="1"/>
    <xf numFmtId="9" fontId="0" fillId="0" borderId="1" xfId="6" applyFont="1" applyFill="1" applyBorder="1" applyAlignment="1" applyProtection="1">
      <alignment wrapText="1"/>
    </xf>
    <xf numFmtId="3" fontId="30" fillId="0" borderId="1" xfId="0" applyNumberFormat="1" applyFont="1" applyBorder="1" applyAlignment="1">
      <alignment wrapText="1"/>
    </xf>
    <xf numFmtId="0" fontId="8" fillId="7" borderId="1" xfId="0" applyFont="1" applyFill="1" applyBorder="1" applyAlignment="1">
      <alignment wrapText="1"/>
    </xf>
    <xf numFmtId="0" fontId="8" fillId="8" borderId="1" xfId="0" applyFont="1" applyFill="1" applyBorder="1" applyAlignment="1">
      <alignment horizontal="center" vertical="center"/>
    </xf>
    <xf numFmtId="0" fontId="12" fillId="0" borderId="1" xfId="0" applyFont="1" applyBorder="1"/>
    <xf numFmtId="0" fontId="8" fillId="0" borderId="3" xfId="0" applyFont="1" applyBorder="1" applyAlignment="1">
      <alignment horizontal="justify" vertical="center" wrapText="1"/>
    </xf>
    <xf numFmtId="0" fontId="8" fillId="0" borderId="4" xfId="0" applyFont="1" applyBorder="1" applyAlignment="1">
      <alignment horizontal="justify" vertical="center" wrapText="1"/>
    </xf>
    <xf numFmtId="3" fontId="31" fillId="0" borderId="1" xfId="0" applyNumberFormat="1" applyFont="1" applyBorder="1" applyAlignment="1">
      <alignment wrapText="1"/>
    </xf>
    <xf numFmtId="0" fontId="31" fillId="0" borderId="1" xfId="0" applyFont="1" applyBorder="1" applyAlignment="1">
      <alignment horizontal="left" vertical="center" wrapText="1"/>
    </xf>
    <xf numFmtId="0" fontId="31" fillId="0" borderId="0" xfId="0" applyFont="1" applyAlignment="1">
      <alignment wrapText="1"/>
    </xf>
    <xf numFmtId="0" fontId="31" fillId="0" borderId="1" xfId="0" applyFont="1" applyBorder="1" applyAlignment="1">
      <alignment wrapText="1"/>
    </xf>
    <xf numFmtId="0" fontId="22" fillId="0" borderId="0" xfId="5"/>
    <xf numFmtId="0" fontId="22" fillId="0" borderId="0" xfId="0" applyFont="1"/>
    <xf numFmtId="0" fontId="26" fillId="0" borderId="0" xfId="0" applyFont="1"/>
    <xf numFmtId="168" fontId="26" fillId="0" borderId="0" xfId="1" applyNumberFormat="1" applyFont="1" applyFill="1" applyBorder="1" applyAlignment="1" applyProtection="1"/>
    <xf numFmtId="10" fontId="26" fillId="0" borderId="0" xfId="6" applyNumberFormat="1" applyFont="1" applyFill="1" applyBorder="1" applyAlignment="1" applyProtection="1">
      <alignment horizontal="center"/>
    </xf>
    <xf numFmtId="167" fontId="26" fillId="0" borderId="0" xfId="1" applyFont="1" applyFill="1" applyBorder="1" applyAlignment="1" applyProtection="1"/>
    <xf numFmtId="0" fontId="25" fillId="0" borderId="0" xfId="0" applyFont="1"/>
    <xf numFmtId="171" fontId="12" fillId="0" borderId="0" xfId="0" applyNumberFormat="1" applyFont="1" applyAlignment="1">
      <alignment horizontal="left"/>
    </xf>
    <xf numFmtId="3" fontId="0" fillId="0" borderId="16" xfId="0" applyNumberFormat="1" applyBorder="1" applyAlignment="1">
      <alignment horizontal="right"/>
    </xf>
    <xf numFmtId="171" fontId="0" fillId="0" borderId="19" xfId="0" applyNumberFormat="1" applyBorder="1" applyAlignment="1">
      <alignment horizontal="left"/>
    </xf>
    <xf numFmtId="3" fontId="8" fillId="0" borderId="13" xfId="0" applyNumberFormat="1" applyFont="1" applyBorder="1" applyAlignment="1">
      <alignment horizontal="right"/>
    </xf>
    <xf numFmtId="0" fontId="0" fillId="0" borderId="22" xfId="0" applyBorder="1" applyAlignment="1">
      <alignment horizontal="right"/>
    </xf>
    <xf numFmtId="0" fontId="0" fillId="0" borderId="0" xfId="0" applyAlignment="1">
      <alignment horizontal="right"/>
    </xf>
    <xf numFmtId="0" fontId="0" fillId="0" borderId="21" xfId="0" applyBorder="1" applyAlignment="1">
      <alignment horizontal="right"/>
    </xf>
    <xf numFmtId="0" fontId="0" fillId="0" borderId="27" xfId="0" applyBorder="1" applyAlignment="1">
      <alignment horizontal="right"/>
    </xf>
    <xf numFmtId="0" fontId="4" fillId="0" borderId="28" xfId="0" applyFont="1" applyBorder="1" applyAlignment="1">
      <alignment wrapText="1"/>
    </xf>
    <xf numFmtId="14" fontId="20" fillId="0" borderId="1" xfId="0" applyNumberFormat="1" applyFont="1" applyBorder="1"/>
    <xf numFmtId="3" fontId="0" fillId="0" borderId="17" xfId="0" applyNumberFormat="1" applyBorder="1" applyAlignment="1">
      <alignment horizontal="right"/>
    </xf>
    <xf numFmtId="0" fontId="7" fillId="0" borderId="7" xfId="0" applyFont="1" applyBorder="1" applyAlignment="1">
      <alignment horizontal="center" wrapText="1"/>
    </xf>
    <xf numFmtId="0" fontId="7" fillId="0" borderId="33" xfId="0" applyFont="1" applyBorder="1" applyAlignment="1">
      <alignment horizontal="center" wrapText="1"/>
    </xf>
    <xf numFmtId="0" fontId="9" fillId="0" borderId="5" xfId="0" applyFont="1" applyBorder="1" applyAlignment="1">
      <alignment horizontal="left" wrapText="1"/>
    </xf>
    <xf numFmtId="0" fontId="8" fillId="0" borderId="18" xfId="0" applyFont="1" applyBorder="1" applyAlignment="1">
      <alignment horizontal="left" wrapText="1"/>
    </xf>
    <xf numFmtId="0" fontId="0" fillId="0" borderId="18" xfId="0" applyBorder="1" applyAlignment="1">
      <alignment horizontal="left" wrapText="1"/>
    </xf>
    <xf numFmtId="0" fontId="0" fillId="0" borderId="18" xfId="0" applyBorder="1" applyAlignment="1">
      <alignment wrapText="1"/>
    </xf>
    <xf numFmtId="0" fontId="8" fillId="0" borderId="7" xfId="0" applyFont="1" applyBorder="1" applyAlignment="1">
      <alignment horizontal="right" wrapText="1"/>
    </xf>
    <xf numFmtId="0" fontId="11" fillId="0" borderId="5" xfId="0" applyFont="1" applyBorder="1" applyAlignment="1">
      <alignment horizontal="center" wrapText="1"/>
    </xf>
    <xf numFmtId="0" fontId="8" fillId="0" borderId="7" xfId="0" applyFont="1" applyBorder="1" applyAlignment="1">
      <alignment horizontal="left" wrapText="1"/>
    </xf>
    <xf numFmtId="0" fontId="8" fillId="0" borderId="5" xfId="0" applyFont="1" applyBorder="1" applyAlignment="1">
      <alignment horizontal="left" wrapText="1"/>
    </xf>
    <xf numFmtId="169" fontId="0" fillId="0" borderId="1" xfId="1" applyNumberFormat="1" applyFont="1" applyFill="1" applyBorder="1" applyAlignment="1">
      <alignment wrapText="1"/>
    </xf>
    <xf numFmtId="169" fontId="0" fillId="0" borderId="1" xfId="1" applyNumberFormat="1" applyFont="1" applyBorder="1" applyAlignment="1">
      <alignment wrapText="1"/>
    </xf>
    <xf numFmtId="167" fontId="31" fillId="0" borderId="1" xfId="1" applyFont="1" applyBorder="1" applyAlignment="1">
      <alignment wrapText="1"/>
    </xf>
    <xf numFmtId="0" fontId="8" fillId="0" borderId="0" xfId="0" applyFont="1"/>
    <xf numFmtId="0" fontId="19" fillId="0" borderId="2" xfId="0" applyFont="1" applyBorder="1" applyAlignment="1">
      <alignment horizontal="center"/>
    </xf>
    <xf numFmtId="0" fontId="19" fillId="0" borderId="29" xfId="0" applyFont="1" applyBorder="1" applyAlignment="1">
      <alignment horizontal="center"/>
    </xf>
    <xf numFmtId="0" fontId="20" fillId="0" borderId="2" xfId="0" applyFont="1" applyBorder="1"/>
    <xf numFmtId="172" fontId="20" fillId="0" borderId="29" xfId="1" applyNumberFormat="1" applyFont="1" applyBorder="1"/>
    <xf numFmtId="172" fontId="20" fillId="0" borderId="31" xfId="1" applyNumberFormat="1" applyFont="1" applyBorder="1"/>
    <xf numFmtId="0" fontId="12" fillId="0" borderId="0" xfId="0" applyFont="1"/>
    <xf numFmtId="0" fontId="8" fillId="2" borderId="1" xfId="0" applyFont="1" applyFill="1" applyBorder="1" applyAlignment="1">
      <alignment horizontal="center" wrapText="1"/>
    </xf>
    <xf numFmtId="0" fontId="8" fillId="0" borderId="1" xfId="0" applyFont="1" applyBorder="1" applyAlignment="1">
      <alignment horizontal="center" wrapText="1"/>
    </xf>
    <xf numFmtId="0" fontId="33" fillId="0" borderId="0" xfId="0" applyFont="1"/>
    <xf numFmtId="14" fontId="20" fillId="0" borderId="1" xfId="0" applyNumberFormat="1" applyFont="1" applyBorder="1" applyAlignment="1">
      <alignment wrapText="1"/>
    </xf>
    <xf numFmtId="14" fontId="20" fillId="0" borderId="0" xfId="0" applyNumberFormat="1" applyFont="1"/>
    <xf numFmtId="167" fontId="20" fillId="0" borderId="0" xfId="1" applyFont="1"/>
    <xf numFmtId="168" fontId="26" fillId="7" borderId="1" xfId="1" applyNumberFormat="1" applyFont="1" applyFill="1" applyBorder="1" applyAlignment="1" applyProtection="1"/>
    <xf numFmtId="167" fontId="26" fillId="0" borderId="1" xfId="1" applyFont="1" applyFill="1" applyBorder="1" applyAlignment="1" applyProtection="1">
      <alignment horizontal="left"/>
    </xf>
    <xf numFmtId="168" fontId="26" fillId="0" borderId="1" xfId="1" applyNumberFormat="1" applyFont="1" applyFill="1" applyBorder="1" applyAlignment="1" applyProtection="1"/>
    <xf numFmtId="1" fontId="26" fillId="0" borderId="1" xfId="1" applyNumberFormat="1" applyFont="1" applyFill="1" applyBorder="1" applyAlignment="1" applyProtection="1">
      <alignment horizontal="center"/>
    </xf>
    <xf numFmtId="168" fontId="25" fillId="0" borderId="0" xfId="1" applyNumberFormat="1" applyFont="1" applyFill="1" applyBorder="1" applyAlignment="1" applyProtection="1"/>
    <xf numFmtId="9" fontId="17" fillId="0" borderId="1" xfId="6" applyBorder="1" applyAlignment="1">
      <alignment horizontal="right"/>
    </xf>
    <xf numFmtId="0" fontId="0" fillId="0" borderId="33" xfId="0" applyBorder="1" applyAlignment="1">
      <alignment horizontal="right" wrapText="1"/>
    </xf>
    <xf numFmtId="0" fontId="28" fillId="0" borderId="37" xfId="0" applyFont="1" applyBorder="1" applyAlignment="1">
      <alignment horizontal="right" wrapText="1"/>
    </xf>
    <xf numFmtId="0" fontId="12" fillId="0" borderId="0" xfId="0" applyFont="1" applyAlignment="1">
      <alignment horizontal="right" wrapText="1"/>
    </xf>
    <xf numFmtId="0" fontId="0" fillId="0" borderId="0" xfId="0" applyAlignment="1">
      <alignment horizontal="right" vertical="center" wrapText="1"/>
    </xf>
    <xf numFmtId="0" fontId="0" fillId="2" borderId="3" xfId="0" applyFill="1" applyBorder="1" applyAlignment="1">
      <alignment horizontal="right" wrapText="1"/>
    </xf>
    <xf numFmtId="0" fontId="0" fillId="3" borderId="3" xfId="0" applyFill="1" applyBorder="1" applyAlignment="1">
      <alignment horizontal="right" wrapText="1"/>
    </xf>
    <xf numFmtId="0" fontId="0" fillId="0" borderId="3" xfId="0" applyBorder="1" applyAlignment="1">
      <alignment horizontal="right" wrapText="1"/>
    </xf>
    <xf numFmtId="3" fontId="0" fillId="5" borderId="3" xfId="0" applyNumberFormat="1" applyFill="1" applyBorder="1" applyAlignment="1">
      <alignment horizontal="right" vertical="center"/>
    </xf>
    <xf numFmtId="0" fontId="0" fillId="0" borderId="3" xfId="0" applyBorder="1" applyAlignment="1">
      <alignment horizontal="right" vertical="center" wrapText="1"/>
    </xf>
    <xf numFmtId="3" fontId="0" fillId="0" borderId="3" xfId="0" applyNumberFormat="1" applyBorder="1" applyAlignment="1">
      <alignment horizontal="right" vertical="center" wrapText="1"/>
    </xf>
    <xf numFmtId="3" fontId="8" fillId="0" borderId="3" xfId="0" applyNumberFormat="1" applyFont="1" applyBorder="1" applyAlignment="1">
      <alignment horizontal="right" wrapText="1"/>
    </xf>
    <xf numFmtId="0" fontId="0" fillId="7" borderId="3" xfId="0" applyFill="1" applyBorder="1" applyAlignment="1">
      <alignment horizontal="right" vertical="center" wrapText="1"/>
    </xf>
    <xf numFmtId="3" fontId="0" fillId="6" borderId="3" xfId="0" applyNumberFormat="1" applyFill="1" applyBorder="1" applyAlignment="1">
      <alignment horizontal="right" vertical="center"/>
    </xf>
    <xf numFmtId="0" fontId="31" fillId="7" borderId="3" xfId="0" applyFont="1" applyFill="1" applyBorder="1" applyAlignment="1">
      <alignment horizontal="right" vertical="center" wrapText="1"/>
    </xf>
    <xf numFmtId="0" fontId="0" fillId="7" borderId="3" xfId="0" applyFill="1" applyBorder="1" applyAlignment="1">
      <alignment horizontal="right" wrapText="1"/>
    </xf>
    <xf numFmtId="0" fontId="31" fillId="0" borderId="3" xfId="0" applyFont="1" applyBorder="1" applyAlignment="1">
      <alignment horizontal="right" vertical="center" wrapText="1"/>
    </xf>
    <xf numFmtId="3" fontId="0" fillId="0" borderId="3" xfId="0" applyNumberFormat="1" applyBorder="1" applyAlignment="1">
      <alignment horizontal="right" wrapText="1"/>
    </xf>
    <xf numFmtId="169" fontId="17" fillId="0" borderId="3" xfId="1" applyNumberFormat="1" applyBorder="1" applyAlignment="1">
      <alignment horizontal="right" wrapText="1"/>
    </xf>
    <xf numFmtId="169" fontId="29" fillId="0" borderId="3" xfId="1" applyNumberFormat="1" applyFont="1" applyBorder="1" applyAlignment="1">
      <alignment horizontal="right" vertical="center" wrapText="1"/>
    </xf>
    <xf numFmtId="169" fontId="17" fillId="0" borderId="3" xfId="1" applyNumberFormat="1" applyBorder="1" applyAlignment="1">
      <alignment horizontal="right" vertical="center" wrapText="1"/>
    </xf>
    <xf numFmtId="169" fontId="17" fillId="0" borderId="3" xfId="1" applyNumberFormat="1" applyFill="1" applyBorder="1" applyAlignment="1">
      <alignment horizontal="right" vertical="center" wrapText="1"/>
    </xf>
    <xf numFmtId="0" fontId="4" fillId="0" borderId="3" xfId="0" applyFont="1" applyBorder="1" applyAlignment="1">
      <alignment horizontal="right" wrapText="1"/>
    </xf>
    <xf numFmtId="0" fontId="15" fillId="0" borderId="3" xfId="0" applyFont="1" applyBorder="1" applyAlignment="1">
      <alignment horizontal="right" wrapText="1"/>
    </xf>
    <xf numFmtId="3" fontId="0" fillId="0" borderId="3" xfId="0" applyNumberFormat="1" applyBorder="1" applyAlignment="1">
      <alignment horizontal="right"/>
    </xf>
    <xf numFmtId="0" fontId="4" fillId="0" borderId="3" xfId="0" applyFont="1" applyBorder="1" applyAlignment="1">
      <alignment horizontal="right"/>
    </xf>
    <xf numFmtId="3" fontId="0" fillId="0" borderId="3" xfId="0" applyNumberFormat="1" applyBorder="1" applyAlignment="1">
      <alignment horizontal="right" vertical="center"/>
    </xf>
    <xf numFmtId="3" fontId="0" fillId="7" borderId="3" xfId="0" applyNumberFormat="1" applyFill="1" applyBorder="1" applyAlignment="1">
      <alignment horizontal="right"/>
    </xf>
    <xf numFmtId="3" fontId="4" fillId="7" borderId="3" xfId="0" applyNumberFormat="1" applyFont="1" applyFill="1" applyBorder="1" applyAlignment="1">
      <alignment horizontal="right"/>
    </xf>
    <xf numFmtId="3" fontId="0" fillId="7" borderId="3" xfId="0" applyNumberFormat="1" applyFill="1" applyBorder="1" applyAlignment="1">
      <alignment horizontal="right" vertical="top"/>
    </xf>
    <xf numFmtId="0" fontId="0" fillId="0" borderId="4" xfId="0" applyBorder="1" applyAlignment="1">
      <alignment horizontal="right" vertical="center" wrapText="1"/>
    </xf>
    <xf numFmtId="3" fontId="0" fillId="8" borderId="3" xfId="0" applyNumberFormat="1" applyFill="1" applyBorder="1" applyAlignment="1">
      <alignment horizontal="right"/>
    </xf>
    <xf numFmtId="0" fontId="0" fillId="0" borderId="3" xfId="0" applyBorder="1" applyAlignment="1">
      <alignment horizontal="right"/>
    </xf>
    <xf numFmtId="0" fontId="0" fillId="0" borderId="38" xfId="0" applyBorder="1" applyAlignment="1">
      <alignment horizontal="right"/>
    </xf>
    <xf numFmtId="3" fontId="0" fillId="0" borderId="39" xfId="0" applyNumberFormat="1" applyBorder="1" applyAlignment="1">
      <alignment horizontal="right" wrapText="1"/>
    </xf>
    <xf numFmtId="3" fontId="0" fillId="0" borderId="17" xfId="0" applyNumberFormat="1" applyBorder="1" applyAlignment="1">
      <alignment horizontal="right" wrapText="1"/>
    </xf>
    <xf numFmtId="0" fontId="22" fillId="0" borderId="1" xfId="5" applyBorder="1"/>
    <xf numFmtId="174" fontId="17" fillId="0" borderId="1" xfId="2" applyNumberFormat="1" applyFill="1" applyBorder="1"/>
    <xf numFmtId="41" fontId="0" fillId="0" borderId="0" xfId="7" applyFont="1"/>
    <xf numFmtId="174" fontId="17" fillId="7" borderId="1" xfId="2" applyNumberFormat="1" applyFill="1" applyBorder="1"/>
    <xf numFmtId="0" fontId="21" fillId="8" borderId="17" xfId="0" applyFont="1" applyFill="1" applyBorder="1" applyAlignment="1">
      <alignment horizontal="right" wrapText="1"/>
    </xf>
    <xf numFmtId="0" fontId="21" fillId="8" borderId="12" xfId="0" applyFont="1" applyFill="1" applyBorder="1" applyAlignment="1">
      <alignment horizontal="right" wrapText="1"/>
    </xf>
    <xf numFmtId="0" fontId="21" fillId="8" borderId="3" xfId="0" applyFont="1" applyFill="1" applyBorder="1" applyAlignment="1">
      <alignment horizontal="right" wrapText="1"/>
    </xf>
    <xf numFmtId="0" fontId="5" fillId="8" borderId="1" xfId="0" applyFont="1" applyFill="1" applyBorder="1" applyAlignment="1">
      <alignment horizontal="center" wrapText="1"/>
    </xf>
    <xf numFmtId="3" fontId="8" fillId="8" borderId="20" xfId="0" applyNumberFormat="1" applyFont="1" applyFill="1" applyBorder="1" applyAlignment="1">
      <alignment horizontal="center" vertical="center" wrapText="1"/>
    </xf>
    <xf numFmtId="0" fontId="18" fillId="7" borderId="1" xfId="0" applyFont="1" applyFill="1" applyBorder="1" applyAlignment="1">
      <alignment horizontal="center"/>
    </xf>
    <xf numFmtId="169" fontId="26" fillId="0" borderId="1" xfId="1" applyNumberFormat="1" applyFont="1" applyFill="1" applyBorder="1" applyAlignment="1" applyProtection="1">
      <alignment horizontal="left"/>
    </xf>
    <xf numFmtId="3" fontId="8" fillId="0" borderId="1" xfId="0" applyNumberFormat="1" applyFont="1" applyBorder="1" applyAlignment="1">
      <alignment horizontal="center"/>
    </xf>
    <xf numFmtId="169" fontId="20" fillId="0" borderId="0" xfId="1" applyNumberFormat="1" applyFont="1" applyFill="1" applyBorder="1"/>
    <xf numFmtId="0" fontId="20" fillId="0" borderId="24" xfId="0" applyFont="1" applyBorder="1"/>
    <xf numFmtId="169" fontId="20" fillId="0" borderId="25" xfId="1" applyNumberFormat="1" applyFont="1" applyFill="1" applyBorder="1"/>
    <xf numFmtId="3" fontId="8" fillId="7" borderId="3" xfId="0" applyNumberFormat="1" applyFont="1" applyFill="1" applyBorder="1" applyAlignment="1">
      <alignment horizontal="right"/>
    </xf>
    <xf numFmtId="167" fontId="34" fillId="0" borderId="1" xfId="1" applyFont="1" applyBorder="1" applyAlignment="1">
      <alignment wrapText="1"/>
    </xf>
    <xf numFmtId="3" fontId="8" fillId="0" borderId="1" xfId="0" applyNumberFormat="1" applyFont="1" applyBorder="1"/>
    <xf numFmtId="14" fontId="20" fillId="7" borderId="1" xfId="0" applyNumberFormat="1" applyFont="1" applyFill="1" applyBorder="1"/>
    <xf numFmtId="0" fontId="12" fillId="7" borderId="1" xfId="0" applyFont="1" applyFill="1" applyBorder="1"/>
    <xf numFmtId="0" fontId="5" fillId="9" borderId="1" xfId="0" applyFont="1" applyFill="1" applyBorder="1" applyAlignment="1">
      <alignment horizontal="left" wrapText="1"/>
    </xf>
    <xf numFmtId="169" fontId="17" fillId="9" borderId="1" xfId="1" applyNumberFormat="1" applyFill="1" applyBorder="1" applyAlignment="1">
      <alignment wrapText="1"/>
    </xf>
    <xf numFmtId="169" fontId="17" fillId="9" borderId="3" xfId="1" applyNumberFormat="1" applyFill="1" applyBorder="1" applyAlignment="1">
      <alignment horizontal="right" wrapText="1"/>
    </xf>
    <xf numFmtId="0" fontId="8" fillId="9" borderId="1" xfId="0" applyFont="1" applyFill="1" applyBorder="1" applyAlignment="1">
      <alignment horizontal="center" wrapText="1"/>
    </xf>
    <xf numFmtId="3" fontId="8" fillId="10" borderId="1" xfId="0" applyNumberFormat="1" applyFont="1" applyFill="1" applyBorder="1" applyAlignment="1">
      <alignment horizontal="left" wrapText="1"/>
    </xf>
    <xf numFmtId="169" fontId="17" fillId="10" borderId="1" xfId="1" applyNumberFormat="1" applyFill="1" applyBorder="1" applyAlignment="1">
      <alignment wrapText="1"/>
    </xf>
    <xf numFmtId="169" fontId="17" fillId="10" borderId="3" xfId="1" applyNumberFormat="1" applyFill="1" applyBorder="1" applyAlignment="1">
      <alignment horizontal="right" wrapText="1"/>
    </xf>
    <xf numFmtId="0" fontId="5" fillId="11" borderId="1" xfId="0" applyFont="1" applyFill="1" applyBorder="1" applyAlignment="1">
      <alignment horizontal="left" wrapText="1"/>
    </xf>
    <xf numFmtId="0" fontId="8" fillId="11" borderId="1" xfId="0" applyFont="1" applyFill="1" applyBorder="1" applyAlignment="1">
      <alignment horizontal="center" wrapText="1"/>
    </xf>
    <xf numFmtId="0" fontId="0" fillId="11" borderId="3" xfId="0" applyFill="1" applyBorder="1" applyAlignment="1">
      <alignment horizontal="right" wrapText="1"/>
    </xf>
    <xf numFmtId="3" fontId="8" fillId="12" borderId="1" xfId="0" applyNumberFormat="1" applyFont="1" applyFill="1" applyBorder="1" applyAlignment="1">
      <alignment horizontal="left" wrapText="1"/>
    </xf>
    <xf numFmtId="3" fontId="0" fillId="12" borderId="1" xfId="0" applyNumberFormat="1" applyFill="1" applyBorder="1" applyAlignment="1">
      <alignment wrapText="1"/>
    </xf>
    <xf numFmtId="3" fontId="0" fillId="12" borderId="3" xfId="0" applyNumberFormat="1" applyFill="1" applyBorder="1" applyAlignment="1">
      <alignment horizontal="right" wrapText="1"/>
    </xf>
    <xf numFmtId="0" fontId="5" fillId="13" borderId="1" xfId="0" applyFont="1" applyFill="1" applyBorder="1" applyAlignment="1">
      <alignment horizontal="left" wrapText="1"/>
    </xf>
    <xf numFmtId="0" fontId="21" fillId="13" borderId="3" xfId="0" applyFont="1" applyFill="1" applyBorder="1" applyAlignment="1">
      <alignment horizontal="right" wrapText="1"/>
    </xf>
    <xf numFmtId="0" fontId="5" fillId="13" borderId="1" xfId="0" applyFont="1" applyFill="1" applyBorder="1" applyAlignment="1">
      <alignment horizontal="center" wrapText="1"/>
    </xf>
    <xf numFmtId="0" fontId="8" fillId="13" borderId="1" xfId="0" applyFont="1" applyFill="1" applyBorder="1" applyAlignment="1">
      <alignment horizontal="center" wrapText="1"/>
    </xf>
    <xf numFmtId="0" fontId="0" fillId="13" borderId="3" xfId="0" applyFill="1" applyBorder="1" applyAlignment="1">
      <alignment horizontal="right" wrapText="1"/>
    </xf>
    <xf numFmtId="3" fontId="8" fillId="14" borderId="1" xfId="0" applyNumberFormat="1" applyFont="1" applyFill="1" applyBorder="1" applyAlignment="1">
      <alignment horizontal="left" wrapText="1"/>
    </xf>
    <xf numFmtId="3" fontId="0" fillId="14" borderId="1" xfId="0" applyNumberFormat="1" applyFill="1" applyBorder="1" applyAlignment="1">
      <alignment wrapText="1"/>
    </xf>
    <xf numFmtId="3" fontId="0" fillId="14" borderId="3" xfId="0" applyNumberFormat="1" applyFill="1" applyBorder="1" applyAlignment="1">
      <alignment horizontal="right" wrapText="1"/>
    </xf>
    <xf numFmtId="0" fontId="5" fillId="15" borderId="1" xfId="0" applyFont="1" applyFill="1" applyBorder="1" applyAlignment="1">
      <alignment horizontal="left" wrapText="1"/>
    </xf>
    <xf numFmtId="3" fontId="8" fillId="15" borderId="10" xfId="0" applyNumberFormat="1" applyFont="1" applyFill="1" applyBorder="1" applyAlignment="1">
      <alignment horizontal="center" vertical="center" wrapText="1"/>
    </xf>
    <xf numFmtId="0" fontId="21" fillId="15" borderId="3" xfId="0" applyFont="1" applyFill="1" applyBorder="1" applyAlignment="1">
      <alignment horizontal="right" wrapText="1"/>
    </xf>
    <xf numFmtId="3" fontId="8" fillId="15" borderId="1" xfId="0" applyNumberFormat="1" applyFont="1" applyFill="1" applyBorder="1"/>
    <xf numFmtId="3" fontId="0" fillId="15" borderId="3" xfId="0" applyNumberFormat="1" applyFill="1" applyBorder="1" applyAlignment="1">
      <alignment horizontal="right"/>
    </xf>
    <xf numFmtId="0" fontId="8" fillId="15" borderId="5" xfId="0" applyFont="1" applyFill="1" applyBorder="1" applyAlignment="1">
      <alignment horizontal="center" vertical="center" wrapText="1"/>
    </xf>
    <xf numFmtId="0" fontId="8" fillId="15" borderId="6" xfId="0" applyFont="1" applyFill="1" applyBorder="1" applyAlignment="1">
      <alignment horizontal="center" vertical="center" wrapText="1"/>
    </xf>
    <xf numFmtId="0" fontId="0" fillId="15" borderId="5" xfId="0" applyFill="1" applyBorder="1" applyAlignment="1">
      <alignment horizontal="right" vertical="center" wrapText="1"/>
    </xf>
    <xf numFmtId="0" fontId="8" fillId="15" borderId="7" xfId="0" applyFont="1" applyFill="1" applyBorder="1" applyAlignment="1">
      <alignment horizontal="center" vertical="center" wrapText="1"/>
    </xf>
    <xf numFmtId="0" fontId="8" fillId="15" borderId="8" xfId="0" applyFont="1" applyFill="1" applyBorder="1" applyAlignment="1">
      <alignment horizontal="center" vertical="center" wrapText="1"/>
    </xf>
    <xf numFmtId="0" fontId="0" fillId="15" borderId="7" xfId="0" applyFill="1" applyBorder="1" applyAlignment="1">
      <alignment horizontal="right" vertical="center" wrapText="1"/>
    </xf>
    <xf numFmtId="0" fontId="8" fillId="15" borderId="3" xfId="0" applyFont="1" applyFill="1" applyBorder="1" applyAlignment="1">
      <alignment horizontal="center" wrapText="1"/>
    </xf>
    <xf numFmtId="0" fontId="8" fillId="15" borderId="4" xfId="0" applyFont="1" applyFill="1" applyBorder="1" applyAlignment="1">
      <alignment horizontal="center" wrapText="1"/>
    </xf>
    <xf numFmtId="0" fontId="0" fillId="15" borderId="4" xfId="0" applyFill="1" applyBorder="1" applyAlignment="1">
      <alignment horizontal="right" wrapText="1"/>
    </xf>
    <xf numFmtId="0" fontId="8" fillId="15" borderId="9" xfId="0" applyFont="1" applyFill="1" applyBorder="1" applyAlignment="1">
      <alignment horizontal="center" wrapText="1"/>
    </xf>
    <xf numFmtId="0" fontId="0" fillId="15" borderId="3" xfId="0" applyFill="1" applyBorder="1" applyAlignment="1">
      <alignment horizontal="right" wrapText="1"/>
    </xf>
    <xf numFmtId="3" fontId="8" fillId="16" borderId="1" xfId="0" applyNumberFormat="1" applyFont="1" applyFill="1" applyBorder="1" applyAlignment="1">
      <alignment horizontal="left" wrapText="1"/>
    </xf>
    <xf numFmtId="3" fontId="0" fillId="16" borderId="1" xfId="0" applyNumberFormat="1" applyFill="1" applyBorder="1" applyAlignment="1">
      <alignment wrapText="1"/>
    </xf>
    <xf numFmtId="3" fontId="0" fillId="16" borderId="3" xfId="0" applyNumberFormat="1" applyFill="1" applyBorder="1" applyAlignment="1">
      <alignment horizontal="right" wrapText="1"/>
    </xf>
    <xf numFmtId="0" fontId="36" fillId="17" borderId="1" xfId="0" applyFont="1" applyFill="1" applyBorder="1" applyAlignment="1">
      <alignment horizontal="left"/>
    </xf>
    <xf numFmtId="3" fontId="8" fillId="18" borderId="1" xfId="0" applyNumberFormat="1" applyFont="1" applyFill="1" applyBorder="1" applyAlignment="1">
      <alignment horizontal="center"/>
    </xf>
    <xf numFmtId="3" fontId="0" fillId="18" borderId="3" xfId="0" applyNumberFormat="1" applyFill="1" applyBorder="1" applyAlignment="1">
      <alignment horizontal="right"/>
    </xf>
    <xf numFmtId="0" fontId="8" fillId="18" borderId="1" xfId="0" applyFont="1" applyFill="1" applyBorder="1" applyAlignment="1">
      <alignment horizontal="center"/>
    </xf>
    <xf numFmtId="3" fontId="8" fillId="18" borderId="1" xfId="0" applyNumberFormat="1" applyFont="1" applyFill="1" applyBorder="1" applyAlignment="1">
      <alignment horizontal="right"/>
    </xf>
    <xf numFmtId="0" fontId="4" fillId="17" borderId="1" xfId="0" applyFont="1" applyFill="1" applyBorder="1" applyAlignment="1">
      <alignment wrapText="1"/>
    </xf>
    <xf numFmtId="0" fontId="0" fillId="18" borderId="3" xfId="0" applyFill="1" applyBorder="1" applyAlignment="1">
      <alignment horizontal="right" wrapText="1"/>
    </xf>
    <xf numFmtId="3" fontId="0" fillId="17" borderId="3" xfId="0" applyNumberFormat="1" applyFill="1" applyBorder="1" applyAlignment="1">
      <alignment horizontal="right" wrapText="1"/>
    </xf>
    <xf numFmtId="0" fontId="36" fillId="19" borderId="1" xfId="0" applyFont="1" applyFill="1" applyBorder="1" applyAlignment="1">
      <alignment horizontal="left"/>
    </xf>
    <xf numFmtId="0" fontId="18" fillId="19" borderId="1" xfId="0" applyFont="1" applyFill="1" applyBorder="1" applyAlignment="1">
      <alignment horizontal="left"/>
    </xf>
    <xf numFmtId="3" fontId="0" fillId="20" borderId="13" xfId="0" applyNumberFormat="1" applyFill="1" applyBorder="1" applyAlignment="1">
      <alignment horizontal="right"/>
    </xf>
    <xf numFmtId="3" fontId="0" fillId="20" borderId="14" xfId="0" applyNumberFormat="1" applyFill="1" applyBorder="1" applyAlignment="1">
      <alignment horizontal="right"/>
    </xf>
    <xf numFmtId="0" fontId="0" fillId="20" borderId="36" xfId="0" applyFill="1" applyBorder="1" applyAlignment="1">
      <alignment horizontal="right" wrapText="1"/>
    </xf>
    <xf numFmtId="171" fontId="12" fillId="0" borderId="1" xfId="0" applyNumberFormat="1" applyFont="1" applyBorder="1" applyAlignment="1">
      <alignment horizontal="left"/>
    </xf>
    <xf numFmtId="171" fontId="12" fillId="7" borderId="1" xfId="0" applyNumberFormat="1" applyFont="1" applyFill="1" applyBorder="1" applyAlignment="1">
      <alignment horizontal="left"/>
    </xf>
    <xf numFmtId="171" fontId="12" fillId="0" borderId="1" xfId="0" applyNumberFormat="1" applyFont="1" applyBorder="1" applyAlignment="1">
      <alignment horizontal="center"/>
    </xf>
    <xf numFmtId="173" fontId="27" fillId="0" borderId="1" xfId="3" applyNumberFormat="1" applyFont="1" applyBorder="1" applyAlignment="1">
      <alignment wrapText="1"/>
    </xf>
    <xf numFmtId="173" fontId="32" fillId="0" borderId="1" xfId="0" applyNumberFormat="1" applyFont="1" applyBorder="1" applyAlignment="1">
      <alignment wrapText="1"/>
    </xf>
    <xf numFmtId="174" fontId="0" fillId="0" borderId="1" xfId="0" applyNumberFormat="1" applyBorder="1" applyAlignment="1">
      <alignment wrapText="1"/>
    </xf>
    <xf numFmtId="174" fontId="8" fillId="0" borderId="1" xfId="0" applyNumberFormat="1" applyFont="1" applyBorder="1" applyAlignment="1">
      <alignment wrapText="1"/>
    </xf>
    <xf numFmtId="174" fontId="0" fillId="0" borderId="1" xfId="0" applyNumberFormat="1" applyBorder="1" applyAlignment="1">
      <alignment horizontal="right" wrapText="1"/>
    </xf>
    <xf numFmtId="0" fontId="0" fillId="0" borderId="1" xfId="0" applyBorder="1" applyAlignment="1">
      <alignment horizontal="right"/>
    </xf>
    <xf numFmtId="0" fontId="0" fillId="0" borderId="1" xfId="0" applyBorder="1" applyAlignment="1">
      <alignment horizontal="right" vertical="center"/>
    </xf>
    <xf numFmtId="3" fontId="0" fillId="0" borderId="1" xfId="0" applyNumberFormat="1" applyBorder="1" applyAlignment="1">
      <alignment horizontal="right" vertical="center"/>
    </xf>
    <xf numFmtId="174" fontId="8" fillId="0" borderId="34" xfId="0" applyNumberFormat="1" applyFont="1" applyBorder="1" applyAlignment="1">
      <alignment wrapText="1"/>
    </xf>
    <xf numFmtId="170" fontId="17" fillId="0" borderId="1" xfId="2" applyNumberFormat="1" applyBorder="1" applyAlignment="1">
      <alignment wrapText="1"/>
    </xf>
    <xf numFmtId="3" fontId="8" fillId="0" borderId="1" xfId="0" applyNumberFormat="1" applyFont="1" applyBorder="1" applyAlignment="1">
      <alignment wrapText="1"/>
    </xf>
    <xf numFmtId="3" fontId="0" fillId="0" borderId="30" xfId="0" applyNumberFormat="1" applyBorder="1" applyAlignment="1">
      <alignment wrapText="1"/>
    </xf>
    <xf numFmtId="3" fontId="8" fillId="0" borderId="30" xfId="0" applyNumberFormat="1" applyFont="1" applyBorder="1" applyAlignment="1">
      <alignment wrapText="1"/>
    </xf>
    <xf numFmtId="0" fontId="0" fillId="7" borderId="1" xfId="0" applyFill="1" applyBorder="1" applyAlignment="1">
      <alignment horizontal="right" vertical="center" wrapText="1"/>
    </xf>
    <xf numFmtId="10" fontId="0" fillId="0" borderId="0" xfId="0" applyNumberFormat="1"/>
    <xf numFmtId="41" fontId="0" fillId="0" borderId="0" xfId="0" applyNumberFormat="1"/>
    <xf numFmtId="0" fontId="35" fillId="0" borderId="18" xfId="0" applyFont="1" applyBorder="1" applyAlignment="1">
      <alignment horizontal="justify" vertical="center"/>
    </xf>
    <xf numFmtId="0" fontId="35" fillId="0" borderId="7" xfId="0" applyFont="1" applyBorder="1" applyAlignment="1">
      <alignment horizontal="justify" vertical="center"/>
    </xf>
    <xf numFmtId="3" fontId="0" fillId="20" borderId="12" xfId="0" applyNumberFormat="1" applyFill="1" applyBorder="1" applyAlignment="1">
      <alignment horizontal="right"/>
    </xf>
    <xf numFmtId="3" fontId="0" fillId="0" borderId="13" xfId="0" applyNumberFormat="1" applyBorder="1" applyAlignment="1">
      <alignment horizontal="right"/>
    </xf>
    <xf numFmtId="3" fontId="0" fillId="0" borderId="14" xfId="0" applyNumberFormat="1" applyBorder="1" applyAlignment="1">
      <alignment horizontal="right"/>
    </xf>
    <xf numFmtId="0" fontId="0" fillId="0" borderId="42" xfId="0" applyBorder="1" applyAlignment="1">
      <alignment horizontal="right"/>
    </xf>
    <xf numFmtId="0" fontId="0" fillId="0" borderId="43" xfId="0" applyBorder="1" applyAlignment="1">
      <alignment horizontal="right"/>
    </xf>
    <xf numFmtId="0" fontId="8" fillId="20" borderId="1" xfId="0" applyFont="1" applyFill="1" applyBorder="1" applyAlignment="1">
      <alignment horizontal="center"/>
    </xf>
    <xf numFmtId="0" fontId="0" fillId="19" borderId="1" xfId="0" applyFill="1" applyBorder="1" applyAlignment="1">
      <alignment wrapText="1"/>
    </xf>
    <xf numFmtId="3" fontId="0" fillId="20" borderId="1" xfId="0" applyNumberFormat="1" applyFill="1" applyBorder="1" applyAlignment="1">
      <alignment horizontal="right"/>
    </xf>
    <xf numFmtId="0" fontId="13" fillId="0" borderId="1" xfId="0" applyFont="1" applyBorder="1" applyAlignment="1">
      <alignment horizontal="center" vertical="center"/>
    </xf>
    <xf numFmtId="3" fontId="8" fillId="20" borderId="1" xfId="0" applyNumberFormat="1" applyFont="1" applyFill="1" applyBorder="1" applyAlignment="1">
      <alignment horizontal="center"/>
    </xf>
    <xf numFmtId="3" fontId="8" fillId="20" borderId="1" xfId="0" applyNumberFormat="1" applyFont="1" applyFill="1" applyBorder="1" applyAlignment="1">
      <alignment horizontal="right"/>
    </xf>
    <xf numFmtId="3" fontId="0" fillId="0" borderId="10" xfId="0" applyNumberFormat="1" applyBorder="1"/>
    <xf numFmtId="0" fontId="0" fillId="0" borderId="10" xfId="0" applyBorder="1" applyAlignment="1">
      <alignment wrapText="1"/>
    </xf>
    <xf numFmtId="0" fontId="0" fillId="0" borderId="10" xfId="0" applyBorder="1" applyAlignment="1">
      <alignment horizontal="right"/>
    </xf>
    <xf numFmtId="3" fontId="0" fillId="0" borderId="20" xfId="0" applyNumberFormat="1" applyBorder="1" applyAlignment="1">
      <alignment wrapText="1"/>
    </xf>
    <xf numFmtId="0" fontId="0" fillId="0" borderId="20" xfId="0" applyBorder="1" applyAlignment="1">
      <alignment wrapText="1"/>
    </xf>
    <xf numFmtId="0" fontId="0" fillId="0" borderId="20" xfId="0" applyBorder="1" applyAlignment="1">
      <alignment horizontal="right"/>
    </xf>
    <xf numFmtId="0" fontId="0" fillId="0" borderId="10" xfId="0" applyBorder="1" applyAlignment="1">
      <alignment vertical="center"/>
    </xf>
    <xf numFmtId="0" fontId="4" fillId="0" borderId="10" xfId="0" applyFont="1" applyBorder="1" applyAlignment="1">
      <alignment wrapText="1"/>
    </xf>
    <xf numFmtId="0" fontId="0" fillId="0" borderId="41" xfId="0" applyBorder="1" applyAlignment="1">
      <alignment vertical="center"/>
    </xf>
    <xf numFmtId="0" fontId="4" fillId="0" borderId="41" xfId="0" applyFont="1" applyBorder="1" applyAlignment="1">
      <alignment wrapText="1"/>
    </xf>
    <xf numFmtId="0" fontId="0" fillId="0" borderId="41" xfId="0" applyBorder="1" applyAlignment="1">
      <alignment horizontal="right"/>
    </xf>
    <xf numFmtId="0" fontId="0" fillId="0" borderId="20" xfId="0" applyBorder="1" applyAlignment="1">
      <alignment vertical="center"/>
    </xf>
    <xf numFmtId="0" fontId="4" fillId="0" borderId="20" xfId="0" applyFont="1" applyBorder="1" applyAlignment="1">
      <alignment wrapText="1"/>
    </xf>
    <xf numFmtId="0" fontId="5" fillId="8" borderId="44" xfId="0" applyFont="1" applyFill="1" applyBorder="1" applyAlignment="1">
      <alignment horizontal="left" wrapText="1"/>
    </xf>
    <xf numFmtId="0" fontId="5" fillId="8" borderId="44" xfId="0" applyFont="1" applyFill="1" applyBorder="1" applyAlignment="1">
      <alignment horizontal="center" wrapText="1"/>
    </xf>
    <xf numFmtId="3" fontId="0" fillId="0" borderId="44" xfId="0" applyNumberFormat="1" applyBorder="1" applyAlignment="1">
      <alignment horizontal="left" wrapText="1"/>
    </xf>
    <xf numFmtId="3" fontId="31" fillId="0" borderId="44" xfId="0" applyNumberFormat="1" applyFont="1" applyBorder="1" applyAlignment="1">
      <alignment horizontal="left" wrapText="1"/>
    </xf>
    <xf numFmtId="3" fontId="8" fillId="17" borderId="1" xfId="0" applyNumberFormat="1" applyFont="1" applyFill="1" applyBorder="1" applyAlignment="1">
      <alignment horizontal="left" wrapText="1"/>
    </xf>
    <xf numFmtId="0" fontId="4" fillId="17" borderId="3" xfId="0" applyFont="1" applyFill="1" applyBorder="1" applyAlignment="1">
      <alignment wrapText="1"/>
    </xf>
    <xf numFmtId="0" fontId="0" fillId="0" borderId="1" xfId="0" applyBorder="1" applyAlignment="1">
      <alignment vertical="center"/>
    </xf>
    <xf numFmtId="0" fontId="0" fillId="0" borderId="44" xfId="0" applyBorder="1"/>
    <xf numFmtId="0" fontId="8" fillId="0" borderId="44" xfId="0" applyFont="1" applyBorder="1" applyAlignment="1">
      <alignment horizontal="left"/>
    </xf>
    <xf numFmtId="0" fontId="0" fillId="0" borderId="41" xfId="0" applyBorder="1"/>
    <xf numFmtId="0" fontId="8" fillId="0" borderId="45" xfId="0" applyFont="1" applyBorder="1" applyAlignment="1">
      <alignment horizontal="center"/>
    </xf>
    <xf numFmtId="0" fontId="8" fillId="20" borderId="45" xfId="0" applyFont="1" applyFill="1" applyBorder="1" applyAlignment="1">
      <alignment horizontal="left"/>
    </xf>
    <xf numFmtId="0" fontId="0" fillId="0" borderId="45" xfId="0" applyBorder="1" applyAlignment="1">
      <alignment horizontal="left"/>
    </xf>
    <xf numFmtId="0" fontId="0" fillId="0" borderId="46" xfId="0" applyBorder="1" applyAlignment="1">
      <alignment horizontal="left"/>
    </xf>
    <xf numFmtId="3" fontId="0" fillId="0" borderId="18" xfId="0" applyNumberFormat="1" applyBorder="1"/>
    <xf numFmtId="3" fontId="0" fillId="0" borderId="18" xfId="0" applyNumberFormat="1" applyBorder="1" applyAlignment="1">
      <alignment horizontal="left"/>
    </xf>
    <xf numFmtId="3" fontId="13" fillId="0" borderId="18" xfId="0" applyNumberFormat="1" applyFont="1" applyBorder="1" applyAlignment="1">
      <alignment horizontal="left"/>
    </xf>
    <xf numFmtId="3" fontId="0" fillId="0" borderId="48" xfId="0" applyNumberFormat="1" applyBorder="1" applyAlignment="1">
      <alignment horizontal="left" wrapText="1"/>
    </xf>
    <xf numFmtId="3" fontId="13" fillId="0" borderId="18" xfId="0" applyNumberFormat="1" applyFont="1" applyBorder="1"/>
    <xf numFmtId="0" fontId="0" fillId="0" borderId="18" xfId="0" applyBorder="1"/>
    <xf numFmtId="0" fontId="0" fillId="0" borderId="48" xfId="0" applyBorder="1"/>
    <xf numFmtId="0" fontId="0" fillId="0" borderId="48" xfId="0" applyBorder="1" applyAlignment="1">
      <alignment wrapText="1"/>
    </xf>
    <xf numFmtId="3" fontId="8" fillId="0" borderId="49" xfId="0" applyNumberFormat="1" applyFont="1" applyBorder="1" applyAlignment="1">
      <alignment horizontal="left"/>
    </xf>
    <xf numFmtId="3" fontId="8" fillId="0" borderId="51" xfId="0" applyNumberFormat="1" applyFont="1" applyBorder="1" applyAlignment="1">
      <alignment horizontal="left" wrapText="1"/>
    </xf>
    <xf numFmtId="3" fontId="8" fillId="0" borderId="18" xfId="0" applyNumberFormat="1" applyFont="1" applyBorder="1" applyAlignment="1">
      <alignment horizontal="left" wrapText="1"/>
    </xf>
    <xf numFmtId="3" fontId="8" fillId="19" borderId="7" xfId="0" applyNumberFormat="1" applyFont="1" applyFill="1" applyBorder="1" applyAlignment="1">
      <alignment horizontal="left" wrapText="1"/>
    </xf>
    <xf numFmtId="0" fontId="4" fillId="19" borderId="33" xfId="0" applyFont="1" applyFill="1" applyBorder="1" applyAlignment="1">
      <alignment wrapText="1"/>
    </xf>
    <xf numFmtId="3" fontId="0" fillId="19" borderId="52" xfId="0" applyNumberFormat="1" applyFill="1" applyBorder="1" applyAlignment="1">
      <alignment horizontal="right" wrapText="1"/>
    </xf>
    <xf numFmtId="0" fontId="7" fillId="0" borderId="18" xfId="0" applyFont="1" applyBorder="1" applyAlignment="1">
      <alignment horizontal="center" wrapText="1"/>
    </xf>
    <xf numFmtId="0" fontId="7" fillId="0" borderId="0" xfId="0" applyFont="1" applyAlignment="1">
      <alignment horizontal="center" wrapText="1"/>
    </xf>
    <xf numFmtId="168" fontId="27" fillId="0" borderId="53" xfId="1" applyNumberFormat="1" applyFont="1" applyFill="1" applyBorder="1" applyAlignment="1" applyProtection="1"/>
    <xf numFmtId="171" fontId="0" fillId="0" borderId="9" xfId="0" applyNumberFormat="1" applyBorder="1" applyAlignment="1">
      <alignment horizontal="left"/>
    </xf>
    <xf numFmtId="3" fontId="0" fillId="0" borderId="54" xfId="0" applyNumberFormat="1" applyBorder="1" applyAlignment="1">
      <alignment horizontal="right"/>
    </xf>
    <xf numFmtId="168" fontId="27" fillId="0" borderId="55" xfId="1" applyNumberFormat="1" applyFont="1" applyFill="1" applyBorder="1" applyAlignment="1" applyProtection="1"/>
    <xf numFmtId="171" fontId="0" fillId="0" borderId="6" xfId="0" applyNumberFormat="1" applyBorder="1" applyAlignment="1">
      <alignment horizontal="left"/>
    </xf>
    <xf numFmtId="3" fontId="0" fillId="0" borderId="56" xfId="0" applyNumberFormat="1" applyBorder="1" applyAlignment="1">
      <alignment horizontal="right"/>
    </xf>
    <xf numFmtId="0" fontId="19" fillId="0" borderId="0" xfId="0" applyFont="1" applyAlignment="1">
      <alignment horizontal="center"/>
    </xf>
    <xf numFmtId="0" fontId="20" fillId="7" borderId="57" xfId="0" applyFont="1" applyFill="1" applyBorder="1" applyAlignment="1">
      <alignment vertical="top" wrapText="1"/>
    </xf>
    <xf numFmtId="0" fontId="20" fillId="0" borderId="30" xfId="0" applyFont="1" applyBorder="1"/>
    <xf numFmtId="0" fontId="20" fillId="7" borderId="57" xfId="0" applyFont="1" applyFill="1" applyBorder="1"/>
    <xf numFmtId="0" fontId="25" fillId="4" borderId="1" xfId="0" applyFont="1" applyFill="1" applyBorder="1" applyAlignment="1">
      <alignment horizontal="center"/>
    </xf>
    <xf numFmtId="0" fontId="26" fillId="3" borderId="1" xfId="0" applyFont="1" applyFill="1" applyBorder="1"/>
    <xf numFmtId="167" fontId="25" fillId="3" borderId="1" xfId="1" applyFont="1" applyFill="1" applyBorder="1" applyAlignment="1" applyProtection="1">
      <alignment horizontal="center"/>
    </xf>
    <xf numFmtId="0" fontId="26" fillId="0" borderId="1" xfId="0" applyFont="1" applyBorder="1" applyAlignment="1">
      <alignment horizontal="center"/>
    </xf>
    <xf numFmtId="0" fontId="26" fillId="0" borderId="1" xfId="0" applyFont="1" applyBorder="1"/>
    <xf numFmtId="167" fontId="26" fillId="0" borderId="1" xfId="1" applyFont="1" applyFill="1" applyBorder="1" applyAlignment="1" applyProtection="1"/>
    <xf numFmtId="169" fontId="26" fillId="0" borderId="1" xfId="1" applyNumberFormat="1" applyFont="1" applyFill="1" applyBorder="1" applyAlignment="1" applyProtection="1"/>
    <xf numFmtId="166" fontId="25" fillId="4" borderId="1" xfId="1" applyNumberFormat="1" applyFont="1" applyFill="1" applyBorder="1" applyAlignment="1" applyProtection="1"/>
    <xf numFmtId="171" fontId="0" fillId="0" borderId="1" xfId="0" applyNumberFormat="1" applyBorder="1" applyAlignment="1">
      <alignment horizontal="left"/>
    </xf>
    <xf numFmtId="0" fontId="37" fillId="0" borderId="0" xfId="5" applyFont="1"/>
    <xf numFmtId="41" fontId="37" fillId="0" borderId="0" xfId="7" applyFont="1"/>
    <xf numFmtId="0" fontId="37" fillId="0" borderId="0" xfId="0" applyFont="1"/>
    <xf numFmtId="42" fontId="37" fillId="0" borderId="1" xfId="8" applyFont="1" applyBorder="1"/>
    <xf numFmtId="0" fontId="38" fillId="4" borderId="40" xfId="0" applyFont="1" applyFill="1" applyBorder="1" applyAlignment="1">
      <alignment horizontal="center"/>
    </xf>
    <xf numFmtId="0" fontId="38" fillId="4" borderId="1" xfId="0" applyFont="1" applyFill="1" applyBorder="1" applyAlignment="1">
      <alignment horizontal="center"/>
    </xf>
    <xf numFmtId="0" fontId="37" fillId="3" borderId="58" xfId="0" applyFont="1" applyFill="1" applyBorder="1"/>
    <xf numFmtId="0" fontId="37" fillId="3" borderId="20" xfId="0" applyFont="1" applyFill="1" applyBorder="1"/>
    <xf numFmtId="167" fontId="38" fillId="3" borderId="20" xfId="1" applyFont="1" applyFill="1" applyBorder="1" applyAlignment="1" applyProtection="1">
      <alignment horizontal="center"/>
    </xf>
    <xf numFmtId="0" fontId="37" fillId="0" borderId="59" xfId="0" applyFont="1" applyBorder="1" applyAlignment="1">
      <alignment horizontal="center"/>
    </xf>
    <xf numFmtId="0" fontId="37" fillId="0" borderId="1" xfId="0" applyFont="1" applyBorder="1"/>
    <xf numFmtId="167" fontId="37" fillId="0" borderId="1" xfId="1" applyFont="1" applyFill="1" applyBorder="1" applyAlignment="1" applyProtection="1"/>
    <xf numFmtId="169" fontId="37" fillId="0" borderId="1" xfId="1" applyNumberFormat="1" applyFont="1" applyFill="1" applyBorder="1" applyAlignment="1" applyProtection="1"/>
    <xf numFmtId="168" fontId="37" fillId="0" borderId="1" xfId="1" applyNumberFormat="1" applyFont="1" applyFill="1" applyBorder="1" applyAlignment="1" applyProtection="1"/>
    <xf numFmtId="168" fontId="37" fillId="7" borderId="1" xfId="1" applyNumberFormat="1" applyFont="1" applyFill="1" applyBorder="1" applyAlignment="1" applyProtection="1"/>
    <xf numFmtId="1" fontId="37" fillId="0" borderId="1" xfId="1" applyNumberFormat="1" applyFont="1" applyFill="1" applyBorder="1" applyAlignment="1" applyProtection="1">
      <alignment horizontal="center"/>
    </xf>
    <xf numFmtId="10" fontId="37" fillId="0" borderId="1" xfId="6" applyNumberFormat="1" applyFont="1" applyFill="1" applyBorder="1" applyAlignment="1" applyProtection="1">
      <alignment horizontal="center"/>
    </xf>
    <xf numFmtId="167" fontId="37" fillId="0" borderId="1" xfId="1" applyFont="1" applyFill="1" applyBorder="1" applyAlignment="1" applyProtection="1">
      <alignment horizontal="left"/>
    </xf>
    <xf numFmtId="169" fontId="37" fillId="0" borderId="1" xfId="1" applyNumberFormat="1" applyFont="1" applyFill="1" applyBorder="1" applyAlignment="1" applyProtection="1">
      <alignment horizontal="left"/>
    </xf>
    <xf numFmtId="0" fontId="37" fillId="0" borderId="15" xfId="0" applyFont="1" applyBorder="1" applyAlignment="1">
      <alignment horizontal="center"/>
    </xf>
    <xf numFmtId="0" fontId="39" fillId="7" borderId="9" xfId="14" applyFont="1" applyFill="1" applyBorder="1" applyAlignment="1">
      <alignment vertical="top" wrapText="1"/>
    </xf>
    <xf numFmtId="0" fontId="39" fillId="7" borderId="4" xfId="14" applyFont="1" applyFill="1" applyBorder="1"/>
    <xf numFmtId="0" fontId="39" fillId="7" borderId="3" xfId="14" applyFont="1" applyFill="1" applyBorder="1"/>
    <xf numFmtId="0" fontId="20" fillId="0" borderId="25" xfId="0" applyFont="1" applyBorder="1"/>
    <xf numFmtId="166" fontId="38" fillId="4" borderId="43" xfId="1" applyNumberFormat="1" applyFont="1" applyFill="1" applyBorder="1" applyAlignment="1" applyProtection="1"/>
    <xf numFmtId="10" fontId="38" fillId="4" borderId="42" xfId="6" applyNumberFormat="1" applyFont="1" applyFill="1" applyBorder="1" applyAlignment="1" applyProtection="1">
      <alignment horizontal="center"/>
    </xf>
    <xf numFmtId="10" fontId="38" fillId="4" borderId="11" xfId="6" applyNumberFormat="1" applyFont="1" applyFill="1" applyBorder="1" applyAlignment="1" applyProtection="1">
      <alignment horizontal="center"/>
    </xf>
    <xf numFmtId="42" fontId="38" fillId="4" borderId="11" xfId="8" applyFont="1" applyFill="1" applyBorder="1" applyAlignment="1" applyProtection="1">
      <alignment horizontal="center"/>
    </xf>
    <xf numFmtId="0" fontId="38" fillId="0" borderId="1" xfId="5" applyFont="1" applyBorder="1" applyAlignment="1">
      <alignment horizontal="center"/>
    </xf>
    <xf numFmtId="0" fontId="37" fillId="0" borderId="1" xfId="5" applyFont="1" applyBorder="1"/>
    <xf numFmtId="3" fontId="13" fillId="8" borderId="1" xfId="0" applyNumberFormat="1" applyFont="1" applyFill="1" applyBorder="1" applyAlignment="1">
      <alignment horizontal="center"/>
    </xf>
    <xf numFmtId="0" fontId="40" fillId="0" borderId="0" xfId="0" applyFont="1" applyAlignment="1">
      <alignment horizontal="justify" vertical="center"/>
    </xf>
    <xf numFmtId="0" fontId="41" fillId="0" borderId="0" xfId="0" applyFont="1" applyAlignment="1">
      <alignment horizontal="justify" vertical="center"/>
    </xf>
    <xf numFmtId="0" fontId="12" fillId="0" borderId="3" xfId="0" applyFont="1" applyBorder="1"/>
    <xf numFmtId="41" fontId="0" fillId="0" borderId="4" xfId="7" applyFont="1" applyFill="1" applyBorder="1" applyAlignment="1">
      <alignment horizontal="right" wrapText="1"/>
    </xf>
    <xf numFmtId="41" fontId="0" fillId="0" borderId="4" xfId="7" applyFont="1" applyBorder="1" applyAlignment="1">
      <alignment horizontal="right" wrapText="1"/>
    </xf>
    <xf numFmtId="0" fontId="0" fillId="0" borderId="4" xfId="0" applyBorder="1" applyAlignment="1">
      <alignment horizontal="right" wrapText="1"/>
    </xf>
    <xf numFmtId="0" fontId="0" fillId="0" borderId="3" xfId="0" applyBorder="1" applyAlignment="1">
      <alignment wrapText="1"/>
    </xf>
    <xf numFmtId="0" fontId="27" fillId="0" borderId="3" xfId="4" applyFont="1" applyBorder="1" applyAlignment="1">
      <alignment vertical="center" wrapText="1"/>
    </xf>
    <xf numFmtId="0" fontId="32" fillId="0" borderId="3" xfId="0" applyFont="1" applyBorder="1" applyAlignment="1">
      <alignment wrapText="1"/>
    </xf>
    <xf numFmtId="0" fontId="0" fillId="0" borderId="3" xfId="0" applyBorder="1" applyAlignment="1">
      <alignment horizontal="left" wrapText="1"/>
    </xf>
    <xf numFmtId="0" fontId="4" fillId="0" borderId="3" xfId="0" applyFont="1" applyBorder="1" applyAlignment="1">
      <alignment wrapText="1"/>
    </xf>
    <xf numFmtId="0" fontId="0" fillId="0" borderId="5" xfId="0" applyBorder="1" applyAlignment="1">
      <alignment horizontal="left" wrapText="1"/>
    </xf>
    <xf numFmtId="41" fontId="0" fillId="0" borderId="35" xfId="7" applyFont="1" applyBorder="1" applyAlignment="1">
      <alignment horizontal="right" wrapText="1"/>
    </xf>
    <xf numFmtId="3" fontId="10" fillId="0" borderId="10" xfId="0" applyNumberFormat="1" applyFont="1" applyBorder="1" applyAlignment="1">
      <alignment wrapText="1"/>
    </xf>
    <xf numFmtId="3" fontId="4" fillId="0" borderId="41" xfId="0" applyNumberFormat="1" applyFont="1" applyBorder="1" applyAlignment="1">
      <alignment wrapText="1"/>
    </xf>
    <xf numFmtId="41" fontId="20" fillId="0" borderId="0" xfId="7" applyFont="1"/>
    <xf numFmtId="41" fontId="20" fillId="0" borderId="0" xfId="0" applyNumberFormat="1" applyFont="1"/>
    <xf numFmtId="169" fontId="38" fillId="0" borderId="1" xfId="1" applyNumberFormat="1" applyFont="1" applyFill="1" applyBorder="1" applyAlignment="1">
      <alignment horizontal="center"/>
    </xf>
    <xf numFmtId="0" fontId="8" fillId="2" borderId="1" xfId="0" applyFont="1" applyFill="1" applyBorder="1" applyAlignment="1">
      <alignment horizontal="center" wrapText="1"/>
    </xf>
    <xf numFmtId="0" fontId="5" fillId="0" borderId="5" xfId="0" applyFont="1" applyBorder="1" applyAlignment="1">
      <alignment horizontal="center" wrapText="1"/>
    </xf>
    <xf numFmtId="0" fontId="5" fillId="0" borderId="35" xfId="0" applyFont="1" applyBorder="1" applyAlignment="1">
      <alignment horizontal="center" wrapText="1"/>
    </xf>
    <xf numFmtId="0" fontId="6" fillId="0" borderId="18" xfId="0" applyFont="1" applyBorder="1" applyAlignment="1">
      <alignment horizontal="center" wrapText="1"/>
    </xf>
    <xf numFmtId="0" fontId="6" fillId="0" borderId="0" xfId="0" applyFont="1" applyAlignment="1">
      <alignment horizontal="center" wrapText="1"/>
    </xf>
    <xf numFmtId="3" fontId="8" fillId="8" borderId="11" xfId="0" applyNumberFormat="1" applyFont="1" applyFill="1" applyBorder="1" applyAlignment="1">
      <alignment horizontal="center" vertical="center" wrapText="1"/>
    </xf>
    <xf numFmtId="3" fontId="8" fillId="8" borderId="32" xfId="0" applyNumberFormat="1" applyFont="1" applyFill="1" applyBorder="1" applyAlignment="1">
      <alignment horizontal="center" vertical="center" wrapText="1"/>
    </xf>
    <xf numFmtId="3" fontId="0" fillId="0" borderId="1" xfId="0" applyNumberFormat="1" applyBorder="1" applyAlignment="1">
      <alignment horizontal="justify" vertical="center" wrapText="1"/>
    </xf>
    <xf numFmtId="3" fontId="0" fillId="0" borderId="20" xfId="0" applyNumberFormat="1" applyBorder="1" applyAlignment="1">
      <alignment horizontal="justify" vertical="center" wrapText="1"/>
    </xf>
    <xf numFmtId="3" fontId="0" fillId="5" borderId="3" xfId="0" applyNumberFormat="1" applyFill="1" applyBorder="1" applyAlignment="1">
      <alignment horizontal="right" vertical="center"/>
    </xf>
    <xf numFmtId="0" fontId="8" fillId="2" borderId="1" xfId="0" applyFont="1" applyFill="1" applyBorder="1" applyAlignment="1">
      <alignment horizontal="center" vertical="center" wrapText="1"/>
    </xf>
    <xf numFmtId="0" fontId="0" fillId="2" borderId="3" xfId="0" applyFill="1" applyBorder="1" applyAlignment="1">
      <alignment horizontal="right" vertical="center" wrapText="1"/>
    </xf>
    <xf numFmtId="0" fontId="8" fillId="2" borderId="3" xfId="0" applyFont="1" applyFill="1" applyBorder="1" applyAlignment="1">
      <alignment horizontal="center" wrapText="1"/>
    </xf>
    <xf numFmtId="0" fontId="8" fillId="0" borderId="1" xfId="0" applyFont="1" applyBorder="1" applyAlignment="1">
      <alignment horizontal="justify" vertical="center" wrapText="1"/>
    </xf>
    <xf numFmtId="0" fontId="8" fillId="0" borderId="3" xfId="0" applyFont="1" applyBorder="1" applyAlignment="1">
      <alignment horizontal="justify" vertical="center" wrapText="1"/>
    </xf>
    <xf numFmtId="0" fontId="8" fillId="9" borderId="1" xfId="0" applyFont="1" applyFill="1" applyBorder="1" applyAlignment="1">
      <alignment horizontal="center" wrapText="1"/>
    </xf>
    <xf numFmtId="0" fontId="8" fillId="9" borderId="3" xfId="0" applyFont="1" applyFill="1" applyBorder="1" applyAlignment="1">
      <alignment horizontal="center" wrapText="1"/>
    </xf>
    <xf numFmtId="0" fontId="8" fillId="0" borderId="1" xfId="0" applyFont="1" applyBorder="1" applyAlignment="1">
      <alignment horizontal="center" wrapText="1"/>
    </xf>
    <xf numFmtId="0" fontId="8" fillId="0" borderId="3" xfId="0" applyFont="1" applyBorder="1" applyAlignment="1">
      <alignment horizontal="center" wrapText="1"/>
    </xf>
    <xf numFmtId="0" fontId="8" fillId="9" borderId="1" xfId="0" applyFont="1" applyFill="1" applyBorder="1" applyAlignment="1">
      <alignment horizontal="center" vertical="center" wrapText="1"/>
    </xf>
    <xf numFmtId="169" fontId="17" fillId="9" borderId="3" xfId="1" applyNumberFormat="1" applyFill="1" applyBorder="1" applyAlignment="1">
      <alignment horizontal="right" vertical="center" wrapText="1"/>
    </xf>
    <xf numFmtId="0" fontId="8" fillId="11" borderId="1" xfId="0" applyFont="1" applyFill="1" applyBorder="1" applyAlignment="1">
      <alignment horizontal="center" wrapText="1"/>
    </xf>
    <xf numFmtId="0" fontId="8" fillId="11" borderId="1" xfId="0" applyFont="1" applyFill="1" applyBorder="1" applyAlignment="1">
      <alignment horizontal="center" vertical="center" wrapText="1"/>
    </xf>
    <xf numFmtId="0" fontId="0" fillId="11" borderId="3" xfId="0" applyFill="1" applyBorder="1" applyAlignment="1">
      <alignment horizontal="right" vertical="center" wrapText="1"/>
    </xf>
    <xf numFmtId="0" fontId="8" fillId="11" borderId="3" xfId="0" applyFont="1" applyFill="1" applyBorder="1" applyAlignment="1">
      <alignment horizontal="center" wrapText="1"/>
    </xf>
    <xf numFmtId="0" fontId="8" fillId="13" borderId="1" xfId="0" applyFont="1" applyFill="1" applyBorder="1" applyAlignment="1">
      <alignment horizontal="center" wrapText="1"/>
    </xf>
    <xf numFmtId="3" fontId="8" fillId="13" borderId="1" xfId="0" applyNumberFormat="1" applyFont="1" applyFill="1" applyBorder="1" applyAlignment="1">
      <alignment horizontal="center" vertical="center" wrapText="1"/>
    </xf>
    <xf numFmtId="0" fontId="8" fillId="13" borderId="1" xfId="0" applyFont="1" applyFill="1" applyBorder="1" applyAlignment="1">
      <alignment horizontal="center" vertical="center" wrapText="1"/>
    </xf>
    <xf numFmtId="0" fontId="0" fillId="13" borderId="3" xfId="0" applyFill="1" applyBorder="1" applyAlignment="1">
      <alignment horizontal="right" vertical="center" wrapText="1"/>
    </xf>
    <xf numFmtId="0" fontId="8" fillId="13" borderId="3" xfId="0" applyFont="1" applyFill="1" applyBorder="1" applyAlignment="1">
      <alignment horizont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18" borderId="1" xfId="0" applyFont="1" applyFill="1" applyBorder="1" applyAlignment="1">
      <alignment horizontal="center" wrapText="1"/>
    </xf>
    <xf numFmtId="3" fontId="8" fillId="20" borderId="47" xfId="0" applyNumberFormat="1" applyFont="1" applyFill="1" applyBorder="1" applyAlignment="1">
      <alignment horizontal="center"/>
    </xf>
    <xf numFmtId="3" fontId="8" fillId="20" borderId="11" xfId="0" applyNumberFormat="1" applyFont="1" applyFill="1" applyBorder="1" applyAlignment="1">
      <alignment horizontal="center"/>
    </xf>
    <xf numFmtId="0" fontId="8" fillId="20" borderId="50" xfId="0" applyFont="1" applyFill="1" applyBorder="1" applyAlignment="1">
      <alignment horizontal="center" wrapText="1"/>
    </xf>
    <xf numFmtId="0" fontId="8" fillId="20" borderId="36" xfId="0" applyFont="1" applyFill="1" applyBorder="1" applyAlignment="1">
      <alignment horizontal="center" wrapText="1"/>
    </xf>
    <xf numFmtId="0" fontId="19" fillId="0" borderId="23" xfId="0" applyFont="1" applyBorder="1" applyAlignment="1">
      <alignment horizontal="center"/>
    </xf>
    <xf numFmtId="0" fontId="19" fillId="0" borderId="28" xfId="0" applyFont="1" applyBorder="1" applyAlignment="1">
      <alignment horizontal="center"/>
    </xf>
    <xf numFmtId="0" fontId="19" fillId="0" borderId="26" xfId="0" applyFont="1" applyBorder="1" applyAlignment="1">
      <alignment horizontal="center"/>
    </xf>
    <xf numFmtId="0" fontId="20" fillId="0" borderId="0" xfId="0" applyFont="1" applyAlignment="1">
      <alignment horizontal="center"/>
    </xf>
    <xf numFmtId="0" fontId="23" fillId="0" borderId="0" xfId="0" applyFont="1" applyAlignment="1">
      <alignment horizontal="center" wrapText="1"/>
    </xf>
    <xf numFmtId="0" fontId="24" fillId="0" borderId="0" xfId="0" applyFont="1" applyAlignment="1">
      <alignment horizontal="center" wrapText="1"/>
    </xf>
    <xf numFmtId="0" fontId="25" fillId="4" borderId="1" xfId="0" applyFont="1" applyFill="1" applyBorder="1" applyAlignment="1">
      <alignment horizontal="center" wrapText="1"/>
    </xf>
    <xf numFmtId="0" fontId="22" fillId="0" borderId="0" xfId="0" applyFont="1" applyAlignment="1">
      <alignment horizontal="center" wrapText="1"/>
    </xf>
    <xf numFmtId="0" fontId="22" fillId="0" borderId="0" xfId="0" applyFont="1" applyAlignment="1">
      <alignment horizontal="center"/>
    </xf>
    <xf numFmtId="0" fontId="25" fillId="0" borderId="0" xfId="0" applyFont="1" applyAlignment="1">
      <alignment horizontal="center"/>
    </xf>
    <xf numFmtId="0" fontId="38" fillId="0" borderId="0" xfId="0" applyFont="1" applyAlignment="1">
      <alignment horizontal="center" wrapText="1"/>
    </xf>
    <xf numFmtId="0" fontId="37" fillId="0" borderId="0" xfId="0" applyFont="1" applyAlignment="1">
      <alignment horizontal="center" wrapText="1"/>
    </xf>
    <xf numFmtId="0" fontId="37" fillId="0" borderId="0" xfId="0" applyFont="1" applyAlignment="1">
      <alignment horizontal="center"/>
    </xf>
    <xf numFmtId="0" fontId="38" fillId="4" borderId="14" xfId="0" applyFont="1" applyFill="1" applyBorder="1" applyAlignment="1">
      <alignment horizontal="center" wrapText="1"/>
    </xf>
    <xf numFmtId="0" fontId="38" fillId="4" borderId="43" xfId="0" applyFont="1" applyFill="1" applyBorder="1" applyAlignment="1">
      <alignment horizontal="center" wrapText="1"/>
    </xf>
    <xf numFmtId="41" fontId="37" fillId="0" borderId="1" xfId="7" applyFont="1" applyBorder="1" applyAlignment="1">
      <alignment horizontal="center" vertical="center" wrapText="1"/>
    </xf>
  </cellXfs>
  <cellStyles count="21">
    <cellStyle name="Millares" xfId="1" builtinId="3"/>
    <cellStyle name="Millares [0]" xfId="7" builtinId="6"/>
    <cellStyle name="Millares [0] 2" xfId="10" xr:uid="{D5F4B685-8EEC-4F23-A97F-463F1A36B58F}"/>
    <cellStyle name="Millares [0] 2 2" xfId="20" xr:uid="{5375E66F-AEC0-46B7-A2A2-324D29EDAC2E}"/>
    <cellStyle name="Millares 2" xfId="12" xr:uid="{24E798BF-8DD7-46E9-BAE4-F5E6BE594610}"/>
    <cellStyle name="Millares 2 2" xfId="17" xr:uid="{56E5FEC5-41C0-4256-BF6C-296C209050D8}"/>
    <cellStyle name="Millares 3" xfId="15" xr:uid="{B36A6DE1-BD85-45B4-B0F1-E2A3FECB0D23}"/>
    <cellStyle name="Moneda" xfId="2" builtinId="4"/>
    <cellStyle name="Moneda [0]" xfId="8" builtinId="7"/>
    <cellStyle name="Moneda [0] 2" xfId="11" xr:uid="{EB49CB09-83FC-498C-95B9-8508802F9A73}"/>
    <cellStyle name="Moneda [0] 2 2" xfId="19" xr:uid="{5487B79D-D54E-4B43-9203-A693A86E0B15}"/>
    <cellStyle name="Moneda 2" xfId="3" xr:uid="{00000000-0005-0000-0000-000004000000}"/>
    <cellStyle name="Normal" xfId="0" builtinId="0"/>
    <cellStyle name="Normal 2" xfId="4" xr:uid="{00000000-0005-0000-0000-000006000000}"/>
    <cellStyle name="Normal 3" xfId="9" xr:uid="{45A095CD-0530-4A90-BFC2-551081D54461}"/>
    <cellStyle name="Normal 3 2" xfId="16" xr:uid="{A993CAF4-D270-4D30-B313-4CCDCFB6441B}"/>
    <cellStyle name="Normal 4" xfId="14" xr:uid="{DF5ADF5C-73FA-4C0B-8490-53ACCCC55CDA}"/>
    <cellStyle name="Normal_Invama Autos" xfId="5" xr:uid="{00000000-0005-0000-0000-000007000000}"/>
    <cellStyle name="Porcentaje" xfId="6" builtinId="5"/>
    <cellStyle name="Porcentaje 2" xfId="13" xr:uid="{7115C5DA-C913-478D-A49B-F0E560D30453}"/>
    <cellStyle name="Porcentaje 2 2" xfId="18" xr:uid="{D2938570-13A0-4F23-BE0B-87D898F67EBB}"/>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E3E3E3"/>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PREVISORA">
      <a:dk1>
        <a:sysClr val="windowText" lastClr="000000"/>
      </a:dk1>
      <a:lt1>
        <a:sysClr val="window" lastClr="FFFFFF"/>
      </a:lt1>
      <a:dk2>
        <a:srgbClr val="44546A"/>
      </a:dk2>
      <a:lt2>
        <a:srgbClr val="E7E6E6"/>
      </a:lt2>
      <a:accent1>
        <a:srgbClr val="542963"/>
      </a:accent1>
      <a:accent2>
        <a:srgbClr val="95E069"/>
      </a:accent2>
      <a:accent3>
        <a:srgbClr val="E63992"/>
      </a:accent3>
      <a:accent4>
        <a:srgbClr val="FFFFCC"/>
      </a:accent4>
      <a:accent5>
        <a:srgbClr val="3F3F3F"/>
      </a:accent5>
      <a:accent6>
        <a:srgbClr val="66FF33"/>
      </a:accent6>
      <a:hlink>
        <a:srgbClr val="44881C"/>
      </a:hlink>
      <a:folHlink>
        <a:srgbClr val="FFFFCC"/>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FC1DA2-5B31-4C2F-BABC-7EFDD15D53A9}">
  <sheetPr>
    <pageSetUpPr fitToPage="1"/>
  </sheetPr>
  <dimension ref="B1:D171"/>
  <sheetViews>
    <sheetView showGridLines="0" tabSelected="1" view="pageBreakPreview" topLeftCell="A3" zoomScale="99" zoomScaleNormal="99" zoomScaleSheetLayoutView="99" workbookViewId="0">
      <selection activeCell="F76" sqref="F76"/>
    </sheetView>
  </sheetViews>
  <sheetFormatPr baseColWidth="10" defaultColWidth="11.42578125" defaultRowHeight="12.75" x14ac:dyDescent="0.2"/>
  <cols>
    <col min="1" max="1" width="4.7109375" style="1" customWidth="1"/>
    <col min="2" max="2" width="76.7109375" style="1" customWidth="1"/>
    <col min="3" max="3" width="18.5703125" style="2" customWidth="1"/>
    <col min="4" max="4" width="17.5703125" style="3" customWidth="1"/>
    <col min="5" max="16384" width="11.42578125" style="1"/>
  </cols>
  <sheetData>
    <row r="1" spans="2:4" ht="18" x14ac:dyDescent="0.25">
      <c r="B1" s="385" t="s">
        <v>0</v>
      </c>
      <c r="C1" s="386"/>
      <c r="D1" s="386"/>
    </row>
    <row r="2" spans="2:4" ht="15.75" customHeight="1" x14ac:dyDescent="0.25">
      <c r="B2" s="387" t="s">
        <v>528</v>
      </c>
      <c r="C2" s="388"/>
      <c r="D2" s="388"/>
    </row>
    <row r="3" spans="2:4" ht="15.75" customHeight="1" x14ac:dyDescent="0.25">
      <c r="B3" s="387" t="s">
        <v>572</v>
      </c>
      <c r="C3" s="388"/>
      <c r="D3" s="388"/>
    </row>
    <row r="4" spans="2:4" ht="15.75" x14ac:dyDescent="0.25">
      <c r="B4" s="101"/>
      <c r="C4" s="102"/>
      <c r="D4" s="133"/>
    </row>
    <row r="5" spans="2:4" s="5" customFormat="1" ht="17.850000000000001" customHeight="1" x14ac:dyDescent="0.25">
      <c r="B5" s="286" t="s">
        <v>510</v>
      </c>
      <c r="C5" s="389" t="s">
        <v>4</v>
      </c>
      <c r="D5" s="172"/>
    </row>
    <row r="6" spans="2:4" s="5" customFormat="1" ht="18" x14ac:dyDescent="0.25">
      <c r="B6" s="287" t="s">
        <v>3</v>
      </c>
      <c r="C6" s="390"/>
      <c r="D6" s="173"/>
    </row>
    <row r="7" spans="2:4" ht="15.75" x14ac:dyDescent="0.25">
      <c r="B7" s="103"/>
      <c r="C7" s="379" t="s">
        <v>3</v>
      </c>
      <c r="D7" s="134"/>
    </row>
    <row r="8" spans="2:4" x14ac:dyDescent="0.2">
      <c r="B8" s="104" t="s">
        <v>5</v>
      </c>
      <c r="C8" s="380"/>
      <c r="D8" s="4"/>
    </row>
    <row r="9" spans="2:4" x14ac:dyDescent="0.2">
      <c r="B9" s="104" t="s">
        <v>6</v>
      </c>
      <c r="C9" s="380"/>
      <c r="D9" s="4"/>
    </row>
    <row r="10" spans="2:4" x14ac:dyDescent="0.2">
      <c r="B10" s="105" t="s">
        <v>7</v>
      </c>
      <c r="C10" s="380"/>
      <c r="D10" s="4"/>
    </row>
    <row r="11" spans="2:4" x14ac:dyDescent="0.2">
      <c r="B11" s="368" t="s">
        <v>8</v>
      </c>
      <c r="C11" s="253">
        <v>923890000</v>
      </c>
      <c r="D11" s="370"/>
    </row>
    <row r="12" spans="2:4" x14ac:dyDescent="0.2">
      <c r="B12" s="368" t="s">
        <v>493</v>
      </c>
      <c r="C12" s="241">
        <v>187000000</v>
      </c>
      <c r="D12" s="369"/>
    </row>
    <row r="13" spans="2:4" x14ac:dyDescent="0.2">
      <c r="B13" s="368" t="s">
        <v>9</v>
      </c>
      <c r="C13" s="241">
        <v>87500000</v>
      </c>
      <c r="D13" s="370"/>
    </row>
    <row r="14" spans="2:4" x14ac:dyDescent="0.2">
      <c r="B14" s="368" t="s">
        <v>10</v>
      </c>
      <c r="C14" s="241">
        <v>10000000</v>
      </c>
      <c r="D14" s="370"/>
    </row>
    <row r="15" spans="2:4" x14ac:dyDescent="0.2">
      <c r="B15" s="368"/>
      <c r="C15" s="241"/>
      <c r="D15" s="371"/>
    </row>
    <row r="16" spans="2:4" x14ac:dyDescent="0.2">
      <c r="B16" s="368" t="s">
        <v>11</v>
      </c>
      <c r="C16" s="242">
        <v>1713000000</v>
      </c>
      <c r="D16" s="370"/>
    </row>
    <row r="17" spans="2:4" x14ac:dyDescent="0.2">
      <c r="B17" s="368"/>
      <c r="C17" s="242"/>
      <c r="D17" s="371"/>
    </row>
    <row r="18" spans="2:4" x14ac:dyDescent="0.2">
      <c r="B18" s="372" t="s">
        <v>12</v>
      </c>
      <c r="C18" s="243"/>
      <c r="D18" s="371"/>
    </row>
    <row r="19" spans="2:4" x14ac:dyDescent="0.2">
      <c r="B19" s="372" t="s">
        <v>13</v>
      </c>
      <c r="C19" s="243">
        <v>1630897616</v>
      </c>
      <c r="D19" s="370"/>
    </row>
    <row r="20" spans="2:4" ht="14.25" x14ac:dyDescent="0.2">
      <c r="B20" s="373" t="s">
        <v>14</v>
      </c>
      <c r="C20" s="244">
        <v>497628000</v>
      </c>
      <c r="D20" s="370"/>
    </row>
    <row r="21" spans="2:4" ht="14.25" x14ac:dyDescent="0.2">
      <c r="B21" s="373" t="s">
        <v>15</v>
      </c>
      <c r="C21" s="244">
        <v>1055309000</v>
      </c>
      <c r="D21" s="370"/>
    </row>
    <row r="22" spans="2:4" ht="14.25" x14ac:dyDescent="0.2">
      <c r="B22" s="373" t="s">
        <v>16</v>
      </c>
      <c r="C22" s="244">
        <v>1618585900</v>
      </c>
      <c r="D22" s="370"/>
    </row>
    <row r="23" spans="2:4" ht="14.25" x14ac:dyDescent="0.2">
      <c r="B23" s="373" t="s">
        <v>17</v>
      </c>
      <c r="C23" s="244">
        <v>1325771750</v>
      </c>
      <c r="D23" s="370"/>
    </row>
    <row r="24" spans="2:4" ht="14.25" x14ac:dyDescent="0.2">
      <c r="B24" s="373" t="s">
        <v>18</v>
      </c>
      <c r="C24" s="244">
        <v>670000000</v>
      </c>
      <c r="D24" s="370"/>
    </row>
    <row r="25" spans="2:4" ht="14.25" x14ac:dyDescent="0.2">
      <c r="B25" s="373" t="s">
        <v>19</v>
      </c>
      <c r="C25" s="244">
        <v>195385000</v>
      </c>
      <c r="D25" s="370"/>
    </row>
    <row r="26" spans="2:4" ht="14.25" x14ac:dyDescent="0.2">
      <c r="B26" s="373" t="s">
        <v>20</v>
      </c>
      <c r="C26" s="244">
        <v>1115741500</v>
      </c>
      <c r="D26" s="370"/>
    </row>
    <row r="27" spans="2:4" ht="14.25" x14ac:dyDescent="0.2">
      <c r="B27" s="373" t="s">
        <v>21</v>
      </c>
      <c r="C27" s="244">
        <v>700000000</v>
      </c>
      <c r="D27" s="370"/>
    </row>
    <row r="28" spans="2:4" ht="14.25" x14ac:dyDescent="0.2">
      <c r="B28" s="373" t="s">
        <v>22</v>
      </c>
      <c r="C28" s="244">
        <v>590000000</v>
      </c>
      <c r="D28" s="370"/>
    </row>
    <row r="29" spans="2:4" ht="14.25" x14ac:dyDescent="0.2">
      <c r="B29" s="374" t="s">
        <v>23</v>
      </c>
      <c r="C29" s="245">
        <v>345000000</v>
      </c>
      <c r="D29" s="370"/>
    </row>
    <row r="30" spans="2:4" x14ac:dyDescent="0.2">
      <c r="B30" s="368" t="s">
        <v>456</v>
      </c>
      <c r="C30" s="243">
        <v>314755000</v>
      </c>
      <c r="D30" s="370"/>
    </row>
    <row r="31" spans="2:4" x14ac:dyDescent="0.2">
      <c r="B31" s="368" t="s">
        <v>445</v>
      </c>
      <c r="C31" s="243">
        <v>105291000</v>
      </c>
      <c r="D31" s="370"/>
    </row>
    <row r="32" spans="2:4" x14ac:dyDescent="0.2">
      <c r="B32" s="375" t="s">
        <v>455</v>
      </c>
      <c r="C32" s="243">
        <v>80000000</v>
      </c>
      <c r="D32" s="370"/>
    </row>
    <row r="33" spans="2:4" x14ac:dyDescent="0.2">
      <c r="B33" s="376"/>
      <c r="C33" s="246">
        <f>SUM(C11:C32)</f>
        <v>13165754766</v>
      </c>
      <c r="D33" s="370"/>
    </row>
    <row r="34" spans="2:4" ht="25.5" x14ac:dyDescent="0.2">
      <c r="B34" s="377" t="s">
        <v>24</v>
      </c>
      <c r="C34" s="246">
        <f>+(C33-C12-C13-C14)*0.15</f>
        <v>1932188214.8999999</v>
      </c>
      <c r="D34" s="378"/>
    </row>
    <row r="35" spans="2:4" x14ac:dyDescent="0.2">
      <c r="B35" s="105"/>
      <c r="C35" s="246"/>
      <c r="D35" s="4"/>
    </row>
    <row r="36" spans="2:4" x14ac:dyDescent="0.2">
      <c r="B36" s="107" t="s">
        <v>25</v>
      </c>
      <c r="C36" s="247">
        <f>+C33+C34</f>
        <v>15097942980.9</v>
      </c>
      <c r="D36" s="252"/>
    </row>
    <row r="37" spans="2:4" x14ac:dyDescent="0.2">
      <c r="B37" s="108"/>
      <c r="C37" s="246"/>
      <c r="D37" s="4"/>
    </row>
    <row r="38" spans="2:4" x14ac:dyDescent="0.2">
      <c r="B38" s="104" t="s">
        <v>517</v>
      </c>
      <c r="C38" s="246">
        <v>187000000</v>
      </c>
      <c r="D38" s="4"/>
    </row>
    <row r="39" spans="2:4" x14ac:dyDescent="0.2">
      <c r="B39" s="109"/>
      <c r="C39" s="246"/>
      <c r="D39" s="4"/>
    </row>
    <row r="40" spans="2:4" x14ac:dyDescent="0.2">
      <c r="B40" s="110" t="s">
        <v>26</v>
      </c>
      <c r="C40" s="247"/>
      <c r="D40" s="4"/>
    </row>
    <row r="41" spans="2:4" ht="51" x14ac:dyDescent="0.2">
      <c r="B41" s="105" t="s">
        <v>27</v>
      </c>
      <c r="C41" s="246">
        <v>100000000</v>
      </c>
      <c r="D41" s="4"/>
    </row>
    <row r="42" spans="2:4" x14ac:dyDescent="0.2">
      <c r="B42" s="105" t="s">
        <v>28</v>
      </c>
      <c r="C42" s="248">
        <v>362568500</v>
      </c>
      <c r="D42" s="4"/>
    </row>
    <row r="43" spans="2:4" x14ac:dyDescent="0.2">
      <c r="B43" s="105" t="s">
        <v>29</v>
      </c>
      <c r="C43" s="248">
        <v>350000000</v>
      </c>
      <c r="D43" s="4"/>
    </row>
    <row r="44" spans="2:4" x14ac:dyDescent="0.2">
      <c r="B44" s="105"/>
      <c r="C44" s="9"/>
      <c r="D44" s="4"/>
    </row>
    <row r="45" spans="2:4" s="6" customFormat="1" x14ac:dyDescent="0.2">
      <c r="B45" s="109" t="s">
        <v>30</v>
      </c>
      <c r="C45" s="254">
        <f>+C43+C42+C41</f>
        <v>812568500</v>
      </c>
      <c r="D45" s="4"/>
    </row>
    <row r="46" spans="2:4" x14ac:dyDescent="0.2">
      <c r="B46" s="105"/>
      <c r="C46" s="255"/>
      <c r="D46" s="4"/>
    </row>
    <row r="47" spans="2:4" ht="25.5" x14ac:dyDescent="0.2">
      <c r="B47" s="104" t="s">
        <v>31</v>
      </c>
      <c r="C47" s="256"/>
      <c r="D47" s="135"/>
    </row>
    <row r="48" spans="2:4" x14ac:dyDescent="0.2">
      <c r="B48" s="105" t="s">
        <v>32</v>
      </c>
      <c r="C48" s="256">
        <v>10000000</v>
      </c>
      <c r="D48" s="135"/>
    </row>
    <row r="49" spans="2:4" x14ac:dyDescent="0.2">
      <c r="B49" s="105"/>
      <c r="C49" s="255"/>
      <c r="D49" s="136"/>
    </row>
    <row r="50" spans="2:4" ht="38.25" customHeight="1" x14ac:dyDescent="0.2">
      <c r="B50" s="391" t="s">
        <v>33</v>
      </c>
      <c r="C50" s="392"/>
      <c r="D50" s="393" t="s">
        <v>3</v>
      </c>
    </row>
    <row r="51" spans="2:4" x14ac:dyDescent="0.2">
      <c r="B51" s="391"/>
      <c r="C51" s="391"/>
      <c r="D51" s="393"/>
    </row>
    <row r="52" spans="2:4" x14ac:dyDescent="0.2">
      <c r="B52" s="121" t="s">
        <v>34</v>
      </c>
      <c r="C52" s="121"/>
      <c r="D52" s="137" t="s">
        <v>35</v>
      </c>
    </row>
    <row r="53" spans="2:4" x14ac:dyDescent="0.2">
      <c r="B53" s="12"/>
      <c r="C53" s="12"/>
      <c r="D53" s="138"/>
    </row>
    <row r="54" spans="2:4" x14ac:dyDescent="0.2">
      <c r="B54" s="13" t="s">
        <v>36</v>
      </c>
      <c r="C54" s="9">
        <v>500000000</v>
      </c>
      <c r="D54" s="139">
        <v>12</v>
      </c>
    </row>
    <row r="55" spans="2:4" x14ac:dyDescent="0.2">
      <c r="B55" s="13" t="s">
        <v>37</v>
      </c>
      <c r="C55" s="9">
        <v>100000000</v>
      </c>
      <c r="D55" s="139">
        <v>10</v>
      </c>
    </row>
    <row r="56" spans="2:4" x14ac:dyDescent="0.2">
      <c r="B56" s="13" t="s">
        <v>38</v>
      </c>
      <c r="C56" s="9">
        <v>50000000</v>
      </c>
      <c r="D56" s="139">
        <v>9</v>
      </c>
    </row>
    <row r="57" spans="2:4" x14ac:dyDescent="0.2">
      <c r="B57" s="13" t="s">
        <v>39</v>
      </c>
      <c r="C57" s="9">
        <v>100000000</v>
      </c>
      <c r="D57" s="139">
        <v>10</v>
      </c>
    </row>
    <row r="58" spans="2:4" x14ac:dyDescent="0.2">
      <c r="B58" s="13" t="s">
        <v>40</v>
      </c>
      <c r="C58" s="9">
        <v>100000000</v>
      </c>
      <c r="D58" s="139">
        <v>10</v>
      </c>
    </row>
    <row r="59" spans="2:4" x14ac:dyDescent="0.2">
      <c r="B59" s="13" t="s">
        <v>41</v>
      </c>
      <c r="C59" s="9">
        <v>100000000</v>
      </c>
      <c r="D59" s="139">
        <v>20</v>
      </c>
    </row>
    <row r="60" spans="2:4" x14ac:dyDescent="0.2">
      <c r="B60" s="13" t="s">
        <v>42</v>
      </c>
      <c r="C60" s="9">
        <v>100000000</v>
      </c>
      <c r="D60" s="139">
        <v>10</v>
      </c>
    </row>
    <row r="61" spans="2:4" x14ac:dyDescent="0.2">
      <c r="B61" s="13" t="s">
        <v>458</v>
      </c>
      <c r="C61" s="9">
        <v>10000000</v>
      </c>
      <c r="D61" s="139">
        <v>10</v>
      </c>
    </row>
    <row r="62" spans="2:4" x14ac:dyDescent="0.2">
      <c r="B62" s="13" t="s">
        <v>43</v>
      </c>
      <c r="C62" s="9">
        <v>100000000</v>
      </c>
      <c r="D62" s="139">
        <v>40</v>
      </c>
    </row>
    <row r="63" spans="2:4" x14ac:dyDescent="0.2">
      <c r="B63" s="13" t="s">
        <v>44</v>
      </c>
      <c r="C63" s="9">
        <v>100000000</v>
      </c>
      <c r="D63" s="139">
        <v>10</v>
      </c>
    </row>
    <row r="64" spans="2:4" x14ac:dyDescent="0.2">
      <c r="B64" s="13" t="s">
        <v>459</v>
      </c>
      <c r="C64" s="9">
        <v>100000000</v>
      </c>
      <c r="D64" s="139">
        <v>10</v>
      </c>
    </row>
    <row r="65" spans="2:4" x14ac:dyDescent="0.2">
      <c r="B65" s="13" t="s">
        <v>45</v>
      </c>
      <c r="C65" s="9">
        <v>100000000</v>
      </c>
      <c r="D65" s="139">
        <v>10</v>
      </c>
    </row>
    <row r="66" spans="2:4" x14ac:dyDescent="0.2">
      <c r="B66" s="13" t="s">
        <v>46</v>
      </c>
      <c r="C66" s="9">
        <v>100000000</v>
      </c>
      <c r="D66" s="139">
        <v>12</v>
      </c>
    </row>
    <row r="67" spans="2:4" x14ac:dyDescent="0.2">
      <c r="B67" s="13" t="s">
        <v>47</v>
      </c>
      <c r="C67" s="9">
        <v>100000000</v>
      </c>
      <c r="D67" s="139">
        <v>7</v>
      </c>
    </row>
    <row r="68" spans="2:4" x14ac:dyDescent="0.2">
      <c r="B68" s="13" t="s">
        <v>48</v>
      </c>
      <c r="C68" s="9">
        <v>100000000</v>
      </c>
      <c r="D68" s="139">
        <v>8</v>
      </c>
    </row>
    <row r="69" spans="2:4" x14ac:dyDescent="0.2">
      <c r="B69" s="13" t="s">
        <v>49</v>
      </c>
      <c r="C69" s="9">
        <v>100000000</v>
      </c>
      <c r="D69" s="139">
        <v>12</v>
      </c>
    </row>
    <row r="70" spans="2:4" x14ac:dyDescent="0.2">
      <c r="B70" s="13" t="s">
        <v>460</v>
      </c>
      <c r="C70" s="9">
        <v>500000000</v>
      </c>
      <c r="D70" s="139">
        <v>7</v>
      </c>
    </row>
    <row r="71" spans="2:4" ht="45.75" customHeight="1" x14ac:dyDescent="0.2">
      <c r="B71" s="15" t="s">
        <v>50</v>
      </c>
      <c r="C71" s="16">
        <f>+C34</f>
        <v>1932188214.8999999</v>
      </c>
      <c r="D71" s="140">
        <v>40</v>
      </c>
    </row>
    <row r="72" spans="2:4" x14ac:dyDescent="0.2">
      <c r="B72" s="13" t="s">
        <v>51</v>
      </c>
      <c r="C72" s="9">
        <v>250000000</v>
      </c>
      <c r="D72" s="141">
        <v>10</v>
      </c>
    </row>
    <row r="73" spans="2:4" x14ac:dyDescent="0.2">
      <c r="B73" s="13" t="s">
        <v>52</v>
      </c>
      <c r="C73" s="9">
        <v>20000000</v>
      </c>
      <c r="D73" s="139">
        <v>10</v>
      </c>
    </row>
    <row r="74" spans="2:4" ht="57" customHeight="1" x14ac:dyDescent="0.2">
      <c r="B74" s="9" t="s">
        <v>53</v>
      </c>
      <c r="C74" s="16">
        <v>100000000</v>
      </c>
      <c r="D74" s="142">
        <v>20</v>
      </c>
    </row>
    <row r="75" spans="2:4" x14ac:dyDescent="0.2">
      <c r="B75" s="9" t="s">
        <v>54</v>
      </c>
      <c r="C75" s="16">
        <v>50000000</v>
      </c>
      <c r="D75" s="142">
        <v>15</v>
      </c>
    </row>
    <row r="76" spans="2:4" ht="25.5" x14ac:dyDescent="0.2">
      <c r="B76" s="9" t="s">
        <v>55</v>
      </c>
      <c r="C76" s="16">
        <v>50000000</v>
      </c>
      <c r="D76" s="142">
        <v>15</v>
      </c>
    </row>
    <row r="77" spans="2:4" x14ac:dyDescent="0.2">
      <c r="B77" s="13" t="s">
        <v>457</v>
      </c>
      <c r="C77" s="9">
        <v>500000000</v>
      </c>
      <c r="D77" s="139">
        <v>16</v>
      </c>
    </row>
    <row r="78" spans="2:4" x14ac:dyDescent="0.2">
      <c r="B78" s="13" t="s">
        <v>56</v>
      </c>
      <c r="C78" s="9">
        <v>50000000</v>
      </c>
      <c r="D78" s="139">
        <v>12</v>
      </c>
    </row>
    <row r="79" spans="2:4" x14ac:dyDescent="0.2">
      <c r="B79" s="18" t="s">
        <v>57</v>
      </c>
      <c r="C79" s="19"/>
      <c r="D79" s="143">
        <f>SUM(D54:D78)</f>
        <v>345</v>
      </c>
    </row>
    <row r="80" spans="2:4" x14ac:dyDescent="0.2">
      <c r="B80" s="394" t="s">
        <v>58</v>
      </c>
      <c r="C80" s="394"/>
      <c r="D80" s="395" t="s">
        <v>35</v>
      </c>
    </row>
    <row r="81" spans="2:4" ht="12.4" customHeight="1" x14ac:dyDescent="0.2">
      <c r="B81" s="394"/>
      <c r="C81" s="394"/>
      <c r="D81" s="395"/>
    </row>
    <row r="82" spans="2:4" x14ac:dyDescent="0.2">
      <c r="B82" s="9"/>
      <c r="C82" s="9"/>
      <c r="D82" s="144"/>
    </row>
    <row r="83" spans="2:4" x14ac:dyDescent="0.2">
      <c r="B83" s="9" t="s">
        <v>59</v>
      </c>
      <c r="C83" s="9"/>
      <c r="D83" s="144">
        <v>1</v>
      </c>
    </row>
    <row r="84" spans="2:4" x14ac:dyDescent="0.2">
      <c r="B84" s="9" t="s">
        <v>415</v>
      </c>
      <c r="C84" s="9"/>
      <c r="D84" s="144">
        <v>1</v>
      </c>
    </row>
    <row r="85" spans="2:4" x14ac:dyDescent="0.2">
      <c r="B85" s="9" t="s">
        <v>416</v>
      </c>
      <c r="C85" s="9"/>
      <c r="D85" s="145">
        <v>1</v>
      </c>
    </row>
    <row r="86" spans="2:4" x14ac:dyDescent="0.2">
      <c r="B86" s="9" t="s">
        <v>60</v>
      </c>
      <c r="C86" s="9"/>
      <c r="D86" s="144">
        <v>2</v>
      </c>
    </row>
    <row r="87" spans="2:4" x14ac:dyDescent="0.2">
      <c r="B87" s="9" t="s">
        <v>61</v>
      </c>
      <c r="C87" s="9"/>
      <c r="D87" s="144">
        <v>10</v>
      </c>
    </row>
    <row r="88" spans="2:4" ht="25.5" x14ac:dyDescent="0.2">
      <c r="B88" s="9" t="s">
        <v>529</v>
      </c>
      <c r="C88" s="9"/>
      <c r="D88" s="144">
        <v>4</v>
      </c>
    </row>
    <row r="89" spans="2:4" ht="40.5" customHeight="1" x14ac:dyDescent="0.2">
      <c r="B89" s="9" t="s">
        <v>62</v>
      </c>
      <c r="C89" s="9"/>
      <c r="D89" s="144">
        <v>10</v>
      </c>
    </row>
    <row r="90" spans="2:4" x14ac:dyDescent="0.2">
      <c r="B90" s="9" t="s">
        <v>487</v>
      </c>
      <c r="C90" s="9"/>
      <c r="D90" s="144">
        <v>13</v>
      </c>
    </row>
    <row r="91" spans="2:4" ht="25.5" x14ac:dyDescent="0.2">
      <c r="B91" s="9" t="s">
        <v>461</v>
      </c>
      <c r="C91" s="9"/>
      <c r="D91" s="144">
        <v>3</v>
      </c>
    </row>
    <row r="92" spans="2:4" x14ac:dyDescent="0.2">
      <c r="B92" s="9" t="s">
        <v>63</v>
      </c>
      <c r="C92" s="9"/>
      <c r="D92" s="144">
        <v>3</v>
      </c>
    </row>
    <row r="93" spans="2:4" x14ac:dyDescent="0.2">
      <c r="B93" s="9" t="s">
        <v>64</v>
      </c>
      <c r="C93" s="9"/>
      <c r="D93" s="144">
        <v>3</v>
      </c>
    </row>
    <row r="94" spans="2:4" x14ac:dyDescent="0.2">
      <c r="B94" s="9" t="s">
        <v>65</v>
      </c>
      <c r="C94" s="9"/>
      <c r="D94" s="144">
        <v>3</v>
      </c>
    </row>
    <row r="95" spans="2:4" x14ac:dyDescent="0.2">
      <c r="B95" s="9" t="s">
        <v>66</v>
      </c>
      <c r="C95" s="9"/>
      <c r="D95" s="144">
        <v>3</v>
      </c>
    </row>
    <row r="96" spans="2:4" x14ac:dyDescent="0.2">
      <c r="B96" s="9" t="s">
        <v>67</v>
      </c>
      <c r="C96" s="9"/>
      <c r="D96" s="144">
        <v>3</v>
      </c>
    </row>
    <row r="97" spans="2:4" x14ac:dyDescent="0.2">
      <c r="B97" s="9" t="s">
        <v>68</v>
      </c>
      <c r="C97" s="9"/>
      <c r="D97" s="144">
        <v>10</v>
      </c>
    </row>
    <row r="98" spans="2:4" x14ac:dyDescent="0.2">
      <c r="B98" s="9" t="s">
        <v>69</v>
      </c>
      <c r="C98" s="9"/>
      <c r="D98" s="144">
        <v>3</v>
      </c>
    </row>
    <row r="99" spans="2:4" x14ac:dyDescent="0.2">
      <c r="B99" s="9" t="s">
        <v>530</v>
      </c>
      <c r="C99" s="9"/>
      <c r="D99" s="144">
        <v>3</v>
      </c>
    </row>
    <row r="100" spans="2:4" x14ac:dyDescent="0.2">
      <c r="B100" s="9" t="s">
        <v>70</v>
      </c>
      <c r="C100" s="9"/>
      <c r="D100" s="144">
        <v>3</v>
      </c>
    </row>
    <row r="101" spans="2:4" x14ac:dyDescent="0.2">
      <c r="B101" s="9" t="s">
        <v>71</v>
      </c>
      <c r="C101" s="9"/>
      <c r="D101" s="144">
        <v>10</v>
      </c>
    </row>
    <row r="102" spans="2:4" x14ac:dyDescent="0.2">
      <c r="B102" s="21" t="s">
        <v>462</v>
      </c>
      <c r="C102" s="21"/>
      <c r="D102" s="144">
        <v>3</v>
      </c>
    </row>
    <row r="103" spans="2:4" x14ac:dyDescent="0.2">
      <c r="B103" s="21" t="s">
        <v>73</v>
      </c>
      <c r="C103" s="21"/>
      <c r="D103" s="144">
        <v>3</v>
      </c>
    </row>
    <row r="104" spans="2:4" ht="33" customHeight="1" x14ac:dyDescent="0.2">
      <c r="B104" s="9" t="s">
        <v>74</v>
      </c>
      <c r="C104" s="9"/>
      <c r="D104" s="144">
        <v>3</v>
      </c>
    </row>
    <row r="105" spans="2:4" ht="25.5" x14ac:dyDescent="0.2">
      <c r="B105" s="22" t="s">
        <v>463</v>
      </c>
      <c r="C105" s="22"/>
      <c r="D105" s="144">
        <v>3</v>
      </c>
    </row>
    <row r="106" spans="2:4" x14ac:dyDescent="0.2">
      <c r="B106" s="9" t="s">
        <v>417</v>
      </c>
      <c r="C106" s="9"/>
      <c r="D106" s="144">
        <v>3</v>
      </c>
    </row>
    <row r="107" spans="2:4" s="81" customFormat="1" x14ac:dyDescent="0.2">
      <c r="B107" s="80" t="s">
        <v>76</v>
      </c>
      <c r="C107" s="80"/>
      <c r="D107" s="146">
        <v>6</v>
      </c>
    </row>
    <row r="108" spans="2:4" x14ac:dyDescent="0.2">
      <c r="B108" s="9" t="s">
        <v>77</v>
      </c>
      <c r="C108" s="9"/>
      <c r="D108" s="144">
        <v>7</v>
      </c>
    </row>
    <row r="109" spans="2:4" x14ac:dyDescent="0.2">
      <c r="B109" s="9" t="s">
        <v>78</v>
      </c>
      <c r="C109" s="9"/>
      <c r="D109" s="144">
        <v>7</v>
      </c>
    </row>
    <row r="110" spans="2:4" ht="25.5" x14ac:dyDescent="0.2">
      <c r="B110" s="15" t="s">
        <v>464</v>
      </c>
      <c r="C110" s="9"/>
      <c r="D110" s="144">
        <v>20</v>
      </c>
    </row>
    <row r="111" spans="2:4" x14ac:dyDescent="0.2">
      <c r="B111" s="9" t="s">
        <v>79</v>
      </c>
      <c r="C111" s="9"/>
      <c r="D111" s="144">
        <v>3</v>
      </c>
    </row>
    <row r="112" spans="2:4" ht="19.5" customHeight="1" x14ac:dyDescent="0.2">
      <c r="B112" s="9" t="s">
        <v>80</v>
      </c>
      <c r="C112" s="9"/>
      <c r="D112" s="144">
        <v>10</v>
      </c>
    </row>
    <row r="113" spans="2:4" ht="39" customHeight="1" x14ac:dyDescent="0.2">
      <c r="B113" s="9" t="s">
        <v>419</v>
      </c>
      <c r="C113" s="9"/>
      <c r="D113" s="145">
        <v>10</v>
      </c>
    </row>
    <row r="114" spans="2:4" ht="24" customHeight="1" x14ac:dyDescent="0.2">
      <c r="B114" s="22" t="s">
        <v>81</v>
      </c>
      <c r="C114" s="22"/>
      <c r="D114" s="257">
        <v>3</v>
      </c>
    </row>
    <row r="115" spans="2:4" ht="0.75" customHeight="1" x14ac:dyDescent="0.2">
      <c r="B115" s="9" t="s">
        <v>82</v>
      </c>
      <c r="C115" s="9"/>
      <c r="D115" s="257">
        <v>3.5</v>
      </c>
    </row>
    <row r="116" spans="2:4" x14ac:dyDescent="0.2">
      <c r="B116" s="22" t="s">
        <v>83</v>
      </c>
      <c r="C116" s="22"/>
      <c r="D116" s="257">
        <v>10</v>
      </c>
    </row>
    <row r="117" spans="2:4" x14ac:dyDescent="0.2">
      <c r="B117" s="22" t="s">
        <v>84</v>
      </c>
      <c r="C117" s="22"/>
      <c r="D117" s="144">
        <v>15</v>
      </c>
    </row>
    <row r="118" spans="2:4" x14ac:dyDescent="0.2">
      <c r="B118" s="9" t="s">
        <v>418</v>
      </c>
      <c r="C118" s="9"/>
      <c r="D118" s="144">
        <v>3</v>
      </c>
    </row>
    <row r="119" spans="2:4" x14ac:dyDescent="0.2">
      <c r="B119" s="9" t="s">
        <v>85</v>
      </c>
      <c r="C119" s="9"/>
      <c r="D119" s="145">
        <v>10</v>
      </c>
    </row>
    <row r="120" spans="2:4" ht="25.5" x14ac:dyDescent="0.2">
      <c r="B120" s="9" t="s">
        <v>420</v>
      </c>
      <c r="C120" s="9"/>
      <c r="D120" s="144">
        <v>3</v>
      </c>
    </row>
    <row r="121" spans="2:4" ht="25.5" x14ac:dyDescent="0.2">
      <c r="B121" s="9" t="s">
        <v>421</v>
      </c>
      <c r="C121" s="9"/>
      <c r="D121" s="144">
        <v>10</v>
      </c>
    </row>
    <row r="122" spans="2:4" ht="21.75" customHeight="1" x14ac:dyDescent="0.2">
      <c r="B122" s="9" t="s">
        <v>86</v>
      </c>
      <c r="C122" s="9"/>
      <c r="D122" s="144">
        <v>3</v>
      </c>
    </row>
    <row r="123" spans="2:4" ht="25.5" x14ac:dyDescent="0.2">
      <c r="B123" s="22" t="s">
        <v>422</v>
      </c>
      <c r="C123" s="22"/>
      <c r="D123" s="144">
        <v>3</v>
      </c>
    </row>
    <row r="124" spans="2:4" ht="57" customHeight="1" x14ac:dyDescent="0.2">
      <c r="B124" s="9" t="s">
        <v>424</v>
      </c>
      <c r="C124" s="9"/>
      <c r="D124" s="147">
        <v>3</v>
      </c>
    </row>
    <row r="125" spans="2:4" x14ac:dyDescent="0.2">
      <c r="B125" s="24" t="s">
        <v>87</v>
      </c>
      <c r="C125" s="24"/>
      <c r="D125" s="144">
        <v>5</v>
      </c>
    </row>
    <row r="126" spans="2:4" ht="45" customHeight="1" x14ac:dyDescent="0.2">
      <c r="B126" s="9" t="s">
        <v>88</v>
      </c>
      <c r="C126" s="9"/>
      <c r="D126" s="145">
        <v>8</v>
      </c>
    </row>
    <row r="127" spans="2:4" x14ac:dyDescent="0.2">
      <c r="B127" s="9" t="s">
        <v>89</v>
      </c>
      <c r="C127" s="9"/>
      <c r="D127" s="144">
        <v>8</v>
      </c>
    </row>
    <row r="128" spans="2:4" ht="33.75" customHeight="1" x14ac:dyDescent="0.2">
      <c r="B128" s="17" t="s">
        <v>423</v>
      </c>
      <c r="C128" s="9"/>
      <c r="D128" s="144">
        <v>5</v>
      </c>
    </row>
    <row r="129" spans="2:4" ht="50.25" customHeight="1" x14ac:dyDescent="0.2">
      <c r="B129" s="9" t="s">
        <v>90</v>
      </c>
      <c r="C129" s="9"/>
      <c r="D129" s="144">
        <v>4</v>
      </c>
    </row>
    <row r="130" spans="2:4" ht="33.75" customHeight="1" x14ac:dyDescent="0.2">
      <c r="B130" s="9" t="s">
        <v>91</v>
      </c>
      <c r="C130" s="9"/>
      <c r="D130" s="144">
        <v>4</v>
      </c>
    </row>
    <row r="131" spans="2:4" ht="38.25" x14ac:dyDescent="0.2">
      <c r="B131" s="9" t="s">
        <v>92</v>
      </c>
      <c r="C131" s="9"/>
      <c r="D131" s="144">
        <v>4</v>
      </c>
    </row>
    <row r="132" spans="2:4" ht="108" customHeight="1" x14ac:dyDescent="0.2">
      <c r="B132" s="9" t="s">
        <v>425</v>
      </c>
      <c r="C132" s="9"/>
      <c r="D132" s="144">
        <v>4</v>
      </c>
    </row>
    <row r="133" spans="2:4" ht="43.5" customHeight="1" x14ac:dyDescent="0.2">
      <c r="B133" s="9" t="s">
        <v>465</v>
      </c>
      <c r="C133" s="9"/>
      <c r="D133" s="144">
        <v>4</v>
      </c>
    </row>
    <row r="134" spans="2:4" ht="54" customHeight="1" x14ac:dyDescent="0.2">
      <c r="B134" s="9" t="s">
        <v>93</v>
      </c>
      <c r="C134" s="9"/>
      <c r="D134" s="144">
        <v>4</v>
      </c>
    </row>
    <row r="135" spans="2:4" ht="78" customHeight="1" x14ac:dyDescent="0.2">
      <c r="B135" s="9" t="s">
        <v>426</v>
      </c>
      <c r="C135" s="9"/>
      <c r="D135" s="141">
        <v>5</v>
      </c>
    </row>
    <row r="136" spans="2:4" x14ac:dyDescent="0.2">
      <c r="B136" s="9" t="s">
        <v>427</v>
      </c>
      <c r="C136" s="9"/>
      <c r="D136" s="141">
        <v>5</v>
      </c>
    </row>
    <row r="137" spans="2:4" x14ac:dyDescent="0.2">
      <c r="B137" s="9" t="s">
        <v>94</v>
      </c>
      <c r="C137" s="9"/>
      <c r="D137" s="141">
        <v>5</v>
      </c>
    </row>
    <row r="138" spans="2:4" s="10" customFormat="1" x14ac:dyDescent="0.2">
      <c r="B138" s="79" t="s">
        <v>95</v>
      </c>
      <c r="C138" s="23"/>
      <c r="D138" s="148">
        <v>5</v>
      </c>
    </row>
    <row r="139" spans="2:4" x14ac:dyDescent="0.2">
      <c r="B139" s="9" t="s">
        <v>531</v>
      </c>
      <c r="C139" s="9"/>
      <c r="D139" s="141">
        <v>5</v>
      </c>
    </row>
    <row r="140" spans="2:4" ht="25.5" x14ac:dyDescent="0.2">
      <c r="B140" s="9" t="s">
        <v>96</v>
      </c>
      <c r="C140" s="9"/>
      <c r="D140" s="141">
        <v>5</v>
      </c>
    </row>
    <row r="141" spans="2:4" ht="38.25" x14ac:dyDescent="0.2">
      <c r="B141" s="9" t="s">
        <v>97</v>
      </c>
      <c r="C141" s="9"/>
      <c r="D141" s="141">
        <v>5</v>
      </c>
    </row>
    <row r="142" spans="2:4" x14ac:dyDescent="0.2">
      <c r="B142" s="9" t="s">
        <v>428</v>
      </c>
      <c r="C142" s="9"/>
      <c r="D142" s="141">
        <v>3</v>
      </c>
    </row>
    <row r="143" spans="2:4" ht="35.25" customHeight="1" x14ac:dyDescent="0.2">
      <c r="B143" s="15" t="s">
        <v>98</v>
      </c>
      <c r="C143" s="9"/>
      <c r="D143" s="141">
        <v>5</v>
      </c>
    </row>
    <row r="144" spans="2:4" ht="25.5" x14ac:dyDescent="0.2">
      <c r="B144" s="9" t="s">
        <v>99</v>
      </c>
      <c r="C144" s="9"/>
      <c r="D144" s="141">
        <v>5</v>
      </c>
    </row>
    <row r="145" spans="2:4" ht="16.5" customHeight="1" x14ac:dyDescent="0.2">
      <c r="B145" s="9" t="s">
        <v>532</v>
      </c>
      <c r="C145" s="9"/>
      <c r="D145" s="141">
        <v>5</v>
      </c>
    </row>
    <row r="146" spans="2:4" x14ac:dyDescent="0.2">
      <c r="B146" s="25" t="s">
        <v>100</v>
      </c>
      <c r="C146" s="26"/>
      <c r="D146" s="393" t="s">
        <v>101</v>
      </c>
    </row>
    <row r="147" spans="2:4" ht="25.5" x14ac:dyDescent="0.2">
      <c r="B147" s="9" t="s">
        <v>102</v>
      </c>
      <c r="C147" s="24"/>
      <c r="D147" s="393"/>
    </row>
    <row r="148" spans="2:4" x14ac:dyDescent="0.2">
      <c r="B148" s="24"/>
      <c r="C148" s="24"/>
      <c r="D148" s="141"/>
    </row>
    <row r="149" spans="2:4" x14ac:dyDescent="0.2">
      <c r="B149" s="25" t="s">
        <v>100</v>
      </c>
      <c r="C149" s="26"/>
      <c r="D149" s="141"/>
    </row>
    <row r="150" spans="2:4" ht="38.25" x14ac:dyDescent="0.2">
      <c r="B150" s="15" t="s">
        <v>103</v>
      </c>
      <c r="C150" s="24"/>
      <c r="D150" s="141">
        <v>8</v>
      </c>
    </row>
    <row r="151" spans="2:4" x14ac:dyDescent="0.2">
      <c r="B151" s="9"/>
      <c r="C151" s="9"/>
      <c r="D151" s="141"/>
    </row>
    <row r="152" spans="2:4" x14ac:dyDescent="0.2">
      <c r="B152" s="18" t="s">
        <v>57</v>
      </c>
      <c r="C152" s="19"/>
      <c r="D152" s="143">
        <f>SUM(D83:D151)</f>
        <v>344.5</v>
      </c>
    </row>
    <row r="153" spans="2:4" ht="12.75" customHeight="1" x14ac:dyDescent="0.2">
      <c r="B153" s="384" t="s">
        <v>2</v>
      </c>
      <c r="C153" s="384"/>
      <c r="D153" s="396"/>
    </row>
    <row r="154" spans="2:4" ht="47.25" customHeight="1" x14ac:dyDescent="0.2">
      <c r="B154" s="397" t="s">
        <v>104</v>
      </c>
      <c r="C154" s="397"/>
      <c r="D154" s="398"/>
    </row>
    <row r="155" spans="2:4" s="5" customFormat="1" ht="25.5" x14ac:dyDescent="0.2">
      <c r="B155" s="15" t="s">
        <v>105</v>
      </c>
      <c r="C155" s="9" t="s">
        <v>106</v>
      </c>
      <c r="D155" s="139">
        <v>120</v>
      </c>
    </row>
    <row r="156" spans="2:4" ht="25.5" x14ac:dyDescent="0.2">
      <c r="B156" s="15" t="s">
        <v>107</v>
      </c>
      <c r="C156" s="9" t="s">
        <v>108</v>
      </c>
      <c r="D156" s="139">
        <v>15</v>
      </c>
    </row>
    <row r="157" spans="2:4" ht="25.5" x14ac:dyDescent="0.2">
      <c r="B157" s="15" t="s">
        <v>109</v>
      </c>
      <c r="C157" s="9" t="s">
        <v>110</v>
      </c>
      <c r="D157" s="139">
        <v>8</v>
      </c>
    </row>
    <row r="158" spans="2:4" ht="25.5" x14ac:dyDescent="0.2">
      <c r="B158" s="15" t="s">
        <v>111</v>
      </c>
      <c r="C158" s="9" t="s">
        <v>110</v>
      </c>
      <c r="D158" s="139">
        <v>10</v>
      </c>
    </row>
    <row r="159" spans="2:4" ht="25.5" x14ac:dyDescent="0.2">
      <c r="B159" s="15" t="s">
        <v>112</v>
      </c>
      <c r="C159" s="9" t="s">
        <v>110</v>
      </c>
      <c r="D159" s="139">
        <v>8</v>
      </c>
    </row>
    <row r="160" spans="2:4" ht="25.5" x14ac:dyDescent="0.2">
      <c r="B160" s="15" t="s">
        <v>113</v>
      </c>
      <c r="C160" s="9" t="s">
        <v>110</v>
      </c>
      <c r="D160" s="139">
        <v>10</v>
      </c>
    </row>
    <row r="161" spans="2:4" ht="25.5" x14ac:dyDescent="0.2">
      <c r="B161" s="15" t="s">
        <v>114</v>
      </c>
      <c r="C161" s="9" t="s">
        <v>115</v>
      </c>
      <c r="D161" s="139">
        <v>10</v>
      </c>
    </row>
    <row r="162" spans="2:4" x14ac:dyDescent="0.2">
      <c r="B162" s="15" t="s">
        <v>116</v>
      </c>
      <c r="C162" s="9" t="s">
        <v>117</v>
      </c>
      <c r="D162" s="139">
        <v>9</v>
      </c>
    </row>
    <row r="163" spans="2:4" ht="25.5" x14ac:dyDescent="0.2">
      <c r="B163" s="15" t="s">
        <v>118</v>
      </c>
      <c r="C163" s="9" t="s">
        <v>119</v>
      </c>
      <c r="D163" s="139"/>
    </row>
    <row r="164" spans="2:4" x14ac:dyDescent="0.2">
      <c r="B164" s="15" t="s">
        <v>120</v>
      </c>
      <c r="C164" s="9" t="s">
        <v>117</v>
      </c>
      <c r="D164" s="139">
        <v>10</v>
      </c>
    </row>
    <row r="165" spans="2:4" ht="15" x14ac:dyDescent="0.2">
      <c r="B165" s="27"/>
      <c r="C165" s="28"/>
      <c r="D165" s="139"/>
    </row>
    <row r="166" spans="2:4" x14ac:dyDescent="0.2">
      <c r="B166" s="18" t="s">
        <v>57</v>
      </c>
      <c r="C166" s="19"/>
      <c r="D166" s="143">
        <f>SUM(D155:D165)</f>
        <v>200</v>
      </c>
    </row>
    <row r="167" spans="2:4" ht="12.75" customHeight="1" x14ac:dyDescent="0.2">
      <c r="B167" s="384" t="s">
        <v>121</v>
      </c>
      <c r="C167" s="384"/>
      <c r="D167" s="137" t="s">
        <v>35</v>
      </c>
    </row>
    <row r="168" spans="2:4" x14ac:dyDescent="0.2">
      <c r="B168" s="18"/>
      <c r="C168" s="9"/>
      <c r="D168" s="149"/>
    </row>
    <row r="169" spans="2:4" x14ac:dyDescent="0.2">
      <c r="B169" s="18" t="s">
        <v>122</v>
      </c>
      <c r="C169" s="9"/>
      <c r="D169" s="149"/>
    </row>
    <row r="170" spans="2:4" x14ac:dyDescent="0.2">
      <c r="B170" s="18"/>
      <c r="C170" s="9"/>
      <c r="D170" s="143">
        <v>100</v>
      </c>
    </row>
    <row r="171" spans="2:4" x14ac:dyDescent="0.2">
      <c r="B171" s="18" t="s">
        <v>511</v>
      </c>
      <c r="C171" s="9"/>
      <c r="D171" s="143">
        <f>+D170+D166</f>
        <v>300</v>
      </c>
    </row>
  </sheetData>
  <sheetProtection selectLockedCells="1" selectUnlockedCells="1"/>
  <mergeCells count="12">
    <mergeCell ref="B167:C167"/>
    <mergeCell ref="B1:D1"/>
    <mergeCell ref="B2:D2"/>
    <mergeCell ref="B3:D3"/>
    <mergeCell ref="C5:C6"/>
    <mergeCell ref="B50:C51"/>
    <mergeCell ref="D50:D51"/>
    <mergeCell ref="B80:C81"/>
    <mergeCell ref="D80:D81"/>
    <mergeCell ref="D146:D147"/>
    <mergeCell ref="B153:D153"/>
    <mergeCell ref="B154:D154"/>
  </mergeCells>
  <conditionalFormatting sqref="B1:B1048576">
    <cfRule type="containsText" dxfId="5" priority="1" operator="containsText" text="arbitra">
      <formula>NOT(ISERROR(SEARCH("arbitra",B1)))</formula>
    </cfRule>
  </conditionalFormatting>
  <printOptions horizontalCentered="1" gridLines="1"/>
  <pageMargins left="0.23622047244094491" right="0.23622047244094491" top="0.59055118110236227" bottom="0.51181102362204722" header="0.51181102362204722" footer="0.51181102362204722"/>
  <pageSetup scale="88" firstPageNumber="0" fitToHeight="0" orientation="portrait" r:id="rId1"/>
  <headerFooter alignWithMargins="0">
    <oddFooter xml:space="preserve">&amp;C
</oddFooter>
  </headerFooter>
  <colBreaks count="1" manualBreakCount="1">
    <brk id="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7B43C4-6D4E-4765-9DED-E21C1522BEF9}">
  <sheetPr>
    <pageSetUpPr fitToPage="1"/>
  </sheetPr>
  <dimension ref="B1:D58"/>
  <sheetViews>
    <sheetView showGridLines="0" view="pageBreakPreview" zoomScale="90" zoomScaleNormal="99" zoomScaleSheetLayoutView="90" workbookViewId="0">
      <selection activeCell="B4" sqref="B4"/>
    </sheetView>
  </sheetViews>
  <sheetFormatPr baseColWidth="10" defaultColWidth="11.42578125" defaultRowHeight="12.75" x14ac:dyDescent="0.2"/>
  <cols>
    <col min="1" max="1" width="4.7109375" style="1" customWidth="1"/>
    <col min="2" max="2" width="76.7109375" style="1" customWidth="1"/>
    <col min="3" max="3" width="18.42578125" style="2" customWidth="1"/>
    <col min="4" max="4" width="16.28515625" style="3" customWidth="1"/>
    <col min="5" max="16384" width="11.42578125" style="1"/>
  </cols>
  <sheetData>
    <row r="1" spans="2:4" ht="18" customHeight="1" x14ac:dyDescent="0.25">
      <c r="B1" s="385" t="s">
        <v>0</v>
      </c>
      <c r="C1" s="386"/>
      <c r="D1" s="386"/>
    </row>
    <row r="2" spans="2:4" ht="15.75" customHeight="1" x14ac:dyDescent="0.25">
      <c r="B2" s="387" t="s">
        <v>528</v>
      </c>
      <c r="C2" s="388"/>
      <c r="D2" s="388"/>
    </row>
    <row r="3" spans="2:4" ht="15.75" customHeight="1" x14ac:dyDescent="0.25">
      <c r="B3" s="387" t="s">
        <v>572</v>
      </c>
      <c r="C3" s="388"/>
      <c r="D3" s="388"/>
    </row>
    <row r="4" spans="2:4" ht="15.75" x14ac:dyDescent="0.25">
      <c r="B4" s="101"/>
      <c r="C4" s="102"/>
      <c r="D4" s="133"/>
    </row>
    <row r="5" spans="2:4" ht="18" x14ac:dyDescent="0.25">
      <c r="B5" s="188" t="s">
        <v>513</v>
      </c>
      <c r="C5" s="189" t="s">
        <v>123</v>
      </c>
      <c r="D5" s="190"/>
    </row>
    <row r="6" spans="2:4" x14ac:dyDescent="0.2">
      <c r="B6" s="29"/>
      <c r="C6" s="30"/>
      <c r="D6" s="150"/>
    </row>
    <row r="7" spans="2:4" x14ac:dyDescent="0.2">
      <c r="B7" s="13"/>
      <c r="C7" s="111" t="s">
        <v>124</v>
      </c>
      <c r="D7" s="150"/>
    </row>
    <row r="8" spans="2:4" x14ac:dyDescent="0.2">
      <c r="B8" s="82" t="s">
        <v>125</v>
      </c>
      <c r="C8" s="112" t="s">
        <v>126</v>
      </c>
      <c r="D8" s="150"/>
    </row>
    <row r="9" spans="2:4" x14ac:dyDescent="0.2">
      <c r="B9" s="32"/>
      <c r="C9" s="112" t="s">
        <v>439</v>
      </c>
      <c r="D9" s="150"/>
    </row>
    <row r="10" spans="2:4" x14ac:dyDescent="0.2">
      <c r="B10" s="29"/>
      <c r="C10" s="30"/>
      <c r="D10" s="150"/>
    </row>
    <row r="11" spans="2:4" x14ac:dyDescent="0.2">
      <c r="B11" s="191" t="s">
        <v>1</v>
      </c>
      <c r="C11" s="189"/>
      <c r="D11" s="190" t="s">
        <v>35</v>
      </c>
    </row>
    <row r="12" spans="2:4" x14ac:dyDescent="0.2">
      <c r="B12" s="9"/>
      <c r="C12" s="30"/>
      <c r="D12" s="150"/>
    </row>
    <row r="13" spans="2:4" s="10" customFormat="1" x14ac:dyDescent="0.2">
      <c r="B13" s="288" t="s">
        <v>127</v>
      </c>
      <c r="C13" s="33"/>
      <c r="D13" s="151"/>
    </row>
    <row r="14" spans="2:4" ht="25.5" x14ac:dyDescent="0.2">
      <c r="B14" s="289" t="s">
        <v>438</v>
      </c>
      <c r="C14" s="30"/>
      <c r="D14" s="152">
        <v>55</v>
      </c>
    </row>
    <row r="15" spans="2:4" x14ac:dyDescent="0.2">
      <c r="B15" s="34" t="s">
        <v>128</v>
      </c>
      <c r="C15" s="30"/>
      <c r="D15" s="152">
        <v>20</v>
      </c>
    </row>
    <row r="16" spans="2:4" x14ac:dyDescent="0.2">
      <c r="B16" s="34" t="s">
        <v>129</v>
      </c>
      <c r="C16" s="30"/>
      <c r="D16" s="152">
        <v>20</v>
      </c>
    </row>
    <row r="17" spans="2:4" x14ac:dyDescent="0.2">
      <c r="B17" s="34" t="s">
        <v>130</v>
      </c>
      <c r="C17" s="30"/>
      <c r="D17" s="152">
        <v>20</v>
      </c>
    </row>
    <row r="18" spans="2:4" x14ac:dyDescent="0.2">
      <c r="B18" s="34" t="s">
        <v>131</v>
      </c>
      <c r="C18" s="30"/>
      <c r="D18" s="152">
        <v>30</v>
      </c>
    </row>
    <row r="19" spans="2:4" x14ac:dyDescent="0.2">
      <c r="B19" s="34" t="s">
        <v>491</v>
      </c>
      <c r="C19" s="31"/>
      <c r="D19" s="153">
        <v>30</v>
      </c>
    </row>
    <row r="20" spans="2:4" x14ac:dyDescent="0.2">
      <c r="B20" s="34" t="s">
        <v>492</v>
      </c>
      <c r="C20" s="31"/>
      <c r="D20" s="153">
        <v>30</v>
      </c>
    </row>
    <row r="21" spans="2:4" x14ac:dyDescent="0.2">
      <c r="B21" s="34" t="s">
        <v>132</v>
      </c>
      <c r="C21" s="30" t="s">
        <v>3</v>
      </c>
      <c r="D21" s="152">
        <v>40</v>
      </c>
    </row>
    <row r="22" spans="2:4" x14ac:dyDescent="0.2">
      <c r="B22" s="34" t="s">
        <v>466</v>
      </c>
      <c r="C22" s="30"/>
      <c r="D22" s="152">
        <v>25</v>
      </c>
    </row>
    <row r="23" spans="2:4" ht="57" customHeight="1" x14ac:dyDescent="0.2">
      <c r="B23" s="34" t="s">
        <v>133</v>
      </c>
      <c r="C23" s="30"/>
      <c r="D23" s="153">
        <v>75</v>
      </c>
    </row>
    <row r="24" spans="2:4" x14ac:dyDescent="0.2">
      <c r="B24" s="34"/>
      <c r="C24" s="30"/>
      <c r="D24" s="150"/>
    </row>
    <row r="25" spans="2:4" x14ac:dyDescent="0.2">
      <c r="B25" s="18" t="s">
        <v>57</v>
      </c>
      <c r="C25" s="30"/>
      <c r="D25" s="150">
        <f>SUM(D13:D23)</f>
        <v>345</v>
      </c>
    </row>
    <row r="26" spans="2:4" ht="12.4" customHeight="1" x14ac:dyDescent="0.2">
      <c r="B26" s="403" t="s">
        <v>58</v>
      </c>
      <c r="C26" s="403"/>
      <c r="D26" s="404" t="s">
        <v>35</v>
      </c>
    </row>
    <row r="27" spans="2:4" ht="12.4" customHeight="1" x14ac:dyDescent="0.2">
      <c r="B27" s="403"/>
      <c r="C27" s="403"/>
      <c r="D27" s="404"/>
    </row>
    <row r="28" spans="2:4" x14ac:dyDescent="0.2">
      <c r="B28" s="9"/>
      <c r="C28" s="30"/>
      <c r="D28" s="150"/>
    </row>
    <row r="29" spans="2:4" x14ac:dyDescent="0.2">
      <c r="B29" s="9" t="s">
        <v>134</v>
      </c>
      <c r="C29" s="30"/>
      <c r="D29" s="150">
        <v>20</v>
      </c>
    </row>
    <row r="30" spans="2:4" x14ac:dyDescent="0.2">
      <c r="B30" s="9" t="s">
        <v>135</v>
      </c>
      <c r="C30" s="30"/>
      <c r="D30" s="150">
        <v>20</v>
      </c>
    </row>
    <row r="31" spans="2:4" x14ac:dyDescent="0.2">
      <c r="B31" s="9" t="s">
        <v>136</v>
      </c>
      <c r="C31" s="30"/>
      <c r="D31" s="150">
        <v>20</v>
      </c>
    </row>
    <row r="32" spans="2:4" x14ac:dyDescent="0.2">
      <c r="B32" s="9" t="s">
        <v>137</v>
      </c>
      <c r="C32" s="30"/>
      <c r="D32" s="150">
        <v>25</v>
      </c>
    </row>
    <row r="33" spans="2:4" x14ac:dyDescent="0.2">
      <c r="B33" s="9" t="s">
        <v>66</v>
      </c>
      <c r="C33" s="30"/>
      <c r="D33" s="152">
        <v>25</v>
      </c>
    </row>
    <row r="34" spans="2:4" x14ac:dyDescent="0.2">
      <c r="B34" s="9" t="s">
        <v>138</v>
      </c>
      <c r="C34" s="30"/>
      <c r="D34" s="150">
        <v>25</v>
      </c>
    </row>
    <row r="35" spans="2:4" x14ac:dyDescent="0.2">
      <c r="B35" s="9" t="s">
        <v>139</v>
      </c>
      <c r="C35" s="30"/>
      <c r="D35" s="150">
        <v>30</v>
      </c>
    </row>
    <row r="36" spans="2:4" x14ac:dyDescent="0.2">
      <c r="B36" s="34" t="s">
        <v>467</v>
      </c>
      <c r="C36" s="30"/>
      <c r="D36" s="150">
        <v>15</v>
      </c>
    </row>
    <row r="37" spans="2:4" ht="25.5" x14ac:dyDescent="0.2">
      <c r="B37" s="34" t="s">
        <v>140</v>
      </c>
      <c r="C37" s="30"/>
      <c r="D37" s="150">
        <v>15</v>
      </c>
    </row>
    <row r="38" spans="2:4" x14ac:dyDescent="0.2">
      <c r="B38" s="13" t="s">
        <v>141</v>
      </c>
      <c r="C38" s="30"/>
      <c r="D38" s="150">
        <v>15</v>
      </c>
    </row>
    <row r="39" spans="2:4" ht="25.5" x14ac:dyDescent="0.2">
      <c r="B39" s="9" t="s">
        <v>142</v>
      </c>
      <c r="C39" s="30"/>
      <c r="D39" s="150">
        <v>10</v>
      </c>
    </row>
    <row r="40" spans="2:4" x14ac:dyDescent="0.2">
      <c r="B40" s="9" t="s">
        <v>468</v>
      </c>
      <c r="C40" s="30"/>
      <c r="D40" s="150">
        <v>30</v>
      </c>
    </row>
    <row r="41" spans="2:4" ht="25.5" x14ac:dyDescent="0.2">
      <c r="B41" s="9" t="s">
        <v>143</v>
      </c>
      <c r="C41" s="30"/>
      <c r="D41" s="150">
        <v>30</v>
      </c>
    </row>
    <row r="42" spans="2:4" x14ac:dyDescent="0.2">
      <c r="B42" s="9"/>
      <c r="C42" s="30"/>
      <c r="D42" s="150"/>
    </row>
    <row r="43" spans="2:4" x14ac:dyDescent="0.2">
      <c r="B43" s="35" t="s">
        <v>144</v>
      </c>
      <c r="C43" s="36"/>
      <c r="D43" s="150">
        <v>65</v>
      </c>
    </row>
    <row r="44" spans="2:4" ht="38.25" x14ac:dyDescent="0.2">
      <c r="B44" s="15" t="s">
        <v>145</v>
      </c>
      <c r="C44" s="36"/>
      <c r="D44" s="150"/>
    </row>
    <row r="45" spans="2:4" x14ac:dyDescent="0.2">
      <c r="B45" s="17"/>
      <c r="C45" s="36"/>
      <c r="D45" s="150"/>
    </row>
    <row r="46" spans="2:4" ht="135" customHeight="1" x14ac:dyDescent="0.2">
      <c r="B46" s="37" t="s">
        <v>146</v>
      </c>
      <c r="C46" s="36"/>
      <c r="D46" s="150"/>
    </row>
    <row r="47" spans="2:4" ht="15" x14ac:dyDescent="0.2">
      <c r="B47" s="38"/>
      <c r="C47" s="36"/>
      <c r="D47" s="150"/>
    </row>
    <row r="48" spans="2:4" x14ac:dyDescent="0.2">
      <c r="B48" s="18" t="s">
        <v>57</v>
      </c>
      <c r="C48" s="30"/>
      <c r="D48" s="150">
        <f>SUM(D29:D47)</f>
        <v>345</v>
      </c>
    </row>
    <row r="49" spans="2:4" x14ac:dyDescent="0.2">
      <c r="B49" s="399" t="s">
        <v>2</v>
      </c>
      <c r="C49" s="399"/>
      <c r="D49" s="400"/>
    </row>
    <row r="50" spans="2:4" ht="33.75" customHeight="1" x14ac:dyDescent="0.2">
      <c r="B50" s="401" t="s">
        <v>147</v>
      </c>
      <c r="C50" s="401"/>
      <c r="D50" s="402"/>
    </row>
    <row r="51" spans="2:4" x14ac:dyDescent="0.2">
      <c r="B51" s="39"/>
      <c r="C51" s="30"/>
      <c r="D51" s="150"/>
    </row>
    <row r="52" spans="2:4" ht="25.5" x14ac:dyDescent="0.2">
      <c r="B52" s="34" t="s">
        <v>148</v>
      </c>
      <c r="C52" s="31" t="s">
        <v>149</v>
      </c>
      <c r="D52" s="150">
        <v>200</v>
      </c>
    </row>
    <row r="53" spans="2:4" x14ac:dyDescent="0.2">
      <c r="B53" s="19"/>
      <c r="C53" s="30"/>
      <c r="D53" s="150"/>
    </row>
    <row r="54" spans="2:4" x14ac:dyDescent="0.2">
      <c r="B54" s="399" t="s">
        <v>121</v>
      </c>
      <c r="C54" s="399"/>
      <c r="D54" s="190" t="s">
        <v>35</v>
      </c>
    </row>
    <row r="55" spans="2:4" x14ac:dyDescent="0.2">
      <c r="B55" s="18"/>
      <c r="C55" s="30"/>
      <c r="D55" s="150"/>
    </row>
    <row r="56" spans="2:4" x14ac:dyDescent="0.2">
      <c r="B56" s="18" t="s">
        <v>122</v>
      </c>
      <c r="C56" s="30"/>
      <c r="D56" s="150"/>
    </row>
    <row r="57" spans="2:4" x14ac:dyDescent="0.2">
      <c r="B57" s="18"/>
      <c r="C57" s="30"/>
      <c r="D57" s="150">
        <v>100</v>
      </c>
    </row>
    <row r="58" spans="2:4" x14ac:dyDescent="0.2">
      <c r="B58" s="192" t="s">
        <v>512</v>
      </c>
      <c r="C58" s="193"/>
      <c r="D58" s="194">
        <f>+D57+D52</f>
        <v>300</v>
      </c>
    </row>
  </sheetData>
  <sheetProtection selectLockedCells="1" selectUnlockedCells="1"/>
  <mergeCells count="8">
    <mergeCell ref="B49:D49"/>
    <mergeCell ref="B50:D50"/>
    <mergeCell ref="B54:C54"/>
    <mergeCell ref="B1:D1"/>
    <mergeCell ref="B2:D2"/>
    <mergeCell ref="B3:D3"/>
    <mergeCell ref="B26:C27"/>
    <mergeCell ref="D26:D27"/>
  </mergeCells>
  <conditionalFormatting sqref="B1:B1048576">
    <cfRule type="containsText" dxfId="4" priority="1" operator="containsText" text="arbitra">
      <formula>NOT(ISERROR(SEARCH("arbitra",B1)))</formula>
    </cfRule>
  </conditionalFormatting>
  <printOptions horizontalCentered="1" gridLines="1"/>
  <pageMargins left="0.23622047244094491" right="0.23622047244094491" top="0.59055118110236227" bottom="0.51181102362204722" header="0.51181102362204722" footer="0.51181102362204722"/>
  <pageSetup scale="89" firstPageNumber="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5543A-68D1-4654-ABC2-186CB74859C7}">
  <sheetPr>
    <pageSetUpPr fitToPage="1"/>
  </sheetPr>
  <dimension ref="B1:D64"/>
  <sheetViews>
    <sheetView showGridLines="0" view="pageBreakPreview" zoomScale="90" zoomScaleNormal="99" zoomScaleSheetLayoutView="90" workbookViewId="0">
      <selection activeCell="D4" sqref="D4"/>
    </sheetView>
  </sheetViews>
  <sheetFormatPr baseColWidth="10" defaultColWidth="11.42578125" defaultRowHeight="12.75" x14ac:dyDescent="0.2"/>
  <cols>
    <col min="1" max="1" width="4.7109375" style="1" customWidth="1"/>
    <col min="2" max="2" width="76.7109375" style="1" customWidth="1"/>
    <col min="3" max="3" width="18.7109375" style="2" customWidth="1"/>
    <col min="4" max="4" width="16" style="3" bestFit="1" customWidth="1"/>
    <col min="5" max="16384" width="11.42578125" style="1"/>
  </cols>
  <sheetData>
    <row r="1" spans="2:4" ht="18" customHeight="1" x14ac:dyDescent="0.25">
      <c r="B1" s="385" t="s">
        <v>0</v>
      </c>
      <c r="C1" s="386"/>
      <c r="D1" s="386"/>
    </row>
    <row r="2" spans="2:4" ht="15.75" customHeight="1" x14ac:dyDescent="0.25">
      <c r="B2" s="387" t="s">
        <v>528</v>
      </c>
      <c r="C2" s="388"/>
      <c r="D2" s="388"/>
    </row>
    <row r="3" spans="2:4" ht="15.75" customHeight="1" x14ac:dyDescent="0.25">
      <c r="B3" s="387" t="s">
        <v>572</v>
      </c>
      <c r="C3" s="388"/>
      <c r="D3" s="388"/>
    </row>
    <row r="4" spans="2:4" ht="15.75" x14ac:dyDescent="0.25">
      <c r="B4" s="101"/>
      <c r="C4" s="102"/>
      <c r="D4" s="133"/>
    </row>
    <row r="5" spans="2:4" ht="18" x14ac:dyDescent="0.25">
      <c r="B5" s="195" t="s">
        <v>514</v>
      </c>
      <c r="C5" s="196" t="s">
        <v>123</v>
      </c>
      <c r="D5" s="197"/>
    </row>
    <row r="6" spans="2:4" x14ac:dyDescent="0.2">
      <c r="B6" s="29"/>
      <c r="C6" s="19"/>
      <c r="D6" s="154"/>
    </row>
    <row r="7" spans="2:4" ht="51" x14ac:dyDescent="0.2">
      <c r="B7" s="13" t="s">
        <v>533</v>
      </c>
      <c r="C7" s="9"/>
      <c r="D7" s="139"/>
    </row>
    <row r="8" spans="2:4" x14ac:dyDescent="0.2">
      <c r="B8" s="13"/>
      <c r="C8" s="9"/>
      <c r="D8" s="139"/>
    </row>
    <row r="9" spans="2:4" s="5" customFormat="1" x14ac:dyDescent="0.2">
      <c r="B9" s="14" t="s">
        <v>150</v>
      </c>
      <c r="C9" s="40">
        <v>150000000</v>
      </c>
      <c r="D9" s="139"/>
    </row>
    <row r="10" spans="2:4" x14ac:dyDescent="0.2">
      <c r="B10" s="14"/>
      <c r="C10" s="40"/>
      <c r="D10" s="139"/>
    </row>
    <row r="11" spans="2:4" x14ac:dyDescent="0.2">
      <c r="B11" s="41" t="s">
        <v>3</v>
      </c>
      <c r="C11" s="42" t="s">
        <v>3</v>
      </c>
      <c r="D11" s="155"/>
    </row>
    <row r="12" spans="2:4" x14ac:dyDescent="0.2">
      <c r="B12" s="196" t="s">
        <v>1</v>
      </c>
      <c r="C12" s="196"/>
      <c r="D12" s="197" t="s">
        <v>35</v>
      </c>
    </row>
    <row r="13" spans="2:4" x14ac:dyDescent="0.2">
      <c r="B13" s="9"/>
      <c r="C13" s="11"/>
      <c r="D13" s="149"/>
    </row>
    <row r="14" spans="2:4" x14ac:dyDescent="0.2">
      <c r="B14" s="34" t="s">
        <v>151</v>
      </c>
      <c r="C14" s="11"/>
      <c r="D14" s="149">
        <v>40</v>
      </c>
    </row>
    <row r="15" spans="2:4" x14ac:dyDescent="0.2">
      <c r="B15" s="34" t="s">
        <v>152</v>
      </c>
      <c r="C15" s="11"/>
      <c r="D15" s="149">
        <v>30</v>
      </c>
    </row>
    <row r="16" spans="2:4" ht="25.5" x14ac:dyDescent="0.2">
      <c r="B16" s="34" t="s">
        <v>469</v>
      </c>
      <c r="C16" s="11"/>
      <c r="D16" s="149">
        <v>25</v>
      </c>
    </row>
    <row r="17" spans="2:4" x14ac:dyDescent="0.2">
      <c r="B17" s="34" t="s">
        <v>153</v>
      </c>
      <c r="C17" s="11"/>
      <c r="D17" s="149">
        <v>25</v>
      </c>
    </row>
    <row r="18" spans="2:4" x14ac:dyDescent="0.2">
      <c r="B18" s="34" t="s">
        <v>154</v>
      </c>
      <c r="C18" s="11"/>
      <c r="D18" s="149">
        <v>25</v>
      </c>
    </row>
    <row r="19" spans="2:4" x14ac:dyDescent="0.2">
      <c r="B19" s="34" t="s">
        <v>155</v>
      </c>
      <c r="C19" s="11"/>
      <c r="D19" s="140">
        <v>25</v>
      </c>
    </row>
    <row r="20" spans="2:4" x14ac:dyDescent="0.2">
      <c r="B20" s="34" t="s">
        <v>3</v>
      </c>
      <c r="C20" s="11"/>
      <c r="D20" s="140">
        <v>25</v>
      </c>
    </row>
    <row r="21" spans="2:4" x14ac:dyDescent="0.2">
      <c r="B21" s="34" t="s">
        <v>156</v>
      </c>
      <c r="C21" s="11"/>
      <c r="D21" s="149">
        <v>25</v>
      </c>
    </row>
    <row r="22" spans="2:4" x14ac:dyDescent="0.2">
      <c r="B22" s="34" t="s">
        <v>157</v>
      </c>
      <c r="C22" s="11"/>
      <c r="D22" s="156">
        <v>25</v>
      </c>
    </row>
    <row r="23" spans="2:4" x14ac:dyDescent="0.2">
      <c r="B23" s="34" t="s">
        <v>156</v>
      </c>
      <c r="C23" s="11"/>
      <c r="D23" s="156">
        <v>35</v>
      </c>
    </row>
    <row r="24" spans="2:4" x14ac:dyDescent="0.2">
      <c r="B24" s="34" t="s">
        <v>158</v>
      </c>
      <c r="C24" s="11"/>
      <c r="D24" s="156">
        <v>45</v>
      </c>
    </row>
    <row r="25" spans="2:4" ht="77.25" customHeight="1" x14ac:dyDescent="0.2">
      <c r="B25" s="34" t="s">
        <v>159</v>
      </c>
      <c r="C25" s="11"/>
      <c r="D25" s="156">
        <v>20</v>
      </c>
    </row>
    <row r="26" spans="2:4" x14ac:dyDescent="0.2">
      <c r="B26" s="34"/>
      <c r="C26" s="11"/>
      <c r="D26" s="156"/>
    </row>
    <row r="27" spans="2:4" x14ac:dyDescent="0.2">
      <c r="B27" s="18" t="s">
        <v>57</v>
      </c>
      <c r="C27" s="29"/>
      <c r="D27" s="149">
        <f>SUM(D13:D26)</f>
        <v>345</v>
      </c>
    </row>
    <row r="28" spans="2:4" x14ac:dyDescent="0.2">
      <c r="B28" s="406" t="s">
        <v>58</v>
      </c>
      <c r="C28" s="406"/>
      <c r="D28" s="407" t="s">
        <v>35</v>
      </c>
    </row>
    <row r="29" spans="2:4" ht="12.4" customHeight="1" x14ac:dyDescent="0.2">
      <c r="B29" s="406"/>
      <c r="C29" s="406"/>
      <c r="D29" s="407"/>
    </row>
    <row r="30" spans="2:4" x14ac:dyDescent="0.2">
      <c r="B30" s="9"/>
      <c r="C30" s="9"/>
      <c r="D30" s="139"/>
    </row>
    <row r="31" spans="2:4" x14ac:dyDescent="0.2">
      <c r="B31" s="9" t="s">
        <v>59</v>
      </c>
      <c r="C31" s="9"/>
      <c r="D31" s="141">
        <v>20</v>
      </c>
    </row>
    <row r="32" spans="2:4" x14ac:dyDescent="0.2">
      <c r="B32" s="9" t="s">
        <v>160</v>
      </c>
      <c r="C32" s="9"/>
      <c r="D32" s="141">
        <v>15</v>
      </c>
    </row>
    <row r="33" spans="2:4" x14ac:dyDescent="0.2">
      <c r="B33" s="9" t="s">
        <v>161</v>
      </c>
      <c r="C33" s="9"/>
      <c r="D33" s="141">
        <v>30</v>
      </c>
    </row>
    <row r="34" spans="2:4" x14ac:dyDescent="0.2">
      <c r="B34" s="9" t="s">
        <v>137</v>
      </c>
      <c r="C34" s="9"/>
      <c r="D34" s="141">
        <v>15</v>
      </c>
    </row>
    <row r="35" spans="2:4" x14ac:dyDescent="0.2">
      <c r="B35" s="9" t="s">
        <v>66</v>
      </c>
      <c r="C35" s="9"/>
      <c r="D35" s="141">
        <v>15</v>
      </c>
    </row>
    <row r="36" spans="2:4" x14ac:dyDescent="0.2">
      <c r="B36" s="9" t="s">
        <v>162</v>
      </c>
      <c r="C36" s="9"/>
      <c r="D36" s="141">
        <v>15</v>
      </c>
    </row>
    <row r="37" spans="2:4" x14ac:dyDescent="0.2">
      <c r="B37" s="9" t="s">
        <v>163</v>
      </c>
      <c r="C37" s="9"/>
      <c r="D37" s="141">
        <v>15</v>
      </c>
    </row>
    <row r="38" spans="2:4" ht="25.5" x14ac:dyDescent="0.2">
      <c r="B38" s="11" t="s">
        <v>164</v>
      </c>
      <c r="C38" s="9"/>
      <c r="D38" s="141">
        <v>25</v>
      </c>
    </row>
    <row r="39" spans="2:4" x14ac:dyDescent="0.2">
      <c r="B39" s="11" t="s">
        <v>165</v>
      </c>
      <c r="C39" s="9"/>
      <c r="D39" s="141">
        <v>15</v>
      </c>
    </row>
    <row r="40" spans="2:4" x14ac:dyDescent="0.2">
      <c r="B40" s="11" t="s">
        <v>166</v>
      </c>
      <c r="C40" s="9"/>
      <c r="D40" s="141">
        <v>15</v>
      </c>
    </row>
    <row r="41" spans="2:4" x14ac:dyDescent="0.2">
      <c r="B41" s="11" t="s">
        <v>167</v>
      </c>
      <c r="C41" s="9"/>
      <c r="D41" s="141">
        <v>15</v>
      </c>
    </row>
    <row r="42" spans="2:4" ht="55.5" customHeight="1" x14ac:dyDescent="0.2">
      <c r="B42" s="11" t="s">
        <v>168</v>
      </c>
      <c r="C42" s="44"/>
      <c r="D42" s="141">
        <v>15</v>
      </c>
    </row>
    <row r="43" spans="2:4" ht="17.25" customHeight="1" x14ac:dyDescent="0.2">
      <c r="B43" s="11" t="s">
        <v>169</v>
      </c>
      <c r="C43" s="9"/>
      <c r="D43" s="141">
        <v>15</v>
      </c>
    </row>
    <row r="44" spans="2:4" x14ac:dyDescent="0.2">
      <c r="B44" s="9" t="s">
        <v>170</v>
      </c>
      <c r="C44" s="9"/>
      <c r="D44" s="141">
        <v>15</v>
      </c>
    </row>
    <row r="45" spans="2:4" x14ac:dyDescent="0.2">
      <c r="B45" s="11" t="s">
        <v>429</v>
      </c>
      <c r="C45" s="9"/>
      <c r="D45" s="141">
        <v>15</v>
      </c>
    </row>
    <row r="46" spans="2:4" ht="26.25" customHeight="1" x14ac:dyDescent="0.2">
      <c r="B46" s="11" t="s">
        <v>171</v>
      </c>
      <c r="C46" s="9"/>
      <c r="D46" s="141">
        <v>15</v>
      </c>
    </row>
    <row r="47" spans="2:4" x14ac:dyDescent="0.2">
      <c r="B47" s="11" t="s">
        <v>172</v>
      </c>
      <c r="C47" s="9"/>
      <c r="D47" s="141">
        <v>15</v>
      </c>
    </row>
    <row r="48" spans="2:4" ht="51" x14ac:dyDescent="0.2">
      <c r="B48" s="11" t="s">
        <v>173</v>
      </c>
      <c r="C48" s="9"/>
      <c r="D48" s="141">
        <v>15</v>
      </c>
    </row>
    <row r="49" spans="2:4" ht="62.25" customHeight="1" x14ac:dyDescent="0.2">
      <c r="B49" s="11" t="s">
        <v>174</v>
      </c>
      <c r="C49" s="9"/>
      <c r="D49" s="141">
        <v>15</v>
      </c>
    </row>
    <row r="50" spans="2:4" ht="25.5" x14ac:dyDescent="0.2">
      <c r="B50" s="11" t="s">
        <v>175</v>
      </c>
      <c r="C50" s="9"/>
      <c r="D50" s="141">
        <v>30</v>
      </c>
    </row>
    <row r="51" spans="2:4" x14ac:dyDescent="0.2">
      <c r="B51" s="19"/>
      <c r="C51" s="19"/>
      <c r="D51" s="141"/>
    </row>
    <row r="52" spans="2:4" x14ac:dyDescent="0.2">
      <c r="B52" s="18" t="s">
        <v>57</v>
      </c>
      <c r="C52" s="11"/>
      <c r="D52" s="149">
        <f>SUM(D30:D51)</f>
        <v>345</v>
      </c>
    </row>
    <row r="53" spans="2:4" ht="12.75" customHeight="1" x14ac:dyDescent="0.2">
      <c r="B53" s="405" t="s">
        <v>2</v>
      </c>
      <c r="C53" s="405"/>
      <c r="D53" s="408"/>
    </row>
    <row r="54" spans="2:4" ht="47.25" customHeight="1" x14ac:dyDescent="0.2">
      <c r="B54" s="397" t="s">
        <v>104</v>
      </c>
      <c r="C54" s="397"/>
      <c r="D54" s="398"/>
    </row>
    <row r="55" spans="2:4" ht="19.5" customHeight="1" x14ac:dyDescent="0.2">
      <c r="B55" s="39"/>
      <c r="C55" s="39"/>
      <c r="D55" s="139"/>
    </row>
    <row r="56" spans="2:4" ht="26.25" customHeight="1" x14ac:dyDescent="0.2">
      <c r="B56" s="34" t="s">
        <v>176</v>
      </c>
      <c r="C56" s="9" t="s">
        <v>177</v>
      </c>
      <c r="D56" s="139">
        <v>100</v>
      </c>
    </row>
    <row r="57" spans="2:4" ht="25.5" x14ac:dyDescent="0.2">
      <c r="B57" s="45" t="s">
        <v>148</v>
      </c>
      <c r="C57" s="9" t="s">
        <v>115</v>
      </c>
      <c r="D57" s="139">
        <v>100</v>
      </c>
    </row>
    <row r="58" spans="2:4" x14ac:dyDescent="0.2">
      <c r="B58" s="29"/>
      <c r="C58" s="29"/>
      <c r="D58" s="139"/>
    </row>
    <row r="59" spans="2:4" x14ac:dyDescent="0.2">
      <c r="B59" s="18" t="s">
        <v>57</v>
      </c>
      <c r="C59" s="11"/>
      <c r="D59" s="139">
        <f>SUM(D56:D58)</f>
        <v>200</v>
      </c>
    </row>
    <row r="60" spans="2:4" ht="12.75" customHeight="1" x14ac:dyDescent="0.2">
      <c r="B60" s="405" t="s">
        <v>121</v>
      </c>
      <c r="C60" s="405"/>
      <c r="D60" s="197" t="s">
        <v>35</v>
      </c>
    </row>
    <row r="61" spans="2:4" x14ac:dyDescent="0.2">
      <c r="B61" s="18"/>
      <c r="C61" s="9"/>
      <c r="D61" s="149"/>
    </row>
    <row r="62" spans="2:4" x14ac:dyDescent="0.2">
      <c r="B62" s="18" t="s">
        <v>122</v>
      </c>
      <c r="C62" s="9"/>
      <c r="D62" s="149"/>
    </row>
    <row r="63" spans="2:4" x14ac:dyDescent="0.2">
      <c r="B63" s="18"/>
      <c r="C63" s="9"/>
      <c r="D63" s="149">
        <v>100</v>
      </c>
    </row>
    <row r="64" spans="2:4" x14ac:dyDescent="0.2">
      <c r="B64" s="198" t="s">
        <v>502</v>
      </c>
      <c r="C64" s="199"/>
      <c r="D64" s="200">
        <f>+D63+D59</f>
        <v>300</v>
      </c>
    </row>
  </sheetData>
  <sheetProtection selectLockedCells="1" selectUnlockedCells="1"/>
  <mergeCells count="8">
    <mergeCell ref="B60:C60"/>
    <mergeCell ref="B28:C29"/>
    <mergeCell ref="D28:D29"/>
    <mergeCell ref="B1:D1"/>
    <mergeCell ref="B2:D2"/>
    <mergeCell ref="B3:D3"/>
    <mergeCell ref="B53:D53"/>
    <mergeCell ref="B54:D54"/>
  </mergeCells>
  <conditionalFormatting sqref="B1:B1048576">
    <cfRule type="containsText" dxfId="3" priority="1" operator="containsText" text="arbitra">
      <formula>NOT(ISERROR(SEARCH("arbitra",B1)))</formula>
    </cfRule>
  </conditionalFormatting>
  <printOptions horizontalCentered="1" gridLines="1"/>
  <pageMargins left="0.23622047244094491" right="0.23622047244094491" top="0.59055118110236227" bottom="0.51181102362204722" header="0.51181102362204722" footer="0.51181102362204722"/>
  <pageSetup scale="89" firstPageNumber="0" fitToHeight="0" orientation="portrait" r:id="rId1"/>
  <headerFooter alignWithMargins="0">
    <oddFooter xml:space="preserve">&amp;C
</oddFooter>
  </headerFooter>
  <rowBreaks count="1" manualBreakCount="1">
    <brk id="5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3633E7-2DBB-40BF-A950-7B69F91CB321}">
  <sheetPr>
    <pageSetUpPr fitToPage="1"/>
  </sheetPr>
  <dimension ref="B1:D119"/>
  <sheetViews>
    <sheetView showGridLines="0" view="pageBreakPreview" zoomScale="90" zoomScaleNormal="99" zoomScaleSheetLayoutView="90" workbookViewId="0">
      <selection activeCell="B4" sqref="B4"/>
    </sheetView>
  </sheetViews>
  <sheetFormatPr baseColWidth="10" defaultColWidth="11.42578125" defaultRowHeight="12.75" x14ac:dyDescent="0.2"/>
  <cols>
    <col min="1" max="1" width="4.7109375" style="1" customWidth="1"/>
    <col min="2" max="2" width="76.7109375" style="1" customWidth="1"/>
    <col min="3" max="3" width="18.7109375" style="2" customWidth="1"/>
    <col min="4" max="4" width="16" style="3" bestFit="1" customWidth="1"/>
    <col min="5" max="16384" width="11.42578125" style="1"/>
  </cols>
  <sheetData>
    <row r="1" spans="2:4" ht="18" customHeight="1" x14ac:dyDescent="0.25">
      <c r="B1" s="385" t="s">
        <v>0</v>
      </c>
      <c r="C1" s="386"/>
      <c r="D1" s="386"/>
    </row>
    <row r="2" spans="2:4" ht="15.75" customHeight="1" x14ac:dyDescent="0.25">
      <c r="B2" s="387" t="s">
        <v>528</v>
      </c>
      <c r="C2" s="388"/>
      <c r="D2" s="388"/>
    </row>
    <row r="3" spans="2:4" ht="15.75" customHeight="1" x14ac:dyDescent="0.25">
      <c r="B3" s="387" t="s">
        <v>572</v>
      </c>
      <c r="C3" s="388"/>
      <c r="D3" s="388"/>
    </row>
    <row r="4" spans="2:4" ht="15.75" x14ac:dyDescent="0.25">
      <c r="B4" s="101"/>
      <c r="C4" s="102"/>
      <c r="D4" s="133"/>
    </row>
    <row r="5" spans="2:4" s="5" customFormat="1" ht="17.850000000000001" customHeight="1" x14ac:dyDescent="0.25">
      <c r="B5" s="201" t="s">
        <v>515</v>
      </c>
      <c r="C5" s="410" t="s">
        <v>123</v>
      </c>
      <c r="D5" s="202"/>
    </row>
    <row r="6" spans="2:4" s="5" customFormat="1" ht="18" x14ac:dyDescent="0.25">
      <c r="B6" s="203" t="s">
        <v>3</v>
      </c>
      <c r="C6" s="410"/>
      <c r="D6" s="202"/>
    </row>
    <row r="7" spans="2:4" x14ac:dyDescent="0.2">
      <c r="B7" s="29"/>
      <c r="C7" s="19"/>
      <c r="D7" s="154"/>
    </row>
    <row r="8" spans="2:4" ht="51" x14ac:dyDescent="0.2">
      <c r="B8" s="13" t="s">
        <v>178</v>
      </c>
      <c r="C8" s="9"/>
      <c r="D8" s="139"/>
    </row>
    <row r="9" spans="2:4" x14ac:dyDescent="0.2">
      <c r="B9" s="13"/>
      <c r="C9" s="9"/>
      <c r="D9" s="139"/>
    </row>
    <row r="10" spans="2:4" x14ac:dyDescent="0.2">
      <c r="B10" s="14" t="s">
        <v>179</v>
      </c>
      <c r="C10" s="40">
        <v>300000000</v>
      </c>
      <c r="D10" s="139"/>
    </row>
    <row r="11" spans="2:4" x14ac:dyDescent="0.2">
      <c r="B11" s="13"/>
      <c r="C11" s="9"/>
      <c r="D11" s="139"/>
    </row>
    <row r="12" spans="2:4" x14ac:dyDescent="0.2">
      <c r="B12" s="204" t="s">
        <v>1</v>
      </c>
      <c r="C12" s="204" t="s">
        <v>180</v>
      </c>
      <c r="D12" s="205" t="s">
        <v>35</v>
      </c>
    </row>
    <row r="13" spans="2:4" x14ac:dyDescent="0.2">
      <c r="B13" s="9"/>
      <c r="C13" s="11"/>
      <c r="D13" s="149"/>
    </row>
    <row r="14" spans="2:4" x14ac:dyDescent="0.2">
      <c r="B14" s="34" t="s">
        <v>181</v>
      </c>
      <c r="C14" s="122"/>
      <c r="D14" s="142">
        <v>15</v>
      </c>
    </row>
    <row r="15" spans="2:4" ht="51" x14ac:dyDescent="0.2">
      <c r="B15" s="34" t="s">
        <v>534</v>
      </c>
      <c r="C15" s="14"/>
      <c r="D15" s="142">
        <v>15</v>
      </c>
    </row>
    <row r="16" spans="2:4" x14ac:dyDescent="0.2">
      <c r="B16" s="34" t="s">
        <v>182</v>
      </c>
      <c r="C16" s="11"/>
      <c r="D16" s="142">
        <v>15</v>
      </c>
    </row>
    <row r="17" spans="2:4" ht="25.5" x14ac:dyDescent="0.2">
      <c r="B17" s="34" t="s">
        <v>430</v>
      </c>
      <c r="C17" s="11"/>
      <c r="D17" s="142">
        <v>15</v>
      </c>
    </row>
    <row r="18" spans="2:4" x14ac:dyDescent="0.2">
      <c r="B18" s="45" t="s">
        <v>535</v>
      </c>
      <c r="C18" s="46"/>
      <c r="D18" s="142">
        <v>20</v>
      </c>
    </row>
    <row r="19" spans="2:4" x14ac:dyDescent="0.2">
      <c r="B19" s="34" t="s">
        <v>183</v>
      </c>
      <c r="C19" s="11"/>
      <c r="D19" s="142">
        <v>10</v>
      </c>
    </row>
    <row r="20" spans="2:4" x14ac:dyDescent="0.2">
      <c r="B20" s="34" t="s">
        <v>488</v>
      </c>
      <c r="C20" s="11"/>
      <c r="D20" s="142">
        <v>10</v>
      </c>
    </row>
    <row r="21" spans="2:4" x14ac:dyDescent="0.2">
      <c r="B21" s="34" t="s">
        <v>184</v>
      </c>
      <c r="C21" s="11"/>
      <c r="D21" s="142">
        <v>10</v>
      </c>
    </row>
    <row r="22" spans="2:4" ht="93.4" customHeight="1" x14ac:dyDescent="0.2">
      <c r="B22" s="34" t="s">
        <v>431</v>
      </c>
      <c r="C22" s="40"/>
      <c r="D22" s="142">
        <v>15</v>
      </c>
    </row>
    <row r="23" spans="2:4" x14ac:dyDescent="0.2">
      <c r="B23" s="34" t="s">
        <v>536</v>
      </c>
      <c r="C23" s="40"/>
      <c r="D23" s="142">
        <v>10</v>
      </c>
    </row>
    <row r="24" spans="2:4" x14ac:dyDescent="0.2">
      <c r="B24" s="45" t="s">
        <v>470</v>
      </c>
      <c r="C24" s="46"/>
      <c r="D24" s="142">
        <v>10</v>
      </c>
    </row>
    <row r="25" spans="2:4" x14ac:dyDescent="0.2">
      <c r="B25" s="34" t="s">
        <v>186</v>
      </c>
      <c r="C25" s="11"/>
      <c r="D25" s="142">
        <v>5</v>
      </c>
    </row>
    <row r="26" spans="2:4" x14ac:dyDescent="0.2">
      <c r="B26" s="34" t="s">
        <v>187</v>
      </c>
      <c r="C26" s="11"/>
      <c r="D26" s="142">
        <v>10</v>
      </c>
    </row>
    <row r="27" spans="2:4" ht="40.15" customHeight="1" x14ac:dyDescent="0.2">
      <c r="B27" s="45" t="s">
        <v>569</v>
      </c>
      <c r="C27" s="45"/>
      <c r="D27" s="142">
        <v>10</v>
      </c>
    </row>
    <row r="28" spans="2:4" ht="42.75" customHeight="1" x14ac:dyDescent="0.2">
      <c r="B28" s="34" t="s">
        <v>495</v>
      </c>
      <c r="C28" s="11"/>
      <c r="D28" s="142">
        <v>10</v>
      </c>
    </row>
    <row r="29" spans="2:4" ht="36.75" customHeight="1" x14ac:dyDescent="0.2">
      <c r="B29" s="34" t="s">
        <v>188</v>
      </c>
      <c r="C29" s="11"/>
      <c r="D29" s="142">
        <v>10</v>
      </c>
    </row>
    <row r="30" spans="2:4" ht="25.5" x14ac:dyDescent="0.2">
      <c r="B30" s="34" t="s">
        <v>189</v>
      </c>
      <c r="C30" s="11"/>
      <c r="D30" s="142">
        <v>10</v>
      </c>
    </row>
    <row r="31" spans="2:4" x14ac:dyDescent="0.2">
      <c r="B31" s="34" t="s">
        <v>537</v>
      </c>
      <c r="C31" s="14"/>
      <c r="D31" s="142">
        <v>10</v>
      </c>
    </row>
    <row r="32" spans="2:4" ht="25.5" x14ac:dyDescent="0.2">
      <c r="B32" s="34" t="s">
        <v>190</v>
      </c>
      <c r="C32" s="11"/>
      <c r="D32" s="142">
        <v>10</v>
      </c>
    </row>
    <row r="33" spans="2:4" ht="25.5" x14ac:dyDescent="0.2">
      <c r="B33" s="34" t="s">
        <v>471</v>
      </c>
      <c r="C33" s="11"/>
      <c r="D33" s="142">
        <v>10</v>
      </c>
    </row>
    <row r="34" spans="2:4" x14ac:dyDescent="0.2">
      <c r="B34" s="34" t="s">
        <v>191</v>
      </c>
      <c r="C34" s="14"/>
      <c r="D34" s="142">
        <v>10</v>
      </c>
    </row>
    <row r="35" spans="2:4" ht="25.5" x14ac:dyDescent="0.2">
      <c r="B35" s="34" t="s">
        <v>538</v>
      </c>
      <c r="C35" s="14"/>
      <c r="D35" s="142">
        <v>10</v>
      </c>
    </row>
    <row r="36" spans="2:4" x14ac:dyDescent="0.2">
      <c r="B36" s="34" t="s">
        <v>432</v>
      </c>
      <c r="C36" s="14"/>
      <c r="D36" s="142">
        <v>10</v>
      </c>
    </row>
    <row r="37" spans="2:4" x14ac:dyDescent="0.2">
      <c r="B37" s="34" t="s">
        <v>192</v>
      </c>
      <c r="C37" s="11"/>
      <c r="D37" s="142">
        <v>10</v>
      </c>
    </row>
    <row r="38" spans="2:4" x14ac:dyDescent="0.2">
      <c r="B38" s="34" t="s">
        <v>193</v>
      </c>
      <c r="C38" s="14"/>
      <c r="D38" s="142">
        <v>10</v>
      </c>
    </row>
    <row r="39" spans="2:4" ht="27.75" customHeight="1" x14ac:dyDescent="0.2">
      <c r="B39" s="45" t="s">
        <v>499</v>
      </c>
      <c r="C39" s="45"/>
      <c r="D39" s="142">
        <v>5</v>
      </c>
    </row>
    <row r="40" spans="2:4" ht="22.5" customHeight="1" x14ac:dyDescent="0.2">
      <c r="B40" s="45" t="s">
        <v>489</v>
      </c>
      <c r="C40" s="11"/>
      <c r="D40" s="142">
        <v>5</v>
      </c>
    </row>
    <row r="41" spans="2:4" ht="30" customHeight="1" x14ac:dyDescent="0.2">
      <c r="B41" s="34" t="s">
        <v>539</v>
      </c>
      <c r="C41" s="11"/>
      <c r="D41" s="142">
        <v>5</v>
      </c>
    </row>
    <row r="42" spans="2:4" x14ac:dyDescent="0.2">
      <c r="B42" s="34" t="s">
        <v>194</v>
      </c>
      <c r="C42" s="11"/>
      <c r="D42" s="142">
        <v>5</v>
      </c>
    </row>
    <row r="43" spans="2:4" ht="25.5" x14ac:dyDescent="0.2">
      <c r="B43" s="34" t="s">
        <v>195</v>
      </c>
      <c r="C43" s="11"/>
      <c r="D43" s="142">
        <v>5</v>
      </c>
    </row>
    <row r="44" spans="2:4" ht="25.5" x14ac:dyDescent="0.2">
      <c r="B44" s="34" t="s">
        <v>196</v>
      </c>
      <c r="C44" s="29"/>
      <c r="D44" s="142">
        <v>5</v>
      </c>
    </row>
    <row r="45" spans="2:4" x14ac:dyDescent="0.2">
      <c r="B45" s="34" t="s">
        <v>197</v>
      </c>
      <c r="C45" s="29"/>
      <c r="D45" s="142">
        <v>5</v>
      </c>
    </row>
    <row r="46" spans="2:4" ht="33" customHeight="1" x14ac:dyDescent="0.2">
      <c r="B46" s="34" t="s">
        <v>433</v>
      </c>
      <c r="C46" s="29"/>
      <c r="D46" s="142">
        <v>5</v>
      </c>
    </row>
    <row r="47" spans="2:4" ht="64.5" customHeight="1" x14ac:dyDescent="0.2">
      <c r="B47" s="34" t="s">
        <v>198</v>
      </c>
      <c r="C47" s="20"/>
      <c r="D47" s="141">
        <v>10</v>
      </c>
    </row>
    <row r="48" spans="2:4" x14ac:dyDescent="0.2">
      <c r="B48" s="34" t="s">
        <v>434</v>
      </c>
      <c r="C48" s="29"/>
      <c r="D48" s="141">
        <v>5</v>
      </c>
    </row>
    <row r="49" spans="2:4" ht="44.25" customHeight="1" x14ac:dyDescent="0.2">
      <c r="B49" s="34" t="s">
        <v>199</v>
      </c>
      <c r="C49" s="29"/>
      <c r="D49" s="141">
        <v>5</v>
      </c>
    </row>
    <row r="50" spans="2:4" ht="63.75" x14ac:dyDescent="0.2">
      <c r="B50" s="34" t="s">
        <v>200</v>
      </c>
      <c r="C50" s="20"/>
      <c r="D50" s="141">
        <v>5</v>
      </c>
    </row>
    <row r="51" spans="2:4" s="6" customFormat="1" x14ac:dyDescent="0.2">
      <c r="B51" s="47"/>
      <c r="C51" s="19"/>
      <c r="D51" s="154"/>
    </row>
    <row r="52" spans="2:4" x14ac:dyDescent="0.2">
      <c r="B52" s="39" t="s">
        <v>57</v>
      </c>
      <c r="C52" s="48"/>
      <c r="D52" s="143">
        <f>SUM(D13:D51)</f>
        <v>345</v>
      </c>
    </row>
    <row r="53" spans="2:4" x14ac:dyDescent="0.2">
      <c r="B53" s="411" t="s">
        <v>58</v>
      </c>
      <c r="C53" s="411"/>
      <c r="D53" s="412" t="s">
        <v>35</v>
      </c>
    </row>
    <row r="54" spans="2:4" ht="12.4" customHeight="1" x14ac:dyDescent="0.2">
      <c r="B54" s="411"/>
      <c r="C54" s="411"/>
      <c r="D54" s="412"/>
    </row>
    <row r="55" spans="2:4" x14ac:dyDescent="0.2">
      <c r="B55" s="9"/>
      <c r="C55" s="9"/>
      <c r="D55" s="139"/>
    </row>
    <row r="56" spans="2:4" x14ac:dyDescent="0.2">
      <c r="B56" s="9" t="s">
        <v>59</v>
      </c>
      <c r="C56" s="9"/>
      <c r="D56" s="141">
        <v>5</v>
      </c>
    </row>
    <row r="57" spans="2:4" ht="16.5" customHeight="1" x14ac:dyDescent="0.2">
      <c r="B57" s="9" t="s">
        <v>201</v>
      </c>
      <c r="C57" s="9"/>
      <c r="D57" s="141">
        <v>5</v>
      </c>
    </row>
    <row r="58" spans="2:4" ht="42.75" customHeight="1" x14ac:dyDescent="0.2">
      <c r="B58" s="15" t="s">
        <v>540</v>
      </c>
      <c r="C58" s="15" t="s">
        <v>570</v>
      </c>
      <c r="D58" s="141">
        <v>5</v>
      </c>
    </row>
    <row r="59" spans="2:4" x14ac:dyDescent="0.2">
      <c r="B59" s="9" t="s">
        <v>472</v>
      </c>
      <c r="C59" s="9"/>
      <c r="D59" s="141">
        <v>5</v>
      </c>
    </row>
    <row r="60" spans="2:4" x14ac:dyDescent="0.2">
      <c r="B60" s="9" t="s">
        <v>202</v>
      </c>
      <c r="C60" s="9"/>
      <c r="D60" s="141">
        <v>5</v>
      </c>
    </row>
    <row r="61" spans="2:4" x14ac:dyDescent="0.2">
      <c r="B61" s="9" t="s">
        <v>162</v>
      </c>
      <c r="C61" s="9"/>
      <c r="D61" s="141">
        <v>5</v>
      </c>
    </row>
    <row r="62" spans="2:4" x14ac:dyDescent="0.2">
      <c r="B62" s="9" t="s">
        <v>203</v>
      </c>
      <c r="C62" s="9"/>
      <c r="D62" s="141">
        <v>5</v>
      </c>
    </row>
    <row r="63" spans="2:4" x14ac:dyDescent="0.2">
      <c r="B63" s="9" t="s">
        <v>72</v>
      </c>
      <c r="C63" s="9"/>
      <c r="D63" s="141">
        <v>5</v>
      </c>
    </row>
    <row r="64" spans="2:4" x14ac:dyDescent="0.2">
      <c r="B64" s="9" t="s">
        <v>541</v>
      </c>
      <c r="C64" s="9"/>
      <c r="D64" s="141">
        <v>5</v>
      </c>
    </row>
    <row r="65" spans="2:4" ht="25.5" x14ac:dyDescent="0.2">
      <c r="B65" s="9" t="s">
        <v>571</v>
      </c>
      <c r="C65" s="9"/>
      <c r="D65" s="141">
        <v>5</v>
      </c>
    </row>
    <row r="66" spans="2:4" x14ac:dyDescent="0.2">
      <c r="B66" s="15" t="s">
        <v>204</v>
      </c>
      <c r="C66" s="9"/>
      <c r="D66" s="141">
        <v>5</v>
      </c>
    </row>
    <row r="67" spans="2:4" x14ac:dyDescent="0.2">
      <c r="B67" s="9" t="s">
        <v>75</v>
      </c>
      <c r="C67" s="9"/>
      <c r="D67" s="141">
        <v>5</v>
      </c>
    </row>
    <row r="68" spans="2:4" ht="52.5" customHeight="1" x14ac:dyDescent="0.2">
      <c r="B68" s="9" t="s">
        <v>205</v>
      </c>
      <c r="C68" s="9"/>
      <c r="D68" s="141">
        <v>15</v>
      </c>
    </row>
    <row r="69" spans="2:4" ht="25.5" x14ac:dyDescent="0.2">
      <c r="B69" s="9" t="s">
        <v>206</v>
      </c>
      <c r="C69" s="9"/>
      <c r="D69" s="141">
        <v>5</v>
      </c>
    </row>
    <row r="70" spans="2:4" x14ac:dyDescent="0.2">
      <c r="B70" s="9" t="s">
        <v>207</v>
      </c>
      <c r="C70" s="9"/>
      <c r="D70" s="141">
        <v>5</v>
      </c>
    </row>
    <row r="71" spans="2:4" x14ac:dyDescent="0.2">
      <c r="B71" s="9" t="s">
        <v>208</v>
      </c>
      <c r="C71" s="9"/>
      <c r="D71" s="141">
        <v>5</v>
      </c>
    </row>
    <row r="72" spans="2:4" ht="38.25" x14ac:dyDescent="0.2">
      <c r="B72" s="9" t="s">
        <v>542</v>
      </c>
      <c r="C72" s="9"/>
      <c r="D72" s="141">
        <v>5</v>
      </c>
    </row>
    <row r="73" spans="2:4" ht="25.5" x14ac:dyDescent="0.2">
      <c r="B73" s="9" t="s">
        <v>543</v>
      </c>
      <c r="C73" s="9"/>
      <c r="D73" s="141">
        <v>5</v>
      </c>
    </row>
    <row r="74" spans="2:4" ht="33" customHeight="1" x14ac:dyDescent="0.2">
      <c r="B74" s="9" t="s">
        <v>209</v>
      </c>
      <c r="C74" s="9"/>
      <c r="D74" s="141">
        <v>5</v>
      </c>
    </row>
    <row r="75" spans="2:4" ht="33" customHeight="1" x14ac:dyDescent="0.2">
      <c r="B75" s="9" t="s">
        <v>210</v>
      </c>
      <c r="C75" s="9"/>
      <c r="D75" s="141">
        <v>10</v>
      </c>
    </row>
    <row r="76" spans="2:4" ht="33.75" customHeight="1" x14ac:dyDescent="0.2">
      <c r="B76" s="9" t="s">
        <v>211</v>
      </c>
      <c r="C76" s="9"/>
      <c r="D76" s="141">
        <v>5</v>
      </c>
    </row>
    <row r="77" spans="2:4" x14ac:dyDescent="0.2">
      <c r="B77" s="9"/>
      <c r="C77" s="9"/>
      <c r="D77" s="141">
        <v>5</v>
      </c>
    </row>
    <row r="78" spans="2:4" ht="38.25" x14ac:dyDescent="0.2">
      <c r="B78" s="9" t="s">
        <v>212</v>
      </c>
      <c r="C78" s="9"/>
      <c r="D78" s="141">
        <v>5</v>
      </c>
    </row>
    <row r="79" spans="2:4" ht="75.75" customHeight="1" x14ac:dyDescent="0.2">
      <c r="B79" s="9" t="s">
        <v>213</v>
      </c>
      <c r="C79" s="9"/>
      <c r="D79" s="141">
        <v>5</v>
      </c>
    </row>
    <row r="80" spans="2:4" ht="25.5" x14ac:dyDescent="0.2">
      <c r="B80" s="9" t="s">
        <v>544</v>
      </c>
      <c r="C80" s="9"/>
      <c r="D80" s="141">
        <v>10</v>
      </c>
    </row>
    <row r="81" spans="2:4" ht="30.75" customHeight="1" x14ac:dyDescent="0.2">
      <c r="B81" s="9" t="s">
        <v>214</v>
      </c>
      <c r="C81" s="9"/>
      <c r="D81" s="141">
        <v>25</v>
      </c>
    </row>
    <row r="82" spans="2:4" ht="18.75" customHeight="1" x14ac:dyDescent="0.2">
      <c r="B82" s="9" t="s">
        <v>215</v>
      </c>
      <c r="C82" s="9"/>
      <c r="D82" s="141">
        <v>10</v>
      </c>
    </row>
    <row r="83" spans="2:4" ht="117" customHeight="1" x14ac:dyDescent="0.2">
      <c r="B83" s="9" t="s">
        <v>216</v>
      </c>
      <c r="C83" s="9"/>
      <c r="D83" s="141">
        <v>10</v>
      </c>
    </row>
    <row r="84" spans="2:4" x14ac:dyDescent="0.2">
      <c r="B84" s="9" t="s">
        <v>217</v>
      </c>
      <c r="C84" s="9"/>
      <c r="D84" s="141">
        <v>10</v>
      </c>
    </row>
    <row r="85" spans="2:4" ht="25.5" x14ac:dyDescent="0.2">
      <c r="B85" s="9" t="s">
        <v>218</v>
      </c>
      <c r="C85" s="9"/>
      <c r="D85" s="141">
        <v>10</v>
      </c>
    </row>
    <row r="86" spans="2:4" ht="48" customHeight="1" x14ac:dyDescent="0.2">
      <c r="B86" s="9" t="s">
        <v>219</v>
      </c>
      <c r="C86" s="45"/>
      <c r="D86" s="141">
        <v>10</v>
      </c>
    </row>
    <row r="87" spans="2:4" ht="31.5" customHeight="1" x14ac:dyDescent="0.2">
      <c r="B87" s="9" t="s">
        <v>220</v>
      </c>
      <c r="C87" s="9"/>
      <c r="D87" s="141">
        <v>10</v>
      </c>
    </row>
    <row r="88" spans="2:4" ht="31.5" customHeight="1" x14ac:dyDescent="0.2">
      <c r="B88" s="9" t="s">
        <v>221</v>
      </c>
      <c r="C88" s="9"/>
      <c r="D88" s="141">
        <v>10</v>
      </c>
    </row>
    <row r="89" spans="2:4" ht="35.25" customHeight="1" x14ac:dyDescent="0.2">
      <c r="B89" s="9" t="s">
        <v>222</v>
      </c>
      <c r="C89" s="9"/>
      <c r="D89" s="141">
        <v>10</v>
      </c>
    </row>
    <row r="90" spans="2:4" ht="34.5" customHeight="1" x14ac:dyDescent="0.2">
      <c r="B90" s="9" t="s">
        <v>223</v>
      </c>
      <c r="C90" s="9"/>
      <c r="D90" s="141">
        <v>10</v>
      </c>
    </row>
    <row r="91" spans="2:4" ht="51.75" customHeight="1" x14ac:dyDescent="0.2">
      <c r="B91" s="9" t="s">
        <v>224</v>
      </c>
      <c r="C91" s="9"/>
      <c r="D91" s="141">
        <v>10</v>
      </c>
    </row>
    <row r="92" spans="2:4" x14ac:dyDescent="0.2">
      <c r="B92" s="9"/>
      <c r="C92" s="9"/>
      <c r="D92" s="141">
        <v>0</v>
      </c>
    </row>
    <row r="93" spans="2:4" x14ac:dyDescent="0.2">
      <c r="B93" s="17"/>
      <c r="C93" s="15"/>
      <c r="D93" s="141">
        <v>0</v>
      </c>
    </row>
    <row r="94" spans="2:4" ht="127.5" x14ac:dyDescent="0.2">
      <c r="B94" s="37" t="s">
        <v>146</v>
      </c>
      <c r="C94" s="49"/>
      <c r="D94" s="141">
        <v>10</v>
      </c>
    </row>
    <row r="95" spans="2:4" x14ac:dyDescent="0.2">
      <c r="B95" s="17"/>
      <c r="C95" s="17"/>
      <c r="D95" s="141">
        <v>0</v>
      </c>
    </row>
    <row r="96" spans="2:4" x14ac:dyDescent="0.2">
      <c r="B96" s="49"/>
      <c r="C96" s="49"/>
      <c r="D96" s="141">
        <v>0</v>
      </c>
    </row>
    <row r="97" spans="2:4" x14ac:dyDescent="0.2">
      <c r="B97" s="51" t="s">
        <v>225</v>
      </c>
      <c r="C97" s="49"/>
      <c r="D97" s="141">
        <v>0</v>
      </c>
    </row>
    <row r="98" spans="2:4" ht="38.25" x14ac:dyDescent="0.2">
      <c r="B98" s="9" t="s">
        <v>226</v>
      </c>
      <c r="C98" s="50"/>
      <c r="D98" s="141">
        <v>15</v>
      </c>
    </row>
    <row r="99" spans="2:4" x14ac:dyDescent="0.2">
      <c r="B99" s="49"/>
      <c r="C99" s="49"/>
      <c r="D99" s="141">
        <v>0</v>
      </c>
    </row>
    <row r="100" spans="2:4" x14ac:dyDescent="0.2">
      <c r="B100" s="25" t="s">
        <v>227</v>
      </c>
      <c r="C100" s="52"/>
      <c r="D100" s="141">
        <v>0</v>
      </c>
    </row>
    <row r="101" spans="2:4" ht="38.25" x14ac:dyDescent="0.2">
      <c r="B101" s="11" t="s">
        <v>228</v>
      </c>
      <c r="C101" s="11"/>
      <c r="D101" s="144">
        <v>20</v>
      </c>
    </row>
    <row r="102" spans="2:4" x14ac:dyDescent="0.2">
      <c r="B102" s="11"/>
      <c r="C102" s="11"/>
      <c r="D102" s="141">
        <v>0</v>
      </c>
    </row>
    <row r="103" spans="2:4" x14ac:dyDescent="0.2">
      <c r="B103" s="25" t="s">
        <v>227</v>
      </c>
      <c r="C103" s="11"/>
      <c r="D103" s="141">
        <v>0</v>
      </c>
    </row>
    <row r="104" spans="2:4" ht="38.25" x14ac:dyDescent="0.2">
      <c r="B104" s="11" t="s">
        <v>229</v>
      </c>
      <c r="C104" s="11"/>
      <c r="D104" s="141">
        <v>30</v>
      </c>
    </row>
    <row r="105" spans="2:4" x14ac:dyDescent="0.2">
      <c r="B105" s="17"/>
      <c r="C105" s="17"/>
      <c r="D105" s="141"/>
    </row>
    <row r="106" spans="2:4" x14ac:dyDescent="0.2">
      <c r="B106" s="39" t="s">
        <v>57</v>
      </c>
      <c r="C106" s="48"/>
      <c r="D106" s="149">
        <f>SUM(D55:D105)</f>
        <v>345</v>
      </c>
    </row>
    <row r="107" spans="2:4" ht="12.75" customHeight="1" x14ac:dyDescent="0.2">
      <c r="B107" s="409" t="s">
        <v>2</v>
      </c>
      <c r="C107" s="409"/>
      <c r="D107" s="413"/>
    </row>
    <row r="108" spans="2:4" ht="47.25" customHeight="1" x14ac:dyDescent="0.2">
      <c r="B108" s="397" t="s">
        <v>104</v>
      </c>
      <c r="C108" s="397"/>
      <c r="D108" s="398"/>
    </row>
    <row r="109" spans="2:4" x14ac:dyDescent="0.2">
      <c r="B109" s="34"/>
      <c r="C109" s="11"/>
      <c r="D109" s="149"/>
    </row>
    <row r="110" spans="2:4" ht="25.5" x14ac:dyDescent="0.2">
      <c r="B110" s="45" t="s">
        <v>435</v>
      </c>
      <c r="C110" s="9" t="s">
        <v>230</v>
      </c>
      <c r="D110" s="139">
        <v>70</v>
      </c>
    </row>
    <row r="111" spans="2:4" ht="25.5" x14ac:dyDescent="0.2">
      <c r="B111" s="45" t="s">
        <v>231</v>
      </c>
      <c r="C111" s="9" t="s">
        <v>230</v>
      </c>
      <c r="D111" s="139">
        <v>70</v>
      </c>
    </row>
    <row r="112" spans="2:4" ht="25.5" x14ac:dyDescent="0.2">
      <c r="B112" s="34" t="s">
        <v>232</v>
      </c>
      <c r="C112" s="9" t="s">
        <v>233</v>
      </c>
      <c r="D112" s="139">
        <v>60</v>
      </c>
    </row>
    <row r="113" spans="2:4" x14ac:dyDescent="0.2">
      <c r="B113" s="34"/>
      <c r="C113" s="9"/>
      <c r="D113" s="139"/>
    </row>
    <row r="114" spans="2:4" x14ac:dyDescent="0.2">
      <c r="B114" s="39" t="s">
        <v>57</v>
      </c>
      <c r="C114" s="9"/>
      <c r="D114" s="139">
        <f>SUM(D110:D113)</f>
        <v>200</v>
      </c>
    </row>
    <row r="115" spans="2:4" ht="12.75" customHeight="1" x14ac:dyDescent="0.2">
      <c r="B115" s="409" t="s">
        <v>121</v>
      </c>
      <c r="C115" s="409"/>
      <c r="D115" s="205" t="s">
        <v>35</v>
      </c>
    </row>
    <row r="116" spans="2:4" x14ac:dyDescent="0.2">
      <c r="B116" s="18"/>
      <c r="C116" s="9"/>
      <c r="D116" s="149"/>
    </row>
    <row r="117" spans="2:4" x14ac:dyDescent="0.2">
      <c r="B117" s="18" t="s">
        <v>122</v>
      </c>
      <c r="C117" s="9"/>
      <c r="D117" s="149"/>
    </row>
    <row r="118" spans="2:4" x14ac:dyDescent="0.2">
      <c r="B118" s="18"/>
      <c r="C118" s="9"/>
      <c r="D118" s="149">
        <v>100</v>
      </c>
    </row>
    <row r="119" spans="2:4" x14ac:dyDescent="0.2">
      <c r="B119" s="206" t="s">
        <v>503</v>
      </c>
      <c r="C119" s="207"/>
      <c r="D119" s="208">
        <f>+D118+D114</f>
        <v>300</v>
      </c>
    </row>
  </sheetData>
  <sheetProtection selectLockedCells="1" selectUnlockedCells="1"/>
  <mergeCells count="9">
    <mergeCell ref="B115:C115"/>
    <mergeCell ref="C5:C6"/>
    <mergeCell ref="B53:C54"/>
    <mergeCell ref="D53:D54"/>
    <mergeCell ref="B1:D1"/>
    <mergeCell ref="B2:D2"/>
    <mergeCell ref="B3:D3"/>
    <mergeCell ref="B107:D107"/>
    <mergeCell ref="B108:D108"/>
  </mergeCells>
  <printOptions horizontalCentered="1" gridLines="1"/>
  <pageMargins left="0.23622047244094491" right="0.23622047244094491" top="0.59055118110236227" bottom="0.51181102362204722" header="0.51181102362204722" footer="0.51181102362204722"/>
  <pageSetup scale="89" firstPageNumber="0" fitToHeight="0" orientation="portrait" r:id="rId1"/>
  <headerFooter alignWithMargins="0">
    <oddFooter xml:space="preserve">&amp;C
&amp;1#&amp;"Calibri,Normal"&amp;10&amp;K000000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A67CB4-4398-4759-8986-0B924134B20F}">
  <sheetPr>
    <pageSetUpPr fitToPage="1"/>
  </sheetPr>
  <dimension ref="B1:D91"/>
  <sheetViews>
    <sheetView showGridLines="0" view="pageBreakPreview" zoomScaleNormal="99" zoomScaleSheetLayoutView="100" workbookViewId="0">
      <selection activeCell="B4" sqref="B4"/>
    </sheetView>
  </sheetViews>
  <sheetFormatPr baseColWidth="10" defaultColWidth="11.42578125" defaultRowHeight="12.75" x14ac:dyDescent="0.2"/>
  <cols>
    <col min="1" max="1" width="4.7109375" style="1" customWidth="1"/>
    <col min="2" max="2" width="76.7109375" style="1" customWidth="1"/>
    <col min="3" max="3" width="18.7109375" style="2" customWidth="1"/>
    <col min="4" max="4" width="16" style="3" bestFit="1" customWidth="1"/>
    <col min="5" max="5" width="11.42578125" style="1"/>
    <col min="6" max="6" width="78.5703125" style="1" customWidth="1"/>
    <col min="7" max="16384" width="11.42578125" style="1"/>
  </cols>
  <sheetData>
    <row r="1" spans="2:4" ht="18" customHeight="1" x14ac:dyDescent="0.25">
      <c r="B1" s="385" t="s">
        <v>0</v>
      </c>
      <c r="C1" s="386"/>
      <c r="D1" s="386"/>
    </row>
    <row r="2" spans="2:4" ht="15.75" customHeight="1" x14ac:dyDescent="0.25">
      <c r="B2" s="387" t="s">
        <v>528</v>
      </c>
      <c r="C2" s="388"/>
      <c r="D2" s="388"/>
    </row>
    <row r="3" spans="2:4" ht="15.75" customHeight="1" x14ac:dyDescent="0.25">
      <c r="B3" s="387" t="s">
        <v>572</v>
      </c>
      <c r="C3" s="388"/>
      <c r="D3" s="388"/>
    </row>
    <row r="4" spans="2:4" ht="16.899999999999999" customHeight="1" x14ac:dyDescent="0.25">
      <c r="B4" s="101"/>
      <c r="C4" s="102"/>
      <c r="D4" s="133"/>
    </row>
    <row r="5" spans="2:4" s="5" customFormat="1" ht="17.850000000000001" customHeight="1" x14ac:dyDescent="0.25">
      <c r="B5" s="209" t="s">
        <v>516</v>
      </c>
      <c r="C5" s="210" t="s">
        <v>123</v>
      </c>
      <c r="D5" s="211"/>
    </row>
    <row r="6" spans="2:4" s="5" customFormat="1" ht="18" x14ac:dyDescent="0.25">
      <c r="B6" s="175" t="s">
        <v>3</v>
      </c>
      <c r="C6" s="176"/>
      <c r="D6" s="174"/>
    </row>
    <row r="7" spans="2:4" ht="186.75" customHeight="1" x14ac:dyDescent="0.2">
      <c r="B7" s="260" t="s">
        <v>550</v>
      </c>
      <c r="C7" s="53"/>
      <c r="D7" s="157"/>
    </row>
    <row r="8" spans="2:4" ht="144" customHeight="1" x14ac:dyDescent="0.2">
      <c r="B8" s="260" t="s">
        <v>482</v>
      </c>
      <c r="C8" s="53"/>
      <c r="D8" s="157"/>
    </row>
    <row r="9" spans="2:4" ht="110.25" x14ac:dyDescent="0.2">
      <c r="B9" s="260" t="s">
        <v>546</v>
      </c>
      <c r="C9" s="54">
        <v>150000000</v>
      </c>
      <c r="D9" s="164" t="s">
        <v>234</v>
      </c>
    </row>
    <row r="10" spans="2:4" ht="60.75" customHeight="1" x14ac:dyDescent="0.2">
      <c r="B10" s="260" t="s">
        <v>484</v>
      </c>
      <c r="C10" s="24"/>
      <c r="D10" s="157"/>
    </row>
    <row r="11" spans="2:4" ht="94.5" x14ac:dyDescent="0.2">
      <c r="B11" s="261" t="s">
        <v>483</v>
      </c>
      <c r="C11" s="212"/>
      <c r="D11" s="213" t="s">
        <v>35</v>
      </c>
    </row>
    <row r="12" spans="2:4" x14ac:dyDescent="0.2">
      <c r="B12" s="24"/>
      <c r="C12" s="56"/>
      <c r="D12" s="156"/>
    </row>
    <row r="13" spans="2:4" x14ac:dyDescent="0.2">
      <c r="B13" s="57" t="s">
        <v>235</v>
      </c>
      <c r="C13" s="56"/>
      <c r="D13" s="156">
        <v>50</v>
      </c>
    </row>
    <row r="14" spans="2:4" x14ac:dyDescent="0.2">
      <c r="B14" s="57" t="s">
        <v>236</v>
      </c>
      <c r="C14" s="56"/>
      <c r="D14" s="156">
        <v>50</v>
      </c>
    </row>
    <row r="15" spans="2:4" ht="46.5" customHeight="1" x14ac:dyDescent="0.2">
      <c r="B15" s="34" t="s">
        <v>237</v>
      </c>
      <c r="C15" s="56"/>
      <c r="D15" s="156">
        <v>50</v>
      </c>
    </row>
    <row r="16" spans="2:4" ht="36.75" customHeight="1" x14ac:dyDescent="0.2">
      <c r="B16" s="34" t="s">
        <v>238</v>
      </c>
      <c r="C16" s="56"/>
      <c r="D16" s="158">
        <v>100</v>
      </c>
    </row>
    <row r="17" spans="2:4" x14ac:dyDescent="0.2">
      <c r="B17" s="57" t="s">
        <v>547</v>
      </c>
      <c r="C17" s="56"/>
      <c r="D17" s="158">
        <v>20</v>
      </c>
    </row>
    <row r="18" spans="2:4" x14ac:dyDescent="0.2">
      <c r="B18" s="57" t="s">
        <v>239</v>
      </c>
      <c r="C18" s="56"/>
      <c r="D18" s="158">
        <v>20</v>
      </c>
    </row>
    <row r="19" spans="2:4" x14ac:dyDescent="0.2">
      <c r="B19" s="57" t="s">
        <v>548</v>
      </c>
      <c r="C19" s="56"/>
      <c r="D19" s="158">
        <v>15</v>
      </c>
    </row>
    <row r="20" spans="2:4" ht="25.5" x14ac:dyDescent="0.2">
      <c r="B20" s="34" t="s">
        <v>240</v>
      </c>
      <c r="C20" s="56"/>
      <c r="D20" s="158">
        <v>25</v>
      </c>
    </row>
    <row r="21" spans="2:4" ht="25.5" x14ac:dyDescent="0.2">
      <c r="B21" s="34" t="s">
        <v>473</v>
      </c>
      <c r="C21" s="56"/>
      <c r="D21" s="158">
        <v>15</v>
      </c>
    </row>
    <row r="22" spans="2:4" x14ac:dyDescent="0.2">
      <c r="B22" s="58"/>
      <c r="C22" s="59"/>
      <c r="D22" s="159">
        <v>0</v>
      </c>
    </row>
    <row r="23" spans="2:4" s="5" customFormat="1" ht="12" customHeight="1" x14ac:dyDescent="0.2">
      <c r="B23" s="60" t="s">
        <v>241</v>
      </c>
      <c r="C23" s="61"/>
      <c r="D23" s="159">
        <v>0</v>
      </c>
    </row>
    <row r="24" spans="2:4" ht="12.75" hidden="1" customHeight="1" x14ac:dyDescent="0.2">
      <c r="B24" s="62"/>
      <c r="C24" s="59"/>
      <c r="D24" s="159"/>
    </row>
    <row r="25" spans="2:4" x14ac:dyDescent="0.2">
      <c r="B25" s="63" t="s">
        <v>242</v>
      </c>
      <c r="C25" s="64"/>
      <c r="D25" s="183" t="s">
        <v>3</v>
      </c>
    </row>
    <row r="26" spans="2:4" ht="15.75" customHeight="1" x14ac:dyDescent="0.2">
      <c r="B26" s="65" t="s">
        <v>244</v>
      </c>
      <c r="C26" s="64"/>
      <c r="D26" s="160" t="s">
        <v>3</v>
      </c>
    </row>
    <row r="27" spans="2:4" ht="15.75" customHeight="1" x14ac:dyDescent="0.2">
      <c r="B27" s="66" t="s">
        <v>436</v>
      </c>
      <c r="C27" s="159"/>
      <c r="D27" s="159" t="s">
        <v>234</v>
      </c>
    </row>
    <row r="28" spans="2:4" ht="15" customHeight="1" x14ac:dyDescent="0.2">
      <c r="B28" s="67" t="s">
        <v>245</v>
      </c>
      <c r="C28" s="68"/>
      <c r="D28" s="183" t="s">
        <v>3</v>
      </c>
    </row>
    <row r="29" spans="2:4" ht="18.75" customHeight="1" x14ac:dyDescent="0.2">
      <c r="B29" s="65" t="s">
        <v>244</v>
      </c>
      <c r="C29" s="68"/>
      <c r="D29" s="159"/>
    </row>
    <row r="30" spans="2:4" ht="19.5" customHeight="1" x14ac:dyDescent="0.2">
      <c r="B30" s="69" t="s">
        <v>437</v>
      </c>
      <c r="C30" s="161"/>
      <c r="D30" s="161" t="s">
        <v>234</v>
      </c>
    </row>
    <row r="31" spans="2:4" ht="16.5" customHeight="1" x14ac:dyDescent="0.2">
      <c r="B31" s="70" t="s">
        <v>57</v>
      </c>
      <c r="C31" s="71"/>
      <c r="D31" s="149">
        <f>SUM(D12:D30)</f>
        <v>345</v>
      </c>
    </row>
    <row r="32" spans="2:4" ht="26.25" customHeight="1" x14ac:dyDescent="0.2">
      <c r="B32" s="414"/>
      <c r="C32" s="415"/>
      <c r="D32" s="415"/>
    </row>
    <row r="33" spans="2:4" ht="13.15" customHeight="1" x14ac:dyDescent="0.2">
      <c r="B33" s="214" t="s">
        <v>58</v>
      </c>
      <c r="C33" s="215"/>
      <c r="D33" s="216" t="s">
        <v>35</v>
      </c>
    </row>
    <row r="34" spans="2:4" x14ac:dyDescent="0.2">
      <c r="B34" s="217"/>
      <c r="C34" s="218"/>
      <c r="D34" s="219"/>
    </row>
    <row r="35" spans="2:4" x14ac:dyDescent="0.2">
      <c r="B35" s="53"/>
      <c r="C35" s="53"/>
      <c r="D35" s="139"/>
    </row>
    <row r="36" spans="2:4" x14ac:dyDescent="0.2">
      <c r="B36" s="24" t="s">
        <v>246</v>
      </c>
      <c r="C36" s="24"/>
      <c r="D36" s="139">
        <v>5</v>
      </c>
    </row>
    <row r="37" spans="2:4" x14ac:dyDescent="0.2">
      <c r="B37" s="9" t="s">
        <v>247</v>
      </c>
      <c r="C37" s="9"/>
      <c r="D37" s="139">
        <v>5</v>
      </c>
    </row>
    <row r="38" spans="2:4" x14ac:dyDescent="0.2">
      <c r="B38" s="9" t="s">
        <v>137</v>
      </c>
      <c r="C38" s="9"/>
      <c r="D38" s="139">
        <v>10</v>
      </c>
    </row>
    <row r="39" spans="2:4" x14ac:dyDescent="0.2">
      <c r="B39" s="24" t="s">
        <v>248</v>
      </c>
      <c r="C39" s="24"/>
      <c r="D39" s="139">
        <v>25</v>
      </c>
    </row>
    <row r="40" spans="2:4" x14ac:dyDescent="0.2">
      <c r="B40" s="24" t="s">
        <v>249</v>
      </c>
      <c r="C40" s="24"/>
      <c r="D40" s="139">
        <v>5</v>
      </c>
    </row>
    <row r="41" spans="2:4" ht="45" customHeight="1" x14ac:dyDescent="0.2">
      <c r="B41" s="34" t="s">
        <v>250</v>
      </c>
      <c r="C41" s="57"/>
      <c r="D41" s="141">
        <v>15</v>
      </c>
    </row>
    <row r="42" spans="2:4" ht="25.5" x14ac:dyDescent="0.2">
      <c r="B42" s="34" t="s">
        <v>474</v>
      </c>
      <c r="C42" s="57"/>
      <c r="D42" s="139">
        <v>10</v>
      </c>
    </row>
    <row r="43" spans="2:4" ht="36" customHeight="1" x14ac:dyDescent="0.2">
      <c r="B43" s="34" t="s">
        <v>476</v>
      </c>
      <c r="C43" s="57"/>
      <c r="D43" s="139">
        <v>10</v>
      </c>
    </row>
    <row r="44" spans="2:4" x14ac:dyDescent="0.2">
      <c r="B44" s="24" t="s">
        <v>475</v>
      </c>
      <c r="C44" s="24"/>
      <c r="D44" s="139">
        <v>18</v>
      </c>
    </row>
    <row r="45" spans="2:4" ht="54" customHeight="1" x14ac:dyDescent="0.2">
      <c r="B45" s="9" t="s">
        <v>496</v>
      </c>
      <c r="C45" s="24"/>
      <c r="D45" s="139">
        <v>15</v>
      </c>
    </row>
    <row r="46" spans="2:4" x14ac:dyDescent="0.2">
      <c r="B46" s="24" t="s">
        <v>549</v>
      </c>
      <c r="C46" s="24"/>
      <c r="D46" s="139">
        <v>9</v>
      </c>
    </row>
    <row r="47" spans="2:4" ht="22.5" customHeight="1" x14ac:dyDescent="0.2">
      <c r="B47" s="24" t="s">
        <v>251</v>
      </c>
      <c r="C47" s="24"/>
      <c r="D47" s="139">
        <v>7</v>
      </c>
    </row>
    <row r="48" spans="2:4" x14ac:dyDescent="0.2">
      <c r="B48" s="113" t="s">
        <v>252</v>
      </c>
      <c r="C48" s="24"/>
      <c r="D48" s="139">
        <v>15</v>
      </c>
    </row>
    <row r="49" spans="2:4" s="10" customFormat="1" ht="15" customHeight="1" x14ac:dyDescent="0.2">
      <c r="B49" s="184" t="s">
        <v>253</v>
      </c>
      <c r="C49" s="185" t="s">
        <v>243</v>
      </c>
      <c r="D49" s="139">
        <v>0</v>
      </c>
    </row>
    <row r="50" spans="2:4" ht="51" x14ac:dyDescent="0.2">
      <c r="B50" s="9" t="s">
        <v>551</v>
      </c>
      <c r="C50" s="24"/>
      <c r="D50" s="139">
        <v>10</v>
      </c>
    </row>
    <row r="51" spans="2:4" x14ac:dyDescent="0.2">
      <c r="B51" s="9" t="s">
        <v>552</v>
      </c>
      <c r="C51" s="9"/>
      <c r="D51" s="139">
        <v>10</v>
      </c>
    </row>
    <row r="52" spans="2:4" x14ac:dyDescent="0.2">
      <c r="B52" s="9" t="s">
        <v>254</v>
      </c>
      <c r="C52" s="9"/>
      <c r="D52" s="139">
        <v>10</v>
      </c>
    </row>
    <row r="53" spans="2:4" x14ac:dyDescent="0.2">
      <c r="B53" s="9" t="s">
        <v>255</v>
      </c>
      <c r="C53" s="9"/>
      <c r="D53" s="139">
        <v>10</v>
      </c>
    </row>
    <row r="54" spans="2:4" x14ac:dyDescent="0.2">
      <c r="B54" s="9" t="s">
        <v>256</v>
      </c>
      <c r="C54" s="9"/>
      <c r="D54" s="139">
        <v>10</v>
      </c>
    </row>
    <row r="55" spans="2:4" x14ac:dyDescent="0.2">
      <c r="B55" s="9" t="s">
        <v>170</v>
      </c>
      <c r="C55" s="9"/>
      <c r="D55" s="139">
        <v>10</v>
      </c>
    </row>
    <row r="56" spans="2:4" x14ac:dyDescent="0.2">
      <c r="B56" s="9" t="s">
        <v>257</v>
      </c>
      <c r="C56" s="9"/>
      <c r="D56" s="139">
        <v>10</v>
      </c>
    </row>
    <row r="57" spans="2:4" x14ac:dyDescent="0.2">
      <c r="B57" s="34" t="s">
        <v>258</v>
      </c>
      <c r="C57" s="34"/>
      <c r="D57" s="139">
        <v>10</v>
      </c>
    </row>
    <row r="58" spans="2:4" x14ac:dyDescent="0.2">
      <c r="B58" s="16" t="s">
        <v>259</v>
      </c>
      <c r="C58" s="45"/>
      <c r="D58" s="139">
        <v>5</v>
      </c>
    </row>
    <row r="59" spans="2:4" x14ac:dyDescent="0.2">
      <c r="B59" s="9" t="s">
        <v>260</v>
      </c>
      <c r="C59" s="34"/>
      <c r="D59" s="139">
        <v>5</v>
      </c>
    </row>
    <row r="60" spans="2:4" x14ac:dyDescent="0.2">
      <c r="B60" s="9" t="s">
        <v>261</v>
      </c>
      <c r="C60" s="34"/>
      <c r="D60" s="139">
        <v>5</v>
      </c>
    </row>
    <row r="61" spans="2:4" ht="41.25" customHeight="1" x14ac:dyDescent="0.2">
      <c r="B61" s="16" t="s">
        <v>262</v>
      </c>
      <c r="C61" s="16"/>
      <c r="D61" s="139">
        <v>10</v>
      </c>
    </row>
    <row r="62" spans="2:4" x14ac:dyDescent="0.2">
      <c r="B62" s="9" t="s">
        <v>263</v>
      </c>
      <c r="C62" s="34"/>
      <c r="D62" s="139">
        <v>10</v>
      </c>
    </row>
    <row r="63" spans="2:4" ht="33.75" customHeight="1" x14ac:dyDescent="0.2">
      <c r="B63" s="9" t="s">
        <v>264</v>
      </c>
      <c r="C63" s="9"/>
      <c r="D63" s="139">
        <v>10</v>
      </c>
    </row>
    <row r="64" spans="2:4" ht="25.5" x14ac:dyDescent="0.2">
      <c r="B64" s="34" t="s">
        <v>265</v>
      </c>
      <c r="C64" s="34"/>
      <c r="D64" s="139">
        <v>10</v>
      </c>
    </row>
    <row r="65" spans="2:4" ht="25.5" x14ac:dyDescent="0.2">
      <c r="B65" s="9" t="s">
        <v>211</v>
      </c>
      <c r="C65" s="9"/>
      <c r="D65" s="139">
        <v>10</v>
      </c>
    </row>
    <row r="66" spans="2:4" s="10" customFormat="1" ht="91.5" customHeight="1" x14ac:dyDescent="0.2">
      <c r="B66" s="79" t="s">
        <v>266</v>
      </c>
      <c r="C66" s="23"/>
      <c r="D66" s="139">
        <v>10</v>
      </c>
    </row>
    <row r="67" spans="2:4" ht="36" customHeight="1" x14ac:dyDescent="0.2">
      <c r="B67" s="9" t="s">
        <v>267</v>
      </c>
      <c r="C67" s="9"/>
      <c r="D67" s="144">
        <v>4</v>
      </c>
    </row>
    <row r="68" spans="2:4" ht="38.25" x14ac:dyDescent="0.2">
      <c r="B68" s="9" t="s">
        <v>268</v>
      </c>
      <c r="C68" s="9"/>
      <c r="D68" s="141">
        <v>4</v>
      </c>
    </row>
    <row r="69" spans="2:4" ht="51" x14ac:dyDescent="0.2">
      <c r="B69" s="9" t="s">
        <v>497</v>
      </c>
      <c r="C69" s="9"/>
      <c r="D69" s="141">
        <v>5</v>
      </c>
    </row>
    <row r="70" spans="2:4" x14ac:dyDescent="0.2">
      <c r="B70" s="9" t="s">
        <v>269</v>
      </c>
      <c r="C70" s="9"/>
      <c r="D70" s="141">
        <v>7</v>
      </c>
    </row>
    <row r="71" spans="2:4" ht="55.5" customHeight="1" x14ac:dyDescent="0.2">
      <c r="B71" s="16" t="s">
        <v>270</v>
      </c>
      <c r="C71" s="9"/>
      <c r="D71" s="144">
        <v>3</v>
      </c>
    </row>
    <row r="72" spans="2:4" ht="56.25" customHeight="1" x14ac:dyDescent="0.2">
      <c r="B72" s="9" t="s">
        <v>271</v>
      </c>
      <c r="C72" s="9"/>
      <c r="D72" s="141">
        <v>3</v>
      </c>
    </row>
    <row r="73" spans="2:4" ht="33.75" customHeight="1" x14ac:dyDescent="0.2">
      <c r="B73" s="9" t="s">
        <v>272</v>
      </c>
      <c r="C73" s="9"/>
      <c r="D73" s="141">
        <v>3</v>
      </c>
    </row>
    <row r="74" spans="2:4" ht="25.5" x14ac:dyDescent="0.2">
      <c r="B74" s="9" t="s">
        <v>477</v>
      </c>
      <c r="C74" s="9"/>
      <c r="D74" s="141">
        <v>3</v>
      </c>
    </row>
    <row r="75" spans="2:4" ht="25.5" x14ac:dyDescent="0.2">
      <c r="B75" s="9" t="s">
        <v>273</v>
      </c>
      <c r="C75" s="9"/>
      <c r="D75" s="141">
        <v>3</v>
      </c>
    </row>
    <row r="76" spans="2:4" ht="146.25" customHeight="1" x14ac:dyDescent="0.2">
      <c r="B76" s="9" t="s">
        <v>545</v>
      </c>
      <c r="C76" s="9"/>
      <c r="D76" s="141">
        <v>3</v>
      </c>
    </row>
    <row r="77" spans="2:4" ht="86.25" customHeight="1" x14ac:dyDescent="0.2">
      <c r="B77" s="9" t="s">
        <v>274</v>
      </c>
      <c r="C77" s="9"/>
      <c r="D77" s="144">
        <v>3</v>
      </c>
    </row>
    <row r="78" spans="2:4" x14ac:dyDescent="0.2">
      <c r="B78" s="29"/>
      <c r="C78" s="29"/>
      <c r="D78" s="139"/>
    </row>
    <row r="79" spans="2:4" x14ac:dyDescent="0.2">
      <c r="B79" s="70" t="s">
        <v>57</v>
      </c>
      <c r="C79" s="71"/>
      <c r="D79" s="149">
        <f>SUM(D36:D78)</f>
        <v>345</v>
      </c>
    </row>
    <row r="80" spans="2:4" ht="12.75" customHeight="1" x14ac:dyDescent="0.2">
      <c r="B80" s="220" t="s">
        <v>2</v>
      </c>
      <c r="C80" s="221"/>
      <c r="D80" s="222"/>
    </row>
    <row r="81" spans="2:4" ht="52.5" customHeight="1" x14ac:dyDescent="0.2">
      <c r="B81" s="77" t="s">
        <v>275</v>
      </c>
      <c r="C81" s="78"/>
      <c r="D81" s="162"/>
    </row>
    <row r="82" spans="2:4" x14ac:dyDescent="0.2">
      <c r="B82" s="11"/>
      <c r="C82" s="9"/>
      <c r="D82" s="139"/>
    </row>
    <row r="83" spans="2:4" x14ac:dyDescent="0.2">
      <c r="B83" s="11" t="s">
        <v>276</v>
      </c>
      <c r="C83" s="72" t="s">
        <v>117</v>
      </c>
      <c r="D83" s="139">
        <v>100</v>
      </c>
    </row>
    <row r="84" spans="2:4" x14ac:dyDescent="0.2">
      <c r="B84" s="11" t="s">
        <v>277</v>
      </c>
      <c r="C84" s="9" t="s">
        <v>117</v>
      </c>
      <c r="D84" s="139">
        <v>100</v>
      </c>
    </row>
    <row r="85" spans="2:4" x14ac:dyDescent="0.2">
      <c r="B85" s="11"/>
      <c r="C85" s="9"/>
      <c r="D85" s="139"/>
    </row>
    <row r="86" spans="2:4" x14ac:dyDescent="0.2">
      <c r="B86" s="70" t="s">
        <v>57</v>
      </c>
      <c r="C86" s="71"/>
      <c r="D86" s="149">
        <f>SUM(D82:D85)</f>
        <v>200</v>
      </c>
    </row>
    <row r="87" spans="2:4" ht="12.75" customHeight="1" x14ac:dyDescent="0.2">
      <c r="B87" s="220" t="s">
        <v>121</v>
      </c>
      <c r="C87" s="223"/>
      <c r="D87" s="224" t="s">
        <v>35</v>
      </c>
    </row>
    <row r="88" spans="2:4" x14ac:dyDescent="0.2">
      <c r="B88" s="18"/>
      <c r="C88" s="9"/>
      <c r="D88" s="149"/>
    </row>
    <row r="89" spans="2:4" x14ac:dyDescent="0.2">
      <c r="B89" s="18" t="s">
        <v>122</v>
      </c>
      <c r="C89" s="73"/>
      <c r="D89" s="149"/>
    </row>
    <row r="90" spans="2:4" x14ac:dyDescent="0.2">
      <c r="B90" s="18"/>
      <c r="C90" s="9"/>
      <c r="D90" s="149">
        <v>100</v>
      </c>
    </row>
    <row r="91" spans="2:4" x14ac:dyDescent="0.2">
      <c r="B91" s="225" t="s">
        <v>504</v>
      </c>
      <c r="C91" s="226"/>
      <c r="D91" s="227">
        <f>+D90+D86</f>
        <v>300</v>
      </c>
    </row>
  </sheetData>
  <sheetProtection selectLockedCells="1" selectUnlockedCells="1"/>
  <mergeCells count="4">
    <mergeCell ref="B32:D32"/>
    <mergeCell ref="B1:D1"/>
    <mergeCell ref="B2:D2"/>
    <mergeCell ref="B3:D3"/>
  </mergeCells>
  <printOptions horizontalCentered="1" gridLines="1"/>
  <pageMargins left="0.23622047244094491" right="0.23622047244094491" top="0.59055118110236227" bottom="0.51181102362204722" header="0.51181102362204722" footer="0.51181102362204722"/>
  <pageSetup scale="89" firstPageNumber="0" fitToHeight="0" orientation="portrait" r:id="rId1"/>
  <headerFooter alignWithMargins="0"/>
  <rowBreaks count="1" manualBreakCount="1">
    <brk id="32"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33D08-7115-4C14-BC59-7384323013C8}">
  <sheetPr>
    <pageSetUpPr fitToPage="1"/>
  </sheetPr>
  <dimension ref="B1:D53"/>
  <sheetViews>
    <sheetView showGridLines="0" view="pageBreakPreview" zoomScale="90" zoomScaleNormal="99" zoomScaleSheetLayoutView="90" workbookViewId="0">
      <selection activeCell="B4" sqref="B4"/>
    </sheetView>
  </sheetViews>
  <sheetFormatPr baseColWidth="10" defaultColWidth="11.42578125" defaultRowHeight="12.75" x14ac:dyDescent="0.2"/>
  <cols>
    <col min="1" max="1" width="4.7109375" style="1" customWidth="1"/>
    <col min="2" max="2" width="76.7109375" style="1" customWidth="1"/>
    <col min="3" max="3" width="18.7109375" style="2" customWidth="1"/>
    <col min="4" max="4" width="16" style="3" bestFit="1" customWidth="1"/>
    <col min="5" max="16384" width="11.42578125" style="1"/>
  </cols>
  <sheetData>
    <row r="1" spans="2:4" ht="18" customHeight="1" x14ac:dyDescent="0.25">
      <c r="B1" s="385" t="s">
        <v>0</v>
      </c>
      <c r="C1" s="386"/>
      <c r="D1" s="386"/>
    </row>
    <row r="2" spans="2:4" ht="15.75" customHeight="1" x14ac:dyDescent="0.25">
      <c r="B2" s="387" t="s">
        <v>528</v>
      </c>
      <c r="C2" s="388"/>
      <c r="D2" s="388"/>
    </row>
    <row r="3" spans="2:4" ht="15.75" customHeight="1" x14ac:dyDescent="0.25">
      <c r="B3" s="387" t="s">
        <v>572</v>
      </c>
      <c r="C3" s="388"/>
      <c r="D3" s="388"/>
    </row>
    <row r="4" spans="2:4" ht="15.75" x14ac:dyDescent="0.25">
      <c r="B4" s="101"/>
      <c r="C4" s="102"/>
      <c r="D4" s="133"/>
    </row>
    <row r="5" spans="2:4" ht="16.5" customHeight="1" x14ac:dyDescent="0.25">
      <c r="B5" s="228" t="s">
        <v>444</v>
      </c>
      <c r="C5" s="229" t="s">
        <v>122</v>
      </c>
      <c r="D5" s="230" t="s">
        <v>35</v>
      </c>
    </row>
    <row r="6" spans="2:4" x14ac:dyDescent="0.2">
      <c r="B6" s="177" t="s">
        <v>3</v>
      </c>
      <c r="C6" s="60" t="s">
        <v>278</v>
      </c>
      <c r="D6" s="163"/>
    </row>
    <row r="7" spans="2:4" x14ac:dyDescent="0.2">
      <c r="B7" s="74"/>
      <c r="C7" s="60"/>
      <c r="D7" s="163"/>
    </row>
    <row r="8" spans="2:4" x14ac:dyDescent="0.2">
      <c r="B8" s="75"/>
      <c r="C8" s="60"/>
      <c r="D8" s="163"/>
    </row>
    <row r="9" spans="2:4" ht="38.25" x14ac:dyDescent="0.2">
      <c r="B9" s="32" t="s">
        <v>279</v>
      </c>
      <c r="C9" s="60"/>
      <c r="D9" s="163"/>
    </row>
    <row r="10" spans="2:4" x14ac:dyDescent="0.2">
      <c r="B10" s="29"/>
      <c r="C10" s="60"/>
      <c r="D10" s="163"/>
    </row>
    <row r="11" spans="2:4" x14ac:dyDescent="0.2">
      <c r="B11" s="76" t="s">
        <v>280</v>
      </c>
      <c r="C11" s="179"/>
      <c r="D11" s="163"/>
    </row>
    <row r="12" spans="2:4" x14ac:dyDescent="0.2">
      <c r="B12" s="187" t="s">
        <v>556</v>
      </c>
      <c r="C12" s="179">
        <f>6378254*20*15</f>
        <v>1913476200</v>
      </c>
      <c r="D12" s="163"/>
    </row>
    <row r="13" spans="2:4" x14ac:dyDescent="0.2">
      <c r="B13" s="76"/>
      <c r="C13" s="60"/>
      <c r="D13" s="163"/>
    </row>
    <row r="14" spans="2:4" x14ac:dyDescent="0.2">
      <c r="B14" s="56" t="s">
        <v>281</v>
      </c>
      <c r="C14" s="43">
        <f>+C12</f>
        <v>1913476200</v>
      </c>
      <c r="D14" s="163"/>
    </row>
    <row r="15" spans="2:4" x14ac:dyDescent="0.2">
      <c r="B15" s="56" t="s">
        <v>485</v>
      </c>
      <c r="C15" s="43">
        <f>+C14</f>
        <v>1913476200</v>
      </c>
      <c r="D15" s="163"/>
    </row>
    <row r="16" spans="2:4" x14ac:dyDescent="0.2">
      <c r="B16" s="56" t="s">
        <v>282</v>
      </c>
      <c r="C16" s="43">
        <f>+C14</f>
        <v>1913476200</v>
      </c>
      <c r="D16" s="163"/>
    </row>
    <row r="17" spans="2:4" x14ac:dyDescent="0.2">
      <c r="B17" s="56" t="s">
        <v>486</v>
      </c>
      <c r="C17" s="43">
        <f>3000000*15</f>
        <v>45000000</v>
      </c>
      <c r="D17" s="163"/>
    </row>
    <row r="18" spans="2:4" ht="304.89999999999998" customHeight="1" x14ac:dyDescent="0.2">
      <c r="B18" s="292" t="s">
        <v>284</v>
      </c>
      <c r="C18" s="43">
        <f>+C16*0.5</f>
        <v>956738100</v>
      </c>
      <c r="D18" s="163"/>
    </row>
    <row r="19" spans="2:4" x14ac:dyDescent="0.2">
      <c r="B19" s="75" t="s">
        <v>3</v>
      </c>
      <c r="C19" s="43"/>
      <c r="D19" s="156"/>
    </row>
    <row r="20" spans="2:4" x14ac:dyDescent="0.2">
      <c r="B20" s="231" t="s">
        <v>1</v>
      </c>
      <c r="C20" s="232"/>
      <c r="D20" s="230"/>
    </row>
    <row r="21" spans="2:4" x14ac:dyDescent="0.2">
      <c r="B21" s="56"/>
      <c r="C21" s="43"/>
      <c r="D21" s="156"/>
    </row>
    <row r="22" spans="2:4" x14ac:dyDescent="0.2">
      <c r="B22" s="56" t="s">
        <v>281</v>
      </c>
      <c r="C22" s="43" t="s">
        <v>285</v>
      </c>
      <c r="D22" s="156">
        <v>69</v>
      </c>
    </row>
    <row r="23" spans="2:4" x14ac:dyDescent="0.2">
      <c r="B23" s="56" t="s">
        <v>498</v>
      </c>
      <c r="C23" s="43" t="s">
        <v>285</v>
      </c>
      <c r="D23" s="156">
        <v>69</v>
      </c>
    </row>
    <row r="24" spans="2:4" x14ac:dyDescent="0.2">
      <c r="B24" s="56" t="s">
        <v>282</v>
      </c>
      <c r="C24" s="43" t="s">
        <v>285</v>
      </c>
      <c r="D24" s="156">
        <v>69</v>
      </c>
    </row>
    <row r="25" spans="2:4" x14ac:dyDescent="0.2">
      <c r="B25" s="56" t="s">
        <v>283</v>
      </c>
      <c r="C25" s="43">
        <v>3000000</v>
      </c>
      <c r="D25" s="156">
        <v>69</v>
      </c>
    </row>
    <row r="26" spans="2:4" ht="326.64999999999998" customHeight="1" x14ac:dyDescent="0.2">
      <c r="B26" s="292" t="s">
        <v>284</v>
      </c>
      <c r="C26" s="132">
        <v>0.5</v>
      </c>
      <c r="D26" s="156">
        <v>69</v>
      </c>
    </row>
    <row r="27" spans="2:4" x14ac:dyDescent="0.2">
      <c r="B27" s="11"/>
      <c r="C27" s="43"/>
      <c r="D27" s="156"/>
    </row>
    <row r="28" spans="2:4" x14ac:dyDescent="0.2">
      <c r="B28" s="56"/>
      <c r="C28" s="43"/>
      <c r="D28" s="156"/>
    </row>
    <row r="29" spans="2:4" x14ac:dyDescent="0.2">
      <c r="B29" s="55" t="s">
        <v>286</v>
      </c>
      <c r="C29" s="43"/>
      <c r="D29" s="156">
        <f>SUM(D22:D28)</f>
        <v>345</v>
      </c>
    </row>
    <row r="30" spans="2:4" x14ac:dyDescent="0.2">
      <c r="B30" s="231" t="s">
        <v>287</v>
      </c>
      <c r="C30" s="233"/>
      <c r="D30" s="230" t="s">
        <v>35</v>
      </c>
    </row>
    <row r="31" spans="2:4" x14ac:dyDescent="0.2">
      <c r="B31" s="231" t="s">
        <v>288</v>
      </c>
      <c r="C31" s="233"/>
      <c r="D31" s="230"/>
    </row>
    <row r="32" spans="2:4" x14ac:dyDescent="0.2">
      <c r="B32" s="24"/>
      <c r="C32" s="29"/>
      <c r="D32" s="164"/>
    </row>
    <row r="33" spans="2:4" x14ac:dyDescent="0.2">
      <c r="B33" s="24" t="s">
        <v>289</v>
      </c>
      <c r="C33" s="29"/>
      <c r="D33" s="164">
        <v>35</v>
      </c>
    </row>
    <row r="34" spans="2:4" x14ac:dyDescent="0.2">
      <c r="B34" s="24" t="s">
        <v>290</v>
      </c>
      <c r="C34" s="29"/>
      <c r="D34" s="164">
        <v>35</v>
      </c>
    </row>
    <row r="35" spans="2:4" x14ac:dyDescent="0.2">
      <c r="B35" s="24" t="s">
        <v>291</v>
      </c>
      <c r="C35" s="29"/>
      <c r="D35" s="164">
        <v>35</v>
      </c>
    </row>
    <row r="36" spans="2:4" ht="36" customHeight="1" x14ac:dyDescent="0.2">
      <c r="B36" s="9" t="s">
        <v>292</v>
      </c>
      <c r="C36" s="29"/>
      <c r="D36" s="164">
        <v>35</v>
      </c>
    </row>
    <row r="37" spans="2:4" ht="15.75" customHeight="1" x14ac:dyDescent="0.2">
      <c r="B37" s="56" t="s">
        <v>293</v>
      </c>
      <c r="C37" s="29"/>
      <c r="D37" s="164">
        <v>35</v>
      </c>
    </row>
    <row r="38" spans="2:4" x14ac:dyDescent="0.2">
      <c r="B38" s="56" t="s">
        <v>294</v>
      </c>
      <c r="C38" s="29"/>
      <c r="D38" s="164">
        <v>35</v>
      </c>
    </row>
    <row r="39" spans="2:4" x14ac:dyDescent="0.2">
      <c r="B39" s="56" t="s">
        <v>295</v>
      </c>
      <c r="C39" s="29"/>
      <c r="D39" s="164">
        <v>35</v>
      </c>
    </row>
    <row r="40" spans="2:4" x14ac:dyDescent="0.2">
      <c r="B40" s="56" t="s">
        <v>296</v>
      </c>
      <c r="C40" s="29"/>
      <c r="D40" s="164">
        <v>35</v>
      </c>
    </row>
    <row r="41" spans="2:4" x14ac:dyDescent="0.2">
      <c r="B41" s="56" t="s">
        <v>297</v>
      </c>
      <c r="C41" s="29"/>
      <c r="D41" s="164">
        <v>35</v>
      </c>
    </row>
    <row r="42" spans="2:4" x14ac:dyDescent="0.2">
      <c r="B42" s="56" t="s">
        <v>298</v>
      </c>
      <c r="C42" s="29"/>
      <c r="D42" s="164">
        <v>30</v>
      </c>
    </row>
    <row r="43" spans="2:4" x14ac:dyDescent="0.2">
      <c r="B43" s="56"/>
      <c r="C43" s="29"/>
      <c r="D43" s="164"/>
    </row>
    <row r="44" spans="2:4" x14ac:dyDescent="0.2">
      <c r="B44" s="56"/>
      <c r="C44" s="29"/>
      <c r="D44" s="164">
        <f>SUM(D33:D43)</f>
        <v>345</v>
      </c>
    </row>
    <row r="45" spans="2:4" x14ac:dyDescent="0.2">
      <c r="B45" s="56"/>
      <c r="C45" s="29"/>
      <c r="D45" s="164"/>
    </row>
    <row r="46" spans="2:4" x14ac:dyDescent="0.2">
      <c r="B46" s="56"/>
      <c r="C46" s="29"/>
      <c r="D46" s="164"/>
    </row>
    <row r="47" spans="2:4" x14ac:dyDescent="0.2">
      <c r="B47" s="416" t="s">
        <v>506</v>
      </c>
      <c r="C47" s="416"/>
      <c r="D47" s="234" t="s">
        <v>35</v>
      </c>
    </row>
    <row r="48" spans="2:4" x14ac:dyDescent="0.2">
      <c r="B48" s="56" t="s">
        <v>507</v>
      </c>
      <c r="C48" s="29"/>
      <c r="D48" s="164">
        <v>200</v>
      </c>
    </row>
    <row r="49" spans="2:4" x14ac:dyDescent="0.2">
      <c r="B49" s="56"/>
      <c r="C49" s="29"/>
      <c r="D49" s="164"/>
    </row>
    <row r="50" spans="2:4" x14ac:dyDescent="0.2">
      <c r="B50" s="416" t="s">
        <v>121</v>
      </c>
      <c r="C50" s="416"/>
      <c r="D50" s="234" t="s">
        <v>35</v>
      </c>
    </row>
    <row r="51" spans="2:4" x14ac:dyDescent="0.2">
      <c r="B51" s="18" t="s">
        <v>122</v>
      </c>
      <c r="C51" s="29"/>
      <c r="D51" s="149"/>
    </row>
    <row r="52" spans="2:4" x14ac:dyDescent="0.2">
      <c r="B52" s="18"/>
      <c r="C52" s="29"/>
      <c r="D52" s="149">
        <v>100</v>
      </c>
    </row>
    <row r="53" spans="2:4" x14ac:dyDescent="0.2">
      <c r="B53" s="290" t="s">
        <v>505</v>
      </c>
      <c r="C53" s="291"/>
      <c r="D53" s="235">
        <f>+D52+D48</f>
        <v>300</v>
      </c>
    </row>
  </sheetData>
  <sheetProtection selectLockedCells="1" selectUnlockedCells="1"/>
  <mergeCells count="5">
    <mergeCell ref="B47:C47"/>
    <mergeCell ref="B50:C50"/>
    <mergeCell ref="B1:D1"/>
    <mergeCell ref="B2:D2"/>
    <mergeCell ref="B3:D3"/>
  </mergeCells>
  <printOptions horizontalCentered="1" gridLines="1"/>
  <pageMargins left="0.23622047244094491" right="0.23622047244094491" top="0.59055118110236227" bottom="0.51181102362204722" header="0.51181102362204722" footer="0.51181102362204722"/>
  <pageSetup scale="89" firstPageNumber="0" fitToHeight="0" orientation="portrait" r:id="rId1"/>
  <headerFooter alignWithMargins="0">
    <oddFooter xml:space="preserve">&amp;C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819985-7D5C-4EA4-A0D6-62915837FDD9}">
  <sheetPr>
    <pageSetUpPr fitToPage="1"/>
  </sheetPr>
  <dimension ref="B1:D125"/>
  <sheetViews>
    <sheetView showGridLines="0" view="pageBreakPreview" zoomScaleNormal="99" zoomScaleSheetLayoutView="100" workbookViewId="0">
      <selection activeCell="B4" sqref="B4"/>
    </sheetView>
  </sheetViews>
  <sheetFormatPr baseColWidth="10" defaultColWidth="11.42578125" defaultRowHeight="12.75" x14ac:dyDescent="0.2"/>
  <cols>
    <col min="1" max="1" width="4.7109375" style="1" customWidth="1"/>
    <col min="2" max="2" width="76.7109375" style="1" customWidth="1"/>
    <col min="3" max="3" width="18.7109375" style="2" customWidth="1"/>
    <col min="4" max="4" width="16" style="3" bestFit="1" customWidth="1"/>
    <col min="5" max="16384" width="11.42578125" style="1"/>
  </cols>
  <sheetData>
    <row r="1" spans="2:4" ht="18" customHeight="1" x14ac:dyDescent="0.25">
      <c r="B1" s="385" t="s">
        <v>0</v>
      </c>
      <c r="C1" s="386"/>
      <c r="D1" s="386"/>
    </row>
    <row r="2" spans="2:4" ht="15.75" customHeight="1" x14ac:dyDescent="0.25">
      <c r="B2" s="387" t="s">
        <v>528</v>
      </c>
      <c r="C2" s="388"/>
      <c r="D2" s="388"/>
    </row>
    <row r="3" spans="2:4" ht="15.75" customHeight="1" x14ac:dyDescent="0.25">
      <c r="B3" s="387" t="s">
        <v>572</v>
      </c>
      <c r="C3" s="388"/>
      <c r="D3" s="388"/>
    </row>
    <row r="4" spans="2:4" ht="15.75" x14ac:dyDescent="0.25">
      <c r="B4" s="314"/>
      <c r="C4" s="315"/>
      <c r="D4" s="4"/>
    </row>
    <row r="5" spans="2:4" ht="15" x14ac:dyDescent="0.25">
      <c r="B5" s="236" t="s">
        <v>508</v>
      </c>
      <c r="C5" s="271" t="s">
        <v>123</v>
      </c>
      <c r="D5" s="269" t="s">
        <v>35</v>
      </c>
    </row>
    <row r="6" spans="2:4" x14ac:dyDescent="0.2">
      <c r="B6" s="237"/>
      <c r="C6" s="272"/>
      <c r="D6" s="269"/>
    </row>
    <row r="7" spans="2:4" x14ac:dyDescent="0.2">
      <c r="B7" s="293"/>
      <c r="C7" s="91"/>
      <c r="D7" s="100"/>
    </row>
    <row r="8" spans="2:4" x14ac:dyDescent="0.2">
      <c r="B8" s="294" t="s">
        <v>299</v>
      </c>
      <c r="C8" s="91"/>
      <c r="D8" s="100"/>
    </row>
    <row r="9" spans="2:4" x14ac:dyDescent="0.2">
      <c r="B9" s="294"/>
      <c r="C9" s="91"/>
      <c r="D9" s="100"/>
    </row>
    <row r="10" spans="2:4" x14ac:dyDescent="0.2">
      <c r="B10" s="56" t="s">
        <v>448</v>
      </c>
      <c r="C10" s="317">
        <v>238000000</v>
      </c>
      <c r="D10" s="318"/>
    </row>
    <row r="11" spans="2:4" ht="14.25" x14ac:dyDescent="0.2">
      <c r="B11" s="316" t="s">
        <v>447</v>
      </c>
      <c r="C11" s="317">
        <v>625111126</v>
      </c>
      <c r="D11" s="318"/>
    </row>
    <row r="12" spans="2:4" ht="14.25" x14ac:dyDescent="0.2">
      <c r="B12" s="319" t="s">
        <v>446</v>
      </c>
      <c r="C12" s="320">
        <v>322588871</v>
      </c>
      <c r="D12" s="321"/>
    </row>
    <row r="13" spans="2:4" x14ac:dyDescent="0.2">
      <c r="B13" s="295"/>
      <c r="C13" s="92"/>
      <c r="D13" s="100"/>
    </row>
    <row r="14" spans="2:4" x14ac:dyDescent="0.2">
      <c r="B14" s="296" t="s">
        <v>57</v>
      </c>
      <c r="C14" s="93">
        <f>SUM(C10:C13)</f>
        <v>1185699997</v>
      </c>
      <c r="D14" s="100"/>
    </row>
    <row r="15" spans="2:4" x14ac:dyDescent="0.2">
      <c r="B15" s="293"/>
      <c r="C15" s="91"/>
      <c r="D15" s="100"/>
    </row>
    <row r="16" spans="2:4" x14ac:dyDescent="0.2">
      <c r="B16" s="297" t="s">
        <v>300</v>
      </c>
      <c r="C16" s="238"/>
      <c r="D16" s="239" t="s">
        <v>35</v>
      </c>
    </row>
    <row r="17" spans="2:4" x14ac:dyDescent="0.2">
      <c r="B17" s="298" t="s">
        <v>301</v>
      </c>
      <c r="C17" s="263">
        <v>500000000</v>
      </c>
      <c r="D17" s="264">
        <v>75</v>
      </c>
    </row>
    <row r="18" spans="2:4" x14ac:dyDescent="0.2">
      <c r="B18" s="298" t="s">
        <v>185</v>
      </c>
      <c r="C18" s="263">
        <v>30000000</v>
      </c>
      <c r="D18" s="264">
        <v>5</v>
      </c>
    </row>
    <row r="19" spans="2:4" x14ac:dyDescent="0.2">
      <c r="B19" s="299" t="s">
        <v>302</v>
      </c>
      <c r="C19" s="263">
        <v>50000000</v>
      </c>
      <c r="D19" s="264">
        <v>5</v>
      </c>
    </row>
    <row r="20" spans="2:4" x14ac:dyDescent="0.2">
      <c r="B20" s="299" t="s">
        <v>36</v>
      </c>
      <c r="C20" s="263">
        <v>100000000</v>
      </c>
      <c r="D20" s="264">
        <v>25</v>
      </c>
    </row>
    <row r="21" spans="2:4" x14ac:dyDescent="0.2">
      <c r="B21" s="299" t="s">
        <v>303</v>
      </c>
      <c r="C21" s="263">
        <v>100000000</v>
      </c>
      <c r="D21" s="264">
        <v>15</v>
      </c>
    </row>
    <row r="22" spans="2:4" x14ac:dyDescent="0.2">
      <c r="B22" s="299" t="s">
        <v>42</v>
      </c>
      <c r="C22" s="263">
        <v>50000000</v>
      </c>
      <c r="D22" s="264">
        <v>5</v>
      </c>
    </row>
    <row r="23" spans="2:4" x14ac:dyDescent="0.2">
      <c r="B23" s="299" t="s">
        <v>43</v>
      </c>
      <c r="C23" s="263">
        <v>50000000</v>
      </c>
      <c r="D23" s="264">
        <v>15</v>
      </c>
    </row>
    <row r="24" spans="2:4" x14ac:dyDescent="0.2">
      <c r="B24" s="299" t="s">
        <v>304</v>
      </c>
      <c r="C24" s="263">
        <v>50000000</v>
      </c>
      <c r="D24" s="264">
        <v>5</v>
      </c>
    </row>
    <row r="25" spans="2:4" x14ac:dyDescent="0.2">
      <c r="B25" s="299" t="s">
        <v>305</v>
      </c>
      <c r="C25" s="263">
        <v>100000000</v>
      </c>
      <c r="D25" s="264">
        <v>5</v>
      </c>
    </row>
    <row r="26" spans="2:4" x14ac:dyDescent="0.2">
      <c r="B26" s="417" t="s">
        <v>1</v>
      </c>
      <c r="C26" s="418"/>
      <c r="D26" s="262">
        <v>0</v>
      </c>
    </row>
    <row r="27" spans="2:4" x14ac:dyDescent="0.2">
      <c r="B27" s="300"/>
      <c r="C27" s="94"/>
      <c r="D27" s="95">
        <v>0</v>
      </c>
    </row>
    <row r="28" spans="2:4" x14ac:dyDescent="0.2">
      <c r="B28" s="57" t="s">
        <v>306</v>
      </c>
      <c r="C28" s="249"/>
      <c r="D28" s="43">
        <v>10</v>
      </c>
    </row>
    <row r="29" spans="2:4" x14ac:dyDescent="0.2">
      <c r="B29" s="57" t="s">
        <v>307</v>
      </c>
      <c r="C29" s="249"/>
      <c r="D29" s="43">
        <v>10</v>
      </c>
    </row>
    <row r="30" spans="2:4" x14ac:dyDescent="0.2">
      <c r="B30" s="57" t="s">
        <v>308</v>
      </c>
      <c r="C30" s="249"/>
      <c r="D30" s="43">
        <v>10</v>
      </c>
    </row>
    <row r="31" spans="2:4" x14ac:dyDescent="0.2">
      <c r="B31" s="57" t="s">
        <v>309</v>
      </c>
      <c r="C31" s="249"/>
      <c r="D31" s="43">
        <v>10</v>
      </c>
    </row>
    <row r="32" spans="2:4" x14ac:dyDescent="0.2">
      <c r="B32" s="57" t="s">
        <v>310</v>
      </c>
      <c r="C32" s="249"/>
      <c r="D32" s="43">
        <v>10</v>
      </c>
    </row>
    <row r="33" spans="2:4" x14ac:dyDescent="0.2">
      <c r="B33" s="57" t="s">
        <v>311</v>
      </c>
      <c r="C33" s="249"/>
      <c r="D33" s="43">
        <v>10</v>
      </c>
    </row>
    <row r="34" spans="2:4" x14ac:dyDescent="0.2">
      <c r="B34" s="57" t="s">
        <v>312</v>
      </c>
      <c r="C34" s="249"/>
      <c r="D34" s="43">
        <v>10</v>
      </c>
    </row>
    <row r="35" spans="2:4" x14ac:dyDescent="0.2">
      <c r="B35" s="57" t="s">
        <v>313</v>
      </c>
      <c r="C35" s="249"/>
      <c r="D35" s="43">
        <v>10</v>
      </c>
    </row>
    <row r="36" spans="2:4" x14ac:dyDescent="0.2">
      <c r="B36" s="57" t="s">
        <v>314</v>
      </c>
      <c r="C36" s="249"/>
      <c r="D36" s="43">
        <v>10</v>
      </c>
    </row>
    <row r="37" spans="2:4" x14ac:dyDescent="0.2">
      <c r="B37" s="57" t="s">
        <v>315</v>
      </c>
      <c r="C37" s="249"/>
      <c r="D37" s="43">
        <v>10</v>
      </c>
    </row>
    <row r="38" spans="2:4" x14ac:dyDescent="0.2">
      <c r="B38" s="57" t="s">
        <v>316</v>
      </c>
      <c r="C38" s="249"/>
      <c r="D38" s="43">
        <v>10</v>
      </c>
    </row>
    <row r="39" spans="2:4" x14ac:dyDescent="0.2">
      <c r="B39" s="57" t="s">
        <v>317</v>
      </c>
      <c r="C39" s="249"/>
      <c r="D39" s="43">
        <v>10</v>
      </c>
    </row>
    <row r="40" spans="2:4" x14ac:dyDescent="0.2">
      <c r="B40" s="57" t="s">
        <v>318</v>
      </c>
      <c r="C40" s="249"/>
      <c r="D40" s="249">
        <v>10</v>
      </c>
    </row>
    <row r="41" spans="2:4" ht="38.25" x14ac:dyDescent="0.2">
      <c r="B41" s="34" t="s">
        <v>319</v>
      </c>
      <c r="C41" s="249"/>
      <c r="D41" s="43">
        <v>10</v>
      </c>
    </row>
    <row r="42" spans="2:4" x14ac:dyDescent="0.2">
      <c r="B42" s="57" t="s">
        <v>320</v>
      </c>
      <c r="C42" s="249"/>
      <c r="D42" s="43">
        <v>10</v>
      </c>
    </row>
    <row r="43" spans="2:4" x14ac:dyDescent="0.2">
      <c r="B43" s="301"/>
      <c r="C43" s="94"/>
      <c r="D43" s="95"/>
    </row>
    <row r="44" spans="2:4" x14ac:dyDescent="0.2">
      <c r="B44" s="302" t="s">
        <v>321</v>
      </c>
      <c r="C44" s="94"/>
      <c r="D44" s="95"/>
    </row>
    <row r="45" spans="2:4" x14ac:dyDescent="0.2">
      <c r="B45" s="301" t="s">
        <v>322</v>
      </c>
      <c r="C45" s="94"/>
      <c r="D45" s="95">
        <v>0</v>
      </c>
    </row>
    <row r="46" spans="2:4" x14ac:dyDescent="0.2">
      <c r="B46" s="301" t="s">
        <v>323</v>
      </c>
      <c r="C46" s="94"/>
      <c r="D46" s="95">
        <v>0</v>
      </c>
    </row>
    <row r="47" spans="2:4" x14ac:dyDescent="0.2">
      <c r="B47" s="301" t="s">
        <v>324</v>
      </c>
      <c r="C47" s="94"/>
      <c r="D47" s="95">
        <v>0</v>
      </c>
    </row>
    <row r="48" spans="2:4" ht="38.25" x14ac:dyDescent="0.2">
      <c r="B48" s="303" t="s">
        <v>325</v>
      </c>
      <c r="C48" s="265"/>
      <c r="D48" s="266">
        <v>0</v>
      </c>
    </row>
    <row r="49" spans="2:4" x14ac:dyDescent="0.2">
      <c r="B49" s="301"/>
      <c r="C49" s="94"/>
      <c r="D49" s="95">
        <v>0</v>
      </c>
    </row>
    <row r="50" spans="2:4" x14ac:dyDescent="0.2">
      <c r="B50" s="304" t="s">
        <v>326</v>
      </c>
      <c r="C50" s="94"/>
      <c r="D50" s="95">
        <v>25</v>
      </c>
    </row>
    <row r="51" spans="2:4" x14ac:dyDescent="0.2">
      <c r="B51" s="300" t="s">
        <v>327</v>
      </c>
      <c r="C51" s="94"/>
      <c r="D51" s="95">
        <v>0</v>
      </c>
    </row>
    <row r="52" spans="2:4" x14ac:dyDescent="0.2">
      <c r="B52" s="305" t="s">
        <v>328</v>
      </c>
      <c r="C52" s="94"/>
      <c r="D52" s="95">
        <v>0</v>
      </c>
    </row>
    <row r="53" spans="2:4" x14ac:dyDescent="0.2">
      <c r="B53" s="306"/>
      <c r="C53" s="265"/>
      <c r="D53" s="266">
        <v>0</v>
      </c>
    </row>
    <row r="54" spans="2:4" x14ac:dyDescent="0.2">
      <c r="B54" s="304" t="s">
        <v>329</v>
      </c>
      <c r="C54" s="94"/>
      <c r="D54" s="95">
        <v>15</v>
      </c>
    </row>
    <row r="55" spans="2:4" x14ac:dyDescent="0.2">
      <c r="B55" s="300" t="s">
        <v>330</v>
      </c>
      <c r="C55" s="94"/>
      <c r="D55" s="95"/>
    </row>
    <row r="56" spans="2:4" ht="25.5" x14ac:dyDescent="0.2">
      <c r="B56" s="307" t="s">
        <v>331</v>
      </c>
      <c r="C56" s="265"/>
      <c r="D56" s="266"/>
    </row>
    <row r="57" spans="2:4" x14ac:dyDescent="0.2">
      <c r="B57" s="305"/>
      <c r="C57" s="94"/>
      <c r="D57" s="95"/>
    </row>
    <row r="58" spans="2:4" x14ac:dyDescent="0.2">
      <c r="B58" s="305"/>
      <c r="C58" s="94"/>
      <c r="D58" s="95"/>
    </row>
    <row r="59" spans="2:4" x14ac:dyDescent="0.2">
      <c r="B59" s="70" t="s">
        <v>286</v>
      </c>
      <c r="C59" s="249"/>
      <c r="D59" s="43">
        <f>SUM(D17:D56)</f>
        <v>345</v>
      </c>
    </row>
    <row r="60" spans="2:4" x14ac:dyDescent="0.2">
      <c r="B60" s="267" t="s">
        <v>287</v>
      </c>
      <c r="C60" s="268"/>
      <c r="D60" s="269" t="s">
        <v>35</v>
      </c>
    </row>
    <row r="61" spans="2:4" x14ac:dyDescent="0.2">
      <c r="B61" s="267" t="s">
        <v>288</v>
      </c>
      <c r="C61" s="268"/>
      <c r="D61" s="269"/>
    </row>
    <row r="62" spans="2:4" x14ac:dyDescent="0.2">
      <c r="B62" s="24"/>
      <c r="C62" s="11"/>
      <c r="D62" s="249"/>
    </row>
    <row r="63" spans="2:4" x14ac:dyDescent="0.2">
      <c r="B63" s="24"/>
      <c r="C63" s="11"/>
      <c r="D63" s="249"/>
    </row>
    <row r="64" spans="2:4" x14ac:dyDescent="0.2">
      <c r="B64" s="24" t="s">
        <v>289</v>
      </c>
      <c r="C64" s="11"/>
      <c r="D64" s="249">
        <v>15</v>
      </c>
    </row>
    <row r="65" spans="2:4" x14ac:dyDescent="0.2">
      <c r="B65" s="24" t="s">
        <v>338</v>
      </c>
      <c r="C65" s="11"/>
      <c r="D65" s="249">
        <v>15</v>
      </c>
    </row>
    <row r="66" spans="2:4" x14ac:dyDescent="0.2">
      <c r="B66" s="9" t="s">
        <v>490</v>
      </c>
      <c r="C66" s="9"/>
      <c r="D66" s="20">
        <v>3.5</v>
      </c>
    </row>
    <row r="67" spans="2:4" x14ac:dyDescent="0.2">
      <c r="B67" s="24" t="s">
        <v>339</v>
      </c>
      <c r="C67" s="11"/>
      <c r="D67" s="249">
        <v>11.5</v>
      </c>
    </row>
    <row r="68" spans="2:4" x14ac:dyDescent="0.2">
      <c r="B68" s="24" t="s">
        <v>340</v>
      </c>
      <c r="C68" s="11"/>
      <c r="D68" s="249">
        <v>15</v>
      </c>
    </row>
    <row r="69" spans="2:4" x14ac:dyDescent="0.2">
      <c r="B69" s="24" t="s">
        <v>341</v>
      </c>
      <c r="C69" s="11"/>
      <c r="D69" s="249">
        <v>15</v>
      </c>
    </row>
    <row r="70" spans="2:4" x14ac:dyDescent="0.2">
      <c r="B70" s="273" t="s">
        <v>342</v>
      </c>
      <c r="C70" s="274"/>
      <c r="D70" s="275">
        <v>15</v>
      </c>
    </row>
    <row r="71" spans="2:4" ht="25.5" x14ac:dyDescent="0.2">
      <c r="B71" s="276" t="s">
        <v>343</v>
      </c>
      <c r="C71" s="277"/>
      <c r="D71" s="278">
        <v>15</v>
      </c>
    </row>
    <row r="72" spans="2:4" ht="25.5" x14ac:dyDescent="0.2">
      <c r="B72" s="16" t="s">
        <v>344</v>
      </c>
      <c r="C72" s="17"/>
      <c r="D72" s="250">
        <v>10</v>
      </c>
    </row>
    <row r="73" spans="2:4" x14ac:dyDescent="0.2">
      <c r="B73" s="24" t="s">
        <v>3</v>
      </c>
      <c r="C73" s="11"/>
      <c r="D73" s="249">
        <v>0</v>
      </c>
    </row>
    <row r="74" spans="2:4" x14ac:dyDescent="0.2">
      <c r="B74" s="24" t="s">
        <v>345</v>
      </c>
      <c r="C74" s="11"/>
      <c r="D74" s="249">
        <v>10</v>
      </c>
    </row>
    <row r="75" spans="2:4" x14ac:dyDescent="0.2">
      <c r="B75" s="24" t="s">
        <v>346</v>
      </c>
      <c r="C75" s="11"/>
      <c r="D75" s="249">
        <v>10</v>
      </c>
    </row>
    <row r="76" spans="2:4" x14ac:dyDescent="0.2">
      <c r="B76" s="24" t="s">
        <v>347</v>
      </c>
      <c r="C76" s="11"/>
      <c r="D76" s="249">
        <v>10</v>
      </c>
    </row>
    <row r="77" spans="2:4" x14ac:dyDescent="0.2">
      <c r="B77" s="24" t="s">
        <v>348</v>
      </c>
      <c r="C77" s="11"/>
      <c r="D77" s="249">
        <v>10</v>
      </c>
    </row>
    <row r="78" spans="2:4" x14ac:dyDescent="0.2">
      <c r="B78" s="24" t="s">
        <v>349</v>
      </c>
      <c r="C78" s="11"/>
      <c r="D78" s="249">
        <v>10</v>
      </c>
    </row>
    <row r="79" spans="2:4" x14ac:dyDescent="0.2">
      <c r="B79" s="24" t="s">
        <v>350</v>
      </c>
      <c r="C79" s="11"/>
      <c r="D79" s="249">
        <v>10</v>
      </c>
    </row>
    <row r="80" spans="2:4" x14ac:dyDescent="0.2">
      <c r="B80" s="24" t="s">
        <v>351</v>
      </c>
      <c r="C80" s="11"/>
      <c r="D80" s="249">
        <v>10</v>
      </c>
    </row>
    <row r="81" spans="2:4" x14ac:dyDescent="0.2">
      <c r="B81" s="24" t="s">
        <v>352</v>
      </c>
      <c r="C81" s="11"/>
      <c r="D81" s="249">
        <v>10</v>
      </c>
    </row>
    <row r="82" spans="2:4" ht="38.25" x14ac:dyDescent="0.2">
      <c r="B82" s="9" t="s">
        <v>353</v>
      </c>
      <c r="C82" s="11"/>
      <c r="D82" s="249">
        <v>15</v>
      </c>
    </row>
    <row r="83" spans="2:4" x14ac:dyDescent="0.2">
      <c r="B83" s="24" t="s">
        <v>354</v>
      </c>
      <c r="C83" s="11"/>
      <c r="D83" s="249">
        <v>15</v>
      </c>
    </row>
    <row r="84" spans="2:4" x14ac:dyDescent="0.2">
      <c r="B84" s="24" t="s">
        <v>355</v>
      </c>
      <c r="C84" s="11"/>
      <c r="D84" s="249">
        <v>15</v>
      </c>
    </row>
    <row r="85" spans="2:4" x14ac:dyDescent="0.2">
      <c r="B85" s="24" t="s">
        <v>356</v>
      </c>
      <c r="C85" s="11"/>
      <c r="D85" s="249">
        <v>30</v>
      </c>
    </row>
    <row r="86" spans="2:4" ht="51" x14ac:dyDescent="0.2">
      <c r="B86" s="16" t="s">
        <v>500</v>
      </c>
      <c r="C86" s="17"/>
      <c r="D86" s="249">
        <v>10</v>
      </c>
    </row>
    <row r="87" spans="2:4" x14ac:dyDescent="0.2">
      <c r="B87" s="24" t="s">
        <v>501</v>
      </c>
      <c r="C87" s="11"/>
      <c r="D87" s="249">
        <v>10</v>
      </c>
    </row>
    <row r="88" spans="2:4" ht="25.5" x14ac:dyDescent="0.2">
      <c r="B88" s="16" t="s">
        <v>357</v>
      </c>
      <c r="C88" s="16"/>
      <c r="D88" s="249">
        <v>15</v>
      </c>
    </row>
    <row r="89" spans="2:4" x14ac:dyDescent="0.2">
      <c r="B89" s="24" t="s">
        <v>358</v>
      </c>
      <c r="C89" s="11"/>
      <c r="D89" s="249">
        <v>15</v>
      </c>
    </row>
    <row r="90" spans="2:4" ht="38.25" x14ac:dyDescent="0.2">
      <c r="B90" s="16" t="s">
        <v>359</v>
      </c>
      <c r="C90" s="17"/>
      <c r="D90" s="249">
        <v>10</v>
      </c>
    </row>
    <row r="91" spans="2:4" x14ac:dyDescent="0.2">
      <c r="B91" s="24" t="s">
        <v>360</v>
      </c>
      <c r="C91" s="11"/>
      <c r="D91" s="249">
        <v>5</v>
      </c>
    </row>
    <row r="92" spans="2:4" x14ac:dyDescent="0.2">
      <c r="B92" s="54" t="s">
        <v>361</v>
      </c>
      <c r="C92" s="54"/>
      <c r="D92" s="251">
        <v>5</v>
      </c>
    </row>
    <row r="93" spans="2:4" ht="25.5" x14ac:dyDescent="0.2">
      <c r="B93" s="9" t="s">
        <v>362</v>
      </c>
      <c r="C93" s="11"/>
      <c r="D93" s="249">
        <v>5</v>
      </c>
    </row>
    <row r="94" spans="2:4" x14ac:dyDescent="0.2">
      <c r="B94" s="279" t="s">
        <v>478</v>
      </c>
      <c r="C94" s="280"/>
      <c r="D94" s="275"/>
    </row>
    <row r="95" spans="2:4" x14ac:dyDescent="0.2">
      <c r="B95" s="281" t="s">
        <v>479</v>
      </c>
      <c r="C95" s="282"/>
      <c r="D95" s="283">
        <v>0</v>
      </c>
    </row>
    <row r="96" spans="2:4" x14ac:dyDescent="0.2">
      <c r="B96" s="281" t="s">
        <v>480</v>
      </c>
      <c r="C96" s="282"/>
      <c r="D96" s="283">
        <v>0</v>
      </c>
    </row>
    <row r="97" spans="2:4" x14ac:dyDescent="0.2">
      <c r="B97" s="284" t="s">
        <v>481</v>
      </c>
      <c r="C97" s="285"/>
      <c r="D97" s="278">
        <v>0</v>
      </c>
    </row>
    <row r="98" spans="2:4" x14ac:dyDescent="0.2">
      <c r="B98" s="270"/>
      <c r="C98" s="29"/>
      <c r="D98" s="249">
        <v>0</v>
      </c>
    </row>
    <row r="99" spans="2:4" x14ac:dyDescent="0.2">
      <c r="B99" s="279" t="s">
        <v>363</v>
      </c>
      <c r="C99" s="280"/>
      <c r="D99" s="275">
        <v>0</v>
      </c>
    </row>
    <row r="100" spans="2:4" x14ac:dyDescent="0.2">
      <c r="B100" s="281" t="s">
        <v>364</v>
      </c>
      <c r="C100" s="282"/>
      <c r="D100" s="283">
        <v>0</v>
      </c>
    </row>
    <row r="101" spans="2:4" x14ac:dyDescent="0.2">
      <c r="B101" s="281" t="s">
        <v>365</v>
      </c>
      <c r="C101" s="282"/>
      <c r="D101" s="283">
        <v>0</v>
      </c>
    </row>
    <row r="102" spans="2:4" x14ac:dyDescent="0.2">
      <c r="B102" s="281" t="s">
        <v>366</v>
      </c>
      <c r="C102" s="282"/>
      <c r="D102" s="283">
        <v>0</v>
      </c>
    </row>
    <row r="103" spans="2:4" x14ac:dyDescent="0.2">
      <c r="B103" s="281" t="s">
        <v>367</v>
      </c>
      <c r="C103" s="282"/>
      <c r="D103" s="283">
        <v>0</v>
      </c>
    </row>
    <row r="104" spans="2:4" x14ac:dyDescent="0.2">
      <c r="B104" s="281" t="s">
        <v>368</v>
      </c>
      <c r="C104" s="282"/>
      <c r="D104" s="283">
        <v>0</v>
      </c>
    </row>
    <row r="105" spans="2:4" x14ac:dyDescent="0.2">
      <c r="B105" s="281" t="s">
        <v>369</v>
      </c>
      <c r="C105" s="282"/>
      <c r="D105" s="283">
        <v>0</v>
      </c>
    </row>
    <row r="106" spans="2:4" x14ac:dyDescent="0.2">
      <c r="B106" s="281" t="s">
        <v>370</v>
      </c>
      <c r="C106" s="282"/>
      <c r="D106" s="283">
        <v>0</v>
      </c>
    </row>
    <row r="107" spans="2:4" x14ac:dyDescent="0.2">
      <c r="B107" s="281" t="s">
        <v>371</v>
      </c>
      <c r="C107" s="282"/>
      <c r="D107" s="283">
        <v>0</v>
      </c>
    </row>
    <row r="108" spans="2:4" x14ac:dyDescent="0.2">
      <c r="B108" s="281" t="s">
        <v>372</v>
      </c>
      <c r="C108" s="282"/>
      <c r="D108" s="283">
        <v>0</v>
      </c>
    </row>
    <row r="109" spans="2:4" x14ac:dyDescent="0.2">
      <c r="B109" s="284" t="s">
        <v>373</v>
      </c>
      <c r="C109" s="285"/>
      <c r="D109" s="278">
        <v>0</v>
      </c>
    </row>
    <row r="110" spans="2:4" x14ac:dyDescent="0.2">
      <c r="B110" s="70" t="s">
        <v>286</v>
      </c>
      <c r="C110" s="249"/>
      <c r="D110" s="249">
        <f>SUM(D64:D109)</f>
        <v>345</v>
      </c>
    </row>
    <row r="111" spans="2:4" x14ac:dyDescent="0.2">
      <c r="B111" s="271" t="s">
        <v>2</v>
      </c>
      <c r="C111" s="272"/>
      <c r="D111" s="269"/>
    </row>
    <row r="112" spans="2:4" x14ac:dyDescent="0.2">
      <c r="B112" s="57"/>
      <c r="C112" s="249"/>
      <c r="D112" s="249"/>
    </row>
    <row r="113" spans="2:4" ht="25.5" customHeight="1" x14ac:dyDescent="0.2">
      <c r="B113" s="57" t="s">
        <v>332</v>
      </c>
      <c r="C113" s="9" t="s">
        <v>333</v>
      </c>
      <c r="D113" s="249">
        <v>50</v>
      </c>
    </row>
    <row r="114" spans="2:4" x14ac:dyDescent="0.2">
      <c r="B114" s="11"/>
      <c r="C114" s="14"/>
      <c r="D114" s="249"/>
    </row>
    <row r="115" spans="2:4" ht="25.5" x14ac:dyDescent="0.2">
      <c r="B115" s="57" t="s">
        <v>311</v>
      </c>
      <c r="C115" s="9" t="s">
        <v>334</v>
      </c>
      <c r="D115" s="249">
        <v>50</v>
      </c>
    </row>
    <row r="116" spans="2:4" x14ac:dyDescent="0.2">
      <c r="B116" s="11"/>
      <c r="C116" s="14"/>
      <c r="D116" s="249">
        <v>0</v>
      </c>
    </row>
    <row r="117" spans="2:4" ht="25.5" x14ac:dyDescent="0.2">
      <c r="B117" s="55" t="s">
        <v>335</v>
      </c>
      <c r="C117" s="9" t="s">
        <v>336</v>
      </c>
      <c r="D117" s="249">
        <v>50</v>
      </c>
    </row>
    <row r="118" spans="2:4" x14ac:dyDescent="0.2">
      <c r="B118" s="11"/>
      <c r="C118" s="14"/>
      <c r="D118" s="249">
        <v>0</v>
      </c>
    </row>
    <row r="119" spans="2:4" ht="25.5" x14ac:dyDescent="0.2">
      <c r="B119" s="57" t="s">
        <v>337</v>
      </c>
      <c r="C119" s="9" t="s">
        <v>333</v>
      </c>
      <c r="D119" s="249">
        <v>50</v>
      </c>
    </row>
    <row r="120" spans="2:4" ht="13.5" thickBot="1" x14ac:dyDescent="0.25">
      <c r="B120" s="106"/>
      <c r="C120" s="96"/>
      <c r="D120" s="4"/>
    </row>
    <row r="121" spans="2:4" ht="13.5" thickBot="1" x14ac:dyDescent="0.25">
      <c r="B121" s="308" t="s">
        <v>286</v>
      </c>
      <c r="C121" s="97"/>
      <c r="D121" s="165">
        <f>SUM(D113:D119)</f>
        <v>200</v>
      </c>
    </row>
    <row r="122" spans="2:4" ht="13.5" thickBot="1" x14ac:dyDescent="0.25">
      <c r="B122" s="419" t="s">
        <v>121</v>
      </c>
      <c r="C122" s="420"/>
      <c r="D122" s="240" t="s">
        <v>35</v>
      </c>
    </row>
    <row r="123" spans="2:4" x14ac:dyDescent="0.2">
      <c r="B123" s="309"/>
      <c r="C123" s="98"/>
      <c r="D123" s="166"/>
    </row>
    <row r="124" spans="2:4" x14ac:dyDescent="0.2">
      <c r="B124" s="310" t="s">
        <v>122</v>
      </c>
      <c r="C124" s="1"/>
      <c r="D124" s="167">
        <v>100</v>
      </c>
    </row>
    <row r="125" spans="2:4" x14ac:dyDescent="0.2">
      <c r="B125" s="311" t="s">
        <v>509</v>
      </c>
      <c r="C125" s="312"/>
      <c r="D125" s="313">
        <f>+D124+D121</f>
        <v>300</v>
      </c>
    </row>
  </sheetData>
  <sheetProtection selectLockedCells="1" selectUnlockedCells="1"/>
  <mergeCells count="5">
    <mergeCell ref="B26:C26"/>
    <mergeCell ref="B122:C122"/>
    <mergeCell ref="B1:D1"/>
    <mergeCell ref="B2:D2"/>
    <mergeCell ref="B3:D3"/>
  </mergeCells>
  <printOptions horizontalCentered="1" gridLines="1"/>
  <pageMargins left="0.23622047244094491" right="0.23622047244094491" top="0.59055118110236227" bottom="0.51181102362204722" header="0.51181102362204722" footer="0.51181102362204722"/>
  <pageSetup scale="89" firstPageNumber="0" fitToHeight="0" orientation="portrait" r:id="rId1"/>
  <headerFooter alignWithMargins="0">
    <oddFooter xml:space="preserve">&amp;C
&amp;1#&amp;"Calibri,Normal"&amp;10&amp;K000000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C26871-5B8A-484C-AD0A-49FCD5983E6F}">
  <sheetPr>
    <pageSetUpPr fitToPage="1"/>
  </sheetPr>
  <dimension ref="B1:C53"/>
  <sheetViews>
    <sheetView showGridLines="0" view="pageBreakPreview" zoomScale="80" zoomScaleNormal="99" zoomScaleSheetLayoutView="80" workbookViewId="0">
      <selection activeCell="B4" sqref="B4"/>
    </sheetView>
  </sheetViews>
  <sheetFormatPr baseColWidth="10" defaultColWidth="11.42578125" defaultRowHeight="12.75" x14ac:dyDescent="0.2"/>
  <cols>
    <col min="1" max="1" width="4.7109375" style="1" customWidth="1"/>
    <col min="2" max="2" width="76.7109375" style="1" customWidth="1"/>
    <col min="3" max="3" width="18.7109375" style="2" customWidth="1"/>
    <col min="4" max="16384" width="11.42578125" style="1"/>
  </cols>
  <sheetData>
    <row r="1" spans="2:3" ht="18" customHeight="1" x14ac:dyDescent="0.25">
      <c r="B1" s="385" t="s">
        <v>0</v>
      </c>
      <c r="C1" s="386"/>
    </row>
    <row r="2" spans="2:3" ht="15.75" customHeight="1" x14ac:dyDescent="0.25">
      <c r="B2" s="387" t="s">
        <v>528</v>
      </c>
      <c r="C2" s="388"/>
    </row>
    <row r="3" spans="2:3" ht="15.75" customHeight="1" x14ac:dyDescent="0.25">
      <c r="B3" s="387" t="s">
        <v>572</v>
      </c>
      <c r="C3" s="388"/>
    </row>
    <row r="4" spans="2:3" ht="15.75" x14ac:dyDescent="0.25">
      <c r="B4" s="101"/>
      <c r="C4" s="102"/>
    </row>
    <row r="5" spans="2:3" x14ac:dyDescent="0.2">
      <c r="B5" s="229" t="s">
        <v>564</v>
      </c>
      <c r="C5" s="229" t="s">
        <v>122</v>
      </c>
    </row>
    <row r="6" spans="2:3" x14ac:dyDescent="0.2">
      <c r="B6" s="177" t="s">
        <v>3</v>
      </c>
      <c r="C6" s="60"/>
    </row>
    <row r="7" spans="2:3" x14ac:dyDescent="0.2">
      <c r="B7" s="74"/>
      <c r="C7" s="60"/>
    </row>
    <row r="8" spans="2:3" x14ac:dyDescent="0.2">
      <c r="B8" s="75"/>
      <c r="C8" s="60"/>
    </row>
    <row r="9" spans="2:3" x14ac:dyDescent="0.2">
      <c r="B9" s="75"/>
      <c r="C9" s="365" t="s">
        <v>565</v>
      </c>
    </row>
    <row r="10" spans="2:3" x14ac:dyDescent="0.2">
      <c r="B10" s="75"/>
      <c r="C10" s="60"/>
    </row>
    <row r="11" spans="2:3" x14ac:dyDescent="0.2">
      <c r="B11" s="75"/>
      <c r="C11" s="179"/>
    </row>
    <row r="12" spans="2:3" x14ac:dyDescent="0.2">
      <c r="B12" s="75"/>
      <c r="C12" s="179"/>
    </row>
    <row r="13" spans="2:3" x14ac:dyDescent="0.2">
      <c r="B13" s="75"/>
      <c r="C13" s="60"/>
    </row>
    <row r="14" spans="2:3" x14ac:dyDescent="0.2">
      <c r="B14" s="75"/>
      <c r="C14" s="43"/>
    </row>
    <row r="15" spans="2:3" x14ac:dyDescent="0.2">
      <c r="B15" s="75"/>
      <c r="C15" s="43"/>
    </row>
    <row r="16" spans="2:3" x14ac:dyDescent="0.2">
      <c r="B16" s="75"/>
      <c r="C16" s="43"/>
    </row>
    <row r="17" spans="2:3" x14ac:dyDescent="0.2">
      <c r="B17" s="75"/>
      <c r="C17" s="43"/>
    </row>
    <row r="18" spans="2:3" x14ac:dyDescent="0.2">
      <c r="B18" s="75"/>
      <c r="C18" s="43"/>
    </row>
    <row r="19" spans="2:3" x14ac:dyDescent="0.2">
      <c r="B19" s="75" t="s">
        <v>3</v>
      </c>
      <c r="C19" s="43"/>
    </row>
    <row r="20" spans="2:3" x14ac:dyDescent="0.2">
      <c r="B20" s="231" t="s">
        <v>1</v>
      </c>
      <c r="C20" s="232"/>
    </row>
    <row r="21" spans="2:3" ht="99.75" x14ac:dyDescent="0.2">
      <c r="B21" s="367" t="s">
        <v>566</v>
      </c>
      <c r="C21" s="43"/>
    </row>
    <row r="22" spans="2:3" ht="14.25" x14ac:dyDescent="0.2">
      <c r="B22" s="366"/>
      <c r="C22" s="43"/>
    </row>
    <row r="23" spans="2:3" x14ac:dyDescent="0.2">
      <c r="B23" s="56"/>
      <c r="C23" s="43"/>
    </row>
    <row r="24" spans="2:3" x14ac:dyDescent="0.2">
      <c r="B24" s="56"/>
      <c r="C24" s="43"/>
    </row>
    <row r="25" spans="2:3" x14ac:dyDescent="0.2">
      <c r="B25" s="56"/>
      <c r="C25" s="43"/>
    </row>
    <row r="26" spans="2:3" x14ac:dyDescent="0.2">
      <c r="B26" s="11"/>
      <c r="C26" s="43"/>
    </row>
    <row r="27" spans="2:3" x14ac:dyDescent="0.2">
      <c r="B27" s="11"/>
      <c r="C27" s="43"/>
    </row>
    <row r="28" spans="2:3" x14ac:dyDescent="0.2">
      <c r="B28" s="56"/>
      <c r="C28" s="43"/>
    </row>
    <row r="29" spans="2:3" x14ac:dyDescent="0.2">
      <c r="B29" s="55" t="s">
        <v>286</v>
      </c>
      <c r="C29" s="43"/>
    </row>
    <row r="30" spans="2:3" x14ac:dyDescent="0.2">
      <c r="B30" s="231" t="s">
        <v>287</v>
      </c>
      <c r="C30" s="233"/>
    </row>
    <row r="31" spans="2:3" x14ac:dyDescent="0.2">
      <c r="B31" s="231"/>
      <c r="C31" s="233"/>
    </row>
    <row r="32" spans="2:3" x14ac:dyDescent="0.2">
      <c r="B32" s="24" t="s">
        <v>567</v>
      </c>
      <c r="C32" s="29"/>
    </row>
    <row r="33" spans="2:3" x14ac:dyDescent="0.2">
      <c r="B33" s="24"/>
      <c r="C33" s="29"/>
    </row>
    <row r="34" spans="2:3" x14ac:dyDescent="0.2">
      <c r="B34" s="24"/>
      <c r="C34" s="29"/>
    </row>
    <row r="35" spans="2:3" x14ac:dyDescent="0.2">
      <c r="B35" s="24"/>
      <c r="C35" s="29"/>
    </row>
    <row r="36" spans="2:3" x14ac:dyDescent="0.2">
      <c r="B36" s="24"/>
      <c r="C36" s="29"/>
    </row>
    <row r="37" spans="2:3" ht="15.75" customHeight="1" x14ac:dyDescent="0.2">
      <c r="B37" s="56"/>
      <c r="C37" s="29"/>
    </row>
    <row r="38" spans="2:3" x14ac:dyDescent="0.2">
      <c r="B38" s="56"/>
      <c r="C38" s="29"/>
    </row>
    <row r="39" spans="2:3" x14ac:dyDescent="0.2">
      <c r="B39" s="56"/>
      <c r="C39" s="29"/>
    </row>
    <row r="40" spans="2:3" x14ac:dyDescent="0.2">
      <c r="B40" s="56"/>
      <c r="C40" s="29"/>
    </row>
    <row r="41" spans="2:3" x14ac:dyDescent="0.2">
      <c r="B41" s="56"/>
      <c r="C41" s="29"/>
    </row>
    <row r="42" spans="2:3" x14ac:dyDescent="0.2">
      <c r="B42" s="56"/>
      <c r="C42" s="29"/>
    </row>
    <row r="43" spans="2:3" x14ac:dyDescent="0.2">
      <c r="B43" s="56"/>
      <c r="C43" s="29"/>
    </row>
    <row r="44" spans="2:3" x14ac:dyDescent="0.2">
      <c r="B44" s="56"/>
      <c r="C44" s="29"/>
    </row>
    <row r="45" spans="2:3" x14ac:dyDescent="0.2">
      <c r="B45" s="56"/>
      <c r="C45" s="29"/>
    </row>
    <row r="46" spans="2:3" x14ac:dyDescent="0.2">
      <c r="B46" s="56"/>
      <c r="C46" s="29"/>
    </row>
    <row r="47" spans="2:3" x14ac:dyDescent="0.2">
      <c r="B47" s="416"/>
      <c r="C47" s="416"/>
    </row>
    <row r="48" spans="2:3" x14ac:dyDescent="0.2">
      <c r="B48" s="56"/>
      <c r="C48" s="29"/>
    </row>
    <row r="49" spans="2:3" x14ac:dyDescent="0.2">
      <c r="B49" s="56"/>
      <c r="C49" s="29"/>
    </row>
    <row r="50" spans="2:3" x14ac:dyDescent="0.2">
      <c r="B50" s="416"/>
      <c r="C50" s="416"/>
    </row>
    <row r="51" spans="2:3" x14ac:dyDescent="0.2">
      <c r="B51" s="18"/>
      <c r="C51" s="29"/>
    </row>
    <row r="52" spans="2:3" x14ac:dyDescent="0.2">
      <c r="B52" s="18"/>
      <c r="C52" s="29"/>
    </row>
    <row r="53" spans="2:3" x14ac:dyDescent="0.2">
      <c r="B53" s="290" t="s">
        <v>505</v>
      </c>
      <c r="C53" s="291"/>
    </row>
  </sheetData>
  <sheetProtection selectLockedCells="1" selectUnlockedCells="1"/>
  <mergeCells count="5">
    <mergeCell ref="B1:C1"/>
    <mergeCell ref="B2:C2"/>
    <mergeCell ref="B3:C3"/>
    <mergeCell ref="B47:C47"/>
    <mergeCell ref="B50:C50"/>
  </mergeCells>
  <printOptions horizontalCentered="1" gridLines="1"/>
  <pageMargins left="0.23622047244094491" right="0.23622047244094491" top="0.59055118110236227" bottom="0.51181102362204722" header="0.51181102362204722" footer="0.51181102362204722"/>
  <pageSetup firstPageNumber="0" fitToHeight="0" orientation="portrait" r:id="rId1"/>
  <headerFooter alignWithMargins="0">
    <oddFooter xml:space="preserve">&amp;C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29"/>
  <sheetViews>
    <sheetView view="pageBreakPreview" zoomScale="120" zoomScaleNormal="100" zoomScaleSheetLayoutView="120" workbookViewId="0">
      <selection activeCell="D42" sqref="D42"/>
    </sheetView>
  </sheetViews>
  <sheetFormatPr baseColWidth="10" defaultColWidth="9.28515625" defaultRowHeight="11.25" x14ac:dyDescent="0.2"/>
  <cols>
    <col min="1" max="1" width="8.28515625" style="7" customWidth="1"/>
    <col min="2" max="2" width="47.28515625" style="7" customWidth="1"/>
    <col min="3" max="3" width="16.42578125" style="7" customWidth="1"/>
    <col min="4" max="4" width="15.7109375" style="7" customWidth="1"/>
    <col min="5" max="5" width="6.5703125" style="8" customWidth="1"/>
    <col min="6" max="6" width="5.42578125" style="7" customWidth="1"/>
    <col min="7" max="7" width="11.42578125" style="7" hidden="1" customWidth="1"/>
    <col min="8" max="248" width="11.42578125" style="7" customWidth="1"/>
    <col min="249" max="16384" width="9.28515625" style="7"/>
  </cols>
  <sheetData>
    <row r="1" spans="1:7" x14ac:dyDescent="0.2">
      <c r="B1" s="421" t="s">
        <v>573</v>
      </c>
      <c r="C1" s="422"/>
      <c r="D1" s="422"/>
      <c r="E1" s="423"/>
    </row>
    <row r="2" spans="1:7" x14ac:dyDescent="0.2">
      <c r="B2" s="115"/>
      <c r="C2" s="322"/>
      <c r="D2" s="322"/>
      <c r="E2" s="116"/>
    </row>
    <row r="3" spans="1:7" x14ac:dyDescent="0.2">
      <c r="B3" s="115" t="s">
        <v>0</v>
      </c>
      <c r="C3" s="322"/>
      <c r="D3" s="322"/>
      <c r="E3" s="116"/>
    </row>
    <row r="4" spans="1:7" x14ac:dyDescent="0.2">
      <c r="B4" s="115"/>
      <c r="C4" s="322"/>
      <c r="D4" s="322"/>
      <c r="E4" s="116"/>
    </row>
    <row r="5" spans="1:7" x14ac:dyDescent="0.2">
      <c r="B5" s="117"/>
      <c r="E5" s="118"/>
    </row>
    <row r="6" spans="1:7" x14ac:dyDescent="0.2">
      <c r="B6" s="117" t="s">
        <v>374</v>
      </c>
      <c r="C6" s="7" t="s">
        <v>553</v>
      </c>
      <c r="D6" s="7" t="s">
        <v>375</v>
      </c>
      <c r="E6" s="118" t="s">
        <v>376</v>
      </c>
    </row>
    <row r="7" spans="1:7" x14ac:dyDescent="0.2">
      <c r="B7" s="117"/>
      <c r="E7" s="118"/>
    </row>
    <row r="8" spans="1:7" ht="12" x14ac:dyDescent="0.2">
      <c r="A8" s="7">
        <v>1</v>
      </c>
      <c r="B8" s="323" t="s">
        <v>518</v>
      </c>
      <c r="C8" s="355">
        <v>15931646</v>
      </c>
      <c r="D8" s="99">
        <v>29344</v>
      </c>
      <c r="E8" s="324">
        <f ca="1">DATEDIF(D8,TODAY(),"Y")</f>
        <v>46</v>
      </c>
      <c r="G8" s="381">
        <f>$D$26</f>
        <v>136494640</v>
      </c>
    </row>
    <row r="9" spans="1:7" ht="12" x14ac:dyDescent="0.2">
      <c r="A9" s="7">
        <v>2</v>
      </c>
      <c r="B9" s="323" t="s">
        <v>402</v>
      </c>
      <c r="C9" s="355">
        <v>15932579</v>
      </c>
      <c r="D9" s="99">
        <v>29427</v>
      </c>
      <c r="E9" s="324">
        <f t="shared" ref="E9:E22" ca="1" si="0">DATEDIF(D9,TODAY(),"Y")</f>
        <v>45</v>
      </c>
      <c r="G9" s="381">
        <f t="shared" ref="G9:G22" si="1">$D$26</f>
        <v>136494640</v>
      </c>
    </row>
    <row r="10" spans="1:7" ht="12" x14ac:dyDescent="0.2">
      <c r="A10" s="7">
        <v>3</v>
      </c>
      <c r="B10" s="323" t="s">
        <v>403</v>
      </c>
      <c r="C10" s="355">
        <v>15931014</v>
      </c>
      <c r="D10" s="99">
        <v>28550</v>
      </c>
      <c r="E10" s="324">
        <f t="shared" ca="1" si="0"/>
        <v>48</v>
      </c>
      <c r="G10" s="381">
        <f t="shared" si="1"/>
        <v>136494640</v>
      </c>
    </row>
    <row r="11" spans="1:7" s="123" customFormat="1" ht="12" x14ac:dyDescent="0.2">
      <c r="A11" s="7">
        <v>4</v>
      </c>
      <c r="B11" s="323" t="s">
        <v>519</v>
      </c>
      <c r="C11" s="355">
        <v>16078850</v>
      </c>
      <c r="D11" s="99">
        <v>30740</v>
      </c>
      <c r="E11" s="324">
        <f t="shared" ca="1" si="0"/>
        <v>42</v>
      </c>
      <c r="G11" s="381">
        <f t="shared" si="1"/>
        <v>136494640</v>
      </c>
    </row>
    <row r="12" spans="1:7" ht="12" x14ac:dyDescent="0.2">
      <c r="A12" s="7">
        <v>5</v>
      </c>
      <c r="B12" s="323" t="s">
        <v>494</v>
      </c>
      <c r="C12" s="355">
        <v>1060592627</v>
      </c>
      <c r="D12" s="99">
        <v>32022</v>
      </c>
      <c r="E12" s="324">
        <f t="shared" ca="1" si="0"/>
        <v>38</v>
      </c>
      <c r="G12" s="381">
        <f t="shared" si="1"/>
        <v>136494640</v>
      </c>
    </row>
    <row r="13" spans="1:7" ht="12" x14ac:dyDescent="0.2">
      <c r="A13" s="7">
        <v>6</v>
      </c>
      <c r="B13" s="323" t="s">
        <v>442</v>
      </c>
      <c r="C13" s="355">
        <v>15928485</v>
      </c>
      <c r="D13" s="99">
        <v>25253</v>
      </c>
      <c r="E13" s="324">
        <f t="shared" ca="1" si="0"/>
        <v>57</v>
      </c>
      <c r="G13" s="381">
        <f t="shared" si="1"/>
        <v>136494640</v>
      </c>
    </row>
    <row r="14" spans="1:7" ht="12" x14ac:dyDescent="0.2">
      <c r="A14" s="7">
        <v>7</v>
      </c>
      <c r="B14" s="323" t="s">
        <v>520</v>
      </c>
      <c r="C14" s="355">
        <v>15930479</v>
      </c>
      <c r="D14" s="124">
        <v>34505</v>
      </c>
      <c r="E14" s="324">
        <f t="shared" ca="1" si="0"/>
        <v>32</v>
      </c>
      <c r="G14" s="381">
        <f t="shared" si="1"/>
        <v>136494640</v>
      </c>
    </row>
    <row r="15" spans="1:7" ht="12" x14ac:dyDescent="0.2">
      <c r="A15" s="7">
        <v>8</v>
      </c>
      <c r="B15" s="323" t="s">
        <v>521</v>
      </c>
      <c r="C15" s="355">
        <v>25214981</v>
      </c>
      <c r="D15" s="99">
        <v>24999</v>
      </c>
      <c r="E15" s="324">
        <f t="shared" ca="1" si="0"/>
        <v>58</v>
      </c>
      <c r="G15" s="381">
        <f t="shared" si="1"/>
        <v>136494640</v>
      </c>
    </row>
    <row r="16" spans="1:7" ht="12" x14ac:dyDescent="0.2">
      <c r="A16" s="7">
        <v>9</v>
      </c>
      <c r="B16" s="323" t="s">
        <v>522</v>
      </c>
      <c r="C16" s="355">
        <v>1000990119</v>
      </c>
      <c r="D16" s="99">
        <v>36893</v>
      </c>
      <c r="E16" s="324">
        <f t="shared" ca="1" si="0"/>
        <v>25</v>
      </c>
      <c r="G16" s="381">
        <f t="shared" si="1"/>
        <v>136494640</v>
      </c>
    </row>
    <row r="17" spans="1:7" ht="12" x14ac:dyDescent="0.2">
      <c r="A17" s="7">
        <v>10</v>
      </c>
      <c r="B17" s="323" t="s">
        <v>523</v>
      </c>
      <c r="C17" s="355">
        <v>1060594877</v>
      </c>
      <c r="D17" s="99">
        <v>34881</v>
      </c>
      <c r="E17" s="324">
        <f t="shared" ca="1" si="0"/>
        <v>31</v>
      </c>
      <c r="G17" s="381">
        <f t="shared" si="1"/>
        <v>136494640</v>
      </c>
    </row>
    <row r="18" spans="1:7" ht="12" x14ac:dyDescent="0.2">
      <c r="A18" s="7">
        <v>11</v>
      </c>
      <c r="B18" s="323" t="s">
        <v>524</v>
      </c>
      <c r="C18" s="355">
        <v>25215292</v>
      </c>
      <c r="D18" s="99">
        <v>30461</v>
      </c>
      <c r="E18" s="324">
        <f t="shared" ca="1" si="0"/>
        <v>43</v>
      </c>
      <c r="G18" s="381">
        <f t="shared" si="1"/>
        <v>136494640</v>
      </c>
    </row>
    <row r="19" spans="1:7" ht="12" x14ac:dyDescent="0.2">
      <c r="A19" s="7">
        <v>12</v>
      </c>
      <c r="B19" s="323" t="s">
        <v>525</v>
      </c>
      <c r="C19" s="355">
        <v>33993358</v>
      </c>
      <c r="D19" s="186">
        <v>29010</v>
      </c>
      <c r="E19" s="324">
        <f t="shared" ca="1" si="0"/>
        <v>47</v>
      </c>
      <c r="G19" s="381">
        <f t="shared" si="1"/>
        <v>136494640</v>
      </c>
    </row>
    <row r="20" spans="1:7" ht="12" x14ac:dyDescent="0.2">
      <c r="A20" s="7">
        <v>13</v>
      </c>
      <c r="B20" s="323" t="s">
        <v>526</v>
      </c>
      <c r="C20" s="355">
        <v>15932448</v>
      </c>
      <c r="D20" s="99">
        <v>30283</v>
      </c>
      <c r="E20" s="324">
        <f t="shared" ca="1" si="0"/>
        <v>43</v>
      </c>
      <c r="G20" s="381">
        <f t="shared" si="1"/>
        <v>136494640</v>
      </c>
    </row>
    <row r="21" spans="1:7" ht="12" x14ac:dyDescent="0.2">
      <c r="A21" s="7">
        <v>14</v>
      </c>
      <c r="B21" s="325" t="s">
        <v>527</v>
      </c>
      <c r="C21" s="356">
        <v>15929652</v>
      </c>
      <c r="D21" s="186">
        <v>26392</v>
      </c>
      <c r="E21" s="324">
        <f t="shared" ca="1" si="0"/>
        <v>54</v>
      </c>
      <c r="G21" s="381">
        <f t="shared" si="1"/>
        <v>136494640</v>
      </c>
    </row>
    <row r="22" spans="1:7" ht="12" x14ac:dyDescent="0.2">
      <c r="A22" s="7">
        <v>15</v>
      </c>
      <c r="B22" s="325" t="s">
        <v>557</v>
      </c>
      <c r="C22" s="357">
        <v>1053844845</v>
      </c>
      <c r="D22" s="99">
        <v>34944</v>
      </c>
      <c r="E22" s="324">
        <f t="shared" ca="1" si="0"/>
        <v>30</v>
      </c>
      <c r="G22" s="381">
        <f t="shared" si="1"/>
        <v>136494640</v>
      </c>
    </row>
    <row r="23" spans="1:7" x14ac:dyDescent="0.2">
      <c r="B23" s="117"/>
      <c r="E23" s="118"/>
      <c r="F23" s="125"/>
      <c r="G23" s="382">
        <f>SUM(G8:G22)</f>
        <v>2047419600</v>
      </c>
    </row>
    <row r="24" spans="1:7" x14ac:dyDescent="0.2">
      <c r="B24" s="117"/>
      <c r="E24" s="118"/>
      <c r="F24" s="126"/>
    </row>
    <row r="25" spans="1:7" x14ac:dyDescent="0.2">
      <c r="B25" s="117" t="s">
        <v>377</v>
      </c>
      <c r="D25" s="180">
        <v>6824732</v>
      </c>
      <c r="E25" s="118"/>
    </row>
    <row r="26" spans="1:7" ht="12" thickBot="1" x14ac:dyDescent="0.25">
      <c r="B26" s="181" t="s">
        <v>378</v>
      </c>
      <c r="C26" s="358"/>
      <c r="D26" s="182">
        <f>+D25*20</f>
        <v>136494640</v>
      </c>
      <c r="E26" s="119"/>
    </row>
    <row r="27" spans="1:7" x14ac:dyDescent="0.2">
      <c r="E27" s="8" t="s">
        <v>3</v>
      </c>
    </row>
    <row r="29" spans="1:7" x14ac:dyDescent="0.2">
      <c r="B29" s="424" t="s">
        <v>3</v>
      </c>
      <c r="C29" s="424"/>
      <c r="D29" s="424"/>
      <c r="E29" s="424"/>
    </row>
  </sheetData>
  <mergeCells count="2">
    <mergeCell ref="B1:E1"/>
    <mergeCell ref="B29:E29"/>
  </mergeCells>
  <conditionalFormatting sqref="B8:B22">
    <cfRule type="duplicateValues" dxfId="2" priority="4"/>
  </conditionalFormatting>
  <conditionalFormatting sqref="D8:D22">
    <cfRule type="duplicateValues" dxfId="1" priority="5"/>
  </conditionalFormatting>
  <conditionalFormatting sqref="E8:E22">
    <cfRule type="cellIs" dxfId="0" priority="3" operator="greaterThan">
      <formula>60</formula>
    </cfRule>
  </conditionalFormatting>
  <pageMargins left="0.70866141732283472" right="0.70866141732283472" top="0.74803149606299213" bottom="0.74803149606299213" header="0.31496062992125984" footer="0.31496062992125984"/>
  <pageSetup paperSize="9" scale="89" fitToHeight="0" orientation="portrait" r:id="rId1"/>
  <headerFooter>
    <oddFooter>&amp;C
&amp;1#</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25"/>
  <sheetViews>
    <sheetView showGridLines="0" workbookViewId="0">
      <selection activeCell="K1" sqref="K1:M1048576"/>
    </sheetView>
  </sheetViews>
  <sheetFormatPr baseColWidth="10" defaultColWidth="9.28515625" defaultRowHeight="12.75" x14ac:dyDescent="0.2"/>
  <cols>
    <col min="1" max="1" width="14.7109375" customWidth="1"/>
    <col min="2" max="2" width="19.42578125" customWidth="1"/>
    <col min="3" max="3" width="24.85546875" customWidth="1"/>
    <col min="4" max="4" width="16.28515625" customWidth="1"/>
    <col min="5" max="5" width="16" customWidth="1"/>
    <col min="6" max="7" width="11.42578125" customWidth="1"/>
    <col min="8" max="8" width="16.28515625" customWidth="1"/>
    <col min="9" max="9" width="22.28515625" customWidth="1"/>
    <col min="10" max="254" width="11.42578125" customWidth="1"/>
  </cols>
  <sheetData>
    <row r="1" spans="1:12" x14ac:dyDescent="0.2">
      <c r="I1" s="83"/>
    </row>
    <row r="2" spans="1:12" ht="18.399999999999999" customHeight="1" x14ac:dyDescent="0.3">
      <c r="A2" s="425" t="s">
        <v>0</v>
      </c>
      <c r="B2" s="425"/>
      <c r="C2" s="425"/>
      <c r="D2" s="425"/>
      <c r="E2" s="425"/>
      <c r="F2" s="425"/>
      <c r="G2" s="425"/>
      <c r="H2" s="425"/>
      <c r="I2" s="83"/>
    </row>
    <row r="3" spans="1:12" ht="17.649999999999999" customHeight="1" x14ac:dyDescent="0.3">
      <c r="A3" s="426" t="s">
        <v>379</v>
      </c>
      <c r="B3" s="426"/>
      <c r="C3" s="426"/>
      <c r="D3" s="426"/>
      <c r="E3" s="426"/>
      <c r="F3" s="426"/>
      <c r="G3" s="426"/>
      <c r="H3" s="426"/>
      <c r="I3" s="83"/>
    </row>
    <row r="4" spans="1:12" x14ac:dyDescent="0.2">
      <c r="A4" s="428" t="s">
        <v>413</v>
      </c>
      <c r="B4" s="428"/>
      <c r="C4" s="428"/>
      <c r="D4" s="428"/>
      <c r="E4" s="428"/>
      <c r="F4" s="428"/>
      <c r="G4" s="428"/>
      <c r="H4" s="428"/>
      <c r="I4" s="83"/>
    </row>
    <row r="5" spans="1:12" x14ac:dyDescent="0.2">
      <c r="A5" s="84"/>
      <c r="B5" s="84"/>
      <c r="C5" s="84"/>
      <c r="D5" s="84"/>
      <c r="E5" s="84"/>
      <c r="F5" s="84"/>
      <c r="G5" s="84"/>
      <c r="H5" s="84"/>
      <c r="I5" s="83"/>
    </row>
    <row r="6" spans="1:12" x14ac:dyDescent="0.2">
      <c r="A6" s="84"/>
      <c r="B6" s="84"/>
      <c r="C6" s="84"/>
      <c r="D6" s="84"/>
      <c r="E6" s="84"/>
      <c r="F6" s="84"/>
      <c r="G6" s="84"/>
      <c r="H6" s="84"/>
      <c r="I6" s="83"/>
    </row>
    <row r="7" spans="1:12" ht="14.25" x14ac:dyDescent="0.2">
      <c r="A7" s="326" t="s">
        <v>380</v>
      </c>
      <c r="B7" s="326" t="s">
        <v>381</v>
      </c>
      <c r="C7" s="326" t="s">
        <v>382</v>
      </c>
      <c r="D7" s="326" t="s">
        <v>383</v>
      </c>
      <c r="E7" s="326" t="s">
        <v>384</v>
      </c>
      <c r="F7" s="326" t="s">
        <v>385</v>
      </c>
      <c r="G7" s="326" t="s">
        <v>386</v>
      </c>
      <c r="H7" s="326" t="s">
        <v>387</v>
      </c>
      <c r="I7" s="326" t="s">
        <v>440</v>
      </c>
    </row>
    <row r="8" spans="1:12" ht="15" x14ac:dyDescent="0.25">
      <c r="A8" s="327"/>
      <c r="B8" s="327"/>
      <c r="C8" s="328" t="s">
        <v>3</v>
      </c>
      <c r="D8" s="328"/>
      <c r="E8" s="328" t="s">
        <v>3</v>
      </c>
      <c r="F8" s="328"/>
      <c r="G8" s="328" t="s">
        <v>3</v>
      </c>
      <c r="H8" s="328" t="s">
        <v>3</v>
      </c>
      <c r="I8" s="168"/>
    </row>
    <row r="9" spans="1:12" ht="15" x14ac:dyDescent="0.25">
      <c r="A9" s="329">
        <v>3626089</v>
      </c>
      <c r="B9" s="330" t="s">
        <v>388</v>
      </c>
      <c r="C9" s="331" t="s">
        <v>389</v>
      </c>
      <c r="D9" s="332">
        <v>7600</v>
      </c>
      <c r="E9" s="129" t="s">
        <v>390</v>
      </c>
      <c r="F9" s="129" t="s">
        <v>391</v>
      </c>
      <c r="G9" s="130">
        <v>2015</v>
      </c>
      <c r="H9" s="129" t="s">
        <v>392</v>
      </c>
      <c r="I9" s="169">
        <v>185400000</v>
      </c>
      <c r="K9" s="258"/>
      <c r="L9" s="170"/>
    </row>
    <row r="10" spans="1:12" ht="15" x14ac:dyDescent="0.25">
      <c r="A10" s="329">
        <v>3206080</v>
      </c>
      <c r="B10" s="330" t="s">
        <v>393</v>
      </c>
      <c r="C10" s="331" t="s">
        <v>394</v>
      </c>
      <c r="D10" s="332">
        <v>2000</v>
      </c>
      <c r="E10" s="129" t="s">
        <v>395</v>
      </c>
      <c r="F10" s="129" t="s">
        <v>396</v>
      </c>
      <c r="G10" s="130">
        <v>2015</v>
      </c>
      <c r="H10" s="129" t="s">
        <v>392</v>
      </c>
      <c r="I10" s="169">
        <v>61300000</v>
      </c>
      <c r="K10" s="258"/>
      <c r="L10" s="170"/>
    </row>
    <row r="11" spans="1:12" ht="15" x14ac:dyDescent="0.25">
      <c r="A11" s="329">
        <v>9021025</v>
      </c>
      <c r="B11" s="127" t="s">
        <v>449</v>
      </c>
      <c r="C11" s="128" t="s">
        <v>450</v>
      </c>
      <c r="D11" s="178">
        <v>2700</v>
      </c>
      <c r="E11" s="129" t="s">
        <v>395</v>
      </c>
      <c r="F11" s="129" t="s">
        <v>451</v>
      </c>
      <c r="G11" s="130">
        <v>2006</v>
      </c>
      <c r="H11" s="129" t="s">
        <v>392</v>
      </c>
      <c r="I11" s="171">
        <v>71500000</v>
      </c>
      <c r="K11" s="258"/>
      <c r="L11" s="170"/>
    </row>
    <row r="12" spans="1:12" ht="15" x14ac:dyDescent="0.25">
      <c r="A12" s="329">
        <v>9817211</v>
      </c>
      <c r="B12" s="129" t="s">
        <v>452</v>
      </c>
      <c r="C12" s="128" t="s">
        <v>399</v>
      </c>
      <c r="D12" s="178">
        <v>149</v>
      </c>
      <c r="E12" s="129" t="s">
        <v>400</v>
      </c>
      <c r="F12" s="129" t="s">
        <v>453</v>
      </c>
      <c r="G12" s="130">
        <v>2022</v>
      </c>
      <c r="H12" s="129" t="s">
        <v>392</v>
      </c>
      <c r="I12" s="171">
        <v>10200000</v>
      </c>
      <c r="K12" s="258"/>
      <c r="L12" s="170"/>
    </row>
    <row r="13" spans="1:12" ht="15" x14ac:dyDescent="0.25">
      <c r="A13" s="329">
        <v>9817188</v>
      </c>
      <c r="B13" s="127" t="s">
        <v>452</v>
      </c>
      <c r="C13" s="128" t="s">
        <v>399</v>
      </c>
      <c r="D13" s="178">
        <v>124</v>
      </c>
      <c r="E13" s="129" t="s">
        <v>400</v>
      </c>
      <c r="F13" s="129" t="s">
        <v>401</v>
      </c>
      <c r="G13" s="130">
        <v>2017</v>
      </c>
      <c r="H13" s="129" t="s">
        <v>392</v>
      </c>
      <c r="I13" s="169">
        <v>6500000</v>
      </c>
      <c r="K13" s="258"/>
      <c r="L13" s="170"/>
    </row>
    <row r="14" spans="1:12" ht="15" x14ac:dyDescent="0.25">
      <c r="A14" s="329">
        <v>3626005</v>
      </c>
      <c r="B14" s="330" t="s">
        <v>388</v>
      </c>
      <c r="C14" s="128" t="s">
        <v>555</v>
      </c>
      <c r="D14" s="128">
        <v>7600</v>
      </c>
      <c r="E14" s="129" t="s">
        <v>390</v>
      </c>
      <c r="F14" s="127" t="s">
        <v>554</v>
      </c>
      <c r="G14" s="130">
        <v>1992</v>
      </c>
      <c r="H14" s="129" t="s">
        <v>392</v>
      </c>
      <c r="I14" s="169">
        <v>49700000</v>
      </c>
      <c r="L14" s="259"/>
    </row>
    <row r="15" spans="1:12" ht="14.1" customHeight="1" x14ac:dyDescent="0.2">
      <c r="A15" s="427" t="s">
        <v>3</v>
      </c>
      <c r="B15" s="427"/>
      <c r="C15" s="427"/>
      <c r="D15" s="427"/>
      <c r="E15" s="427"/>
      <c r="F15" s="427"/>
      <c r="G15" s="427"/>
      <c r="H15" s="333" t="s">
        <v>3</v>
      </c>
      <c r="I15" s="333">
        <f>SUM(I9:I14)</f>
        <v>384600000</v>
      </c>
    </row>
    <row r="16" spans="1:12" ht="15" x14ac:dyDescent="0.25">
      <c r="A16" s="85"/>
      <c r="B16" s="85"/>
      <c r="C16" s="88"/>
      <c r="D16" s="88"/>
      <c r="E16" s="86"/>
      <c r="F16" s="86"/>
      <c r="G16" s="86"/>
      <c r="H16" s="86"/>
      <c r="I16" s="83"/>
    </row>
    <row r="17" spans="1:9" ht="15" x14ac:dyDescent="0.25">
      <c r="A17" s="85"/>
      <c r="B17" s="85"/>
      <c r="C17" s="85"/>
      <c r="D17" s="85"/>
      <c r="E17" s="85"/>
      <c r="F17" s="85"/>
      <c r="G17" s="85"/>
      <c r="H17" s="85"/>
      <c r="I17" s="83"/>
    </row>
    <row r="18" spans="1:9" ht="15" x14ac:dyDescent="0.25">
      <c r="A18" s="89"/>
      <c r="B18" s="85"/>
      <c r="C18" s="85"/>
      <c r="D18" s="85"/>
      <c r="E18" s="85"/>
      <c r="F18" s="85"/>
      <c r="G18" s="85"/>
      <c r="H18" s="85"/>
      <c r="I18" s="83"/>
    </row>
    <row r="19" spans="1:9" x14ac:dyDescent="0.2">
      <c r="A19" s="84"/>
      <c r="B19" s="84"/>
      <c r="C19" s="84"/>
      <c r="D19" s="84"/>
      <c r="E19" s="84"/>
      <c r="F19" s="84"/>
      <c r="G19" s="84"/>
      <c r="H19" s="84"/>
      <c r="I19" s="83"/>
    </row>
    <row r="21" spans="1:9" x14ac:dyDescent="0.2">
      <c r="A21" s="120"/>
      <c r="B21" s="90"/>
    </row>
    <row r="22" spans="1:9" x14ac:dyDescent="0.2">
      <c r="A22" s="120"/>
      <c r="B22" s="90"/>
    </row>
    <row r="23" spans="1:9" x14ac:dyDescent="0.2">
      <c r="A23" s="120"/>
      <c r="B23" s="90"/>
    </row>
    <row r="24" spans="1:9" x14ac:dyDescent="0.2">
      <c r="A24" s="120"/>
      <c r="B24" s="90"/>
    </row>
    <row r="25" spans="1:9" x14ac:dyDescent="0.2">
      <c r="A25" s="120"/>
      <c r="B25" s="90"/>
    </row>
  </sheetData>
  <mergeCells count="4">
    <mergeCell ref="A2:H2"/>
    <mergeCell ref="A3:H3"/>
    <mergeCell ref="A15:G15"/>
    <mergeCell ref="A4:H4"/>
  </mergeCells>
  <pageMargins left="0.70866141732283472" right="0.70866141732283472" top="0.74803149606299213" bottom="0.74803149606299213" header="0.31496062992125984" footer="0.31496062992125984"/>
  <pageSetup scale="80" fitToHeight="0" orientation="landscape" r:id="rId1"/>
  <headerFooter>
    <oddFooter xml:space="preserve">&amp;C
&amp;1#&amp;"Calibri,Normal"&amp;10&amp;K000000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16"/>
  <sheetViews>
    <sheetView workbookViewId="0">
      <selection activeCell="A15" sqref="A15:H15"/>
    </sheetView>
  </sheetViews>
  <sheetFormatPr baseColWidth="10" defaultRowHeight="12.75" x14ac:dyDescent="0.2"/>
  <cols>
    <col min="1" max="1" width="15.5703125" customWidth="1"/>
    <col min="2" max="2" width="13.7109375" customWidth="1"/>
    <col min="3" max="3" width="23.5703125" customWidth="1"/>
    <col min="4" max="4" width="15.42578125" customWidth="1"/>
    <col min="5" max="5" width="19" customWidth="1"/>
    <col min="8" max="8" width="18.42578125" customWidth="1"/>
  </cols>
  <sheetData>
    <row r="1" spans="1:8" ht="18.75" customHeight="1" x14ac:dyDescent="0.3">
      <c r="A1" s="425" t="s">
        <v>0</v>
      </c>
      <c r="B1" s="425"/>
      <c r="C1" s="425"/>
      <c r="D1" s="425"/>
      <c r="E1" s="425"/>
      <c r="F1" s="425"/>
      <c r="G1" s="425"/>
      <c r="H1" s="425"/>
    </row>
    <row r="2" spans="1:8" ht="18.75" customHeight="1" x14ac:dyDescent="0.3">
      <c r="A2" s="425" t="s">
        <v>414</v>
      </c>
      <c r="B2" s="425"/>
      <c r="C2" s="425"/>
      <c r="D2" s="425"/>
      <c r="E2" s="425"/>
      <c r="F2" s="425"/>
      <c r="G2" s="425"/>
      <c r="H2" s="425"/>
    </row>
    <row r="3" spans="1:8" x14ac:dyDescent="0.2">
      <c r="A3" s="84"/>
      <c r="B3" s="84"/>
      <c r="C3" s="429" t="s">
        <v>3</v>
      </c>
      <c r="D3" s="429"/>
      <c r="E3" s="429"/>
      <c r="F3" s="429"/>
      <c r="G3" s="84"/>
      <c r="H3" s="84"/>
    </row>
    <row r="4" spans="1:8" x14ac:dyDescent="0.2">
      <c r="A4" s="84"/>
      <c r="B4" s="84"/>
      <c r="C4" s="84"/>
      <c r="D4" s="84"/>
      <c r="E4" s="84"/>
      <c r="F4" s="84"/>
      <c r="G4" s="84"/>
      <c r="H4" s="84"/>
    </row>
    <row r="5" spans="1:8" x14ac:dyDescent="0.2">
      <c r="A5" s="84"/>
      <c r="B5" s="84"/>
      <c r="C5" s="84"/>
      <c r="D5" s="84"/>
      <c r="E5" s="84"/>
      <c r="F5" s="84"/>
      <c r="G5" s="84"/>
      <c r="H5" s="84"/>
    </row>
    <row r="6" spans="1:8" x14ac:dyDescent="0.2">
      <c r="A6" s="84"/>
      <c r="B6" s="84"/>
      <c r="C6" s="84"/>
      <c r="D6" s="84"/>
      <c r="E6" s="84"/>
      <c r="F6" s="84"/>
      <c r="G6" s="84"/>
      <c r="H6" s="84"/>
    </row>
    <row r="7" spans="1:8" ht="14.25" x14ac:dyDescent="0.2">
      <c r="A7" s="326" t="s">
        <v>380</v>
      </c>
      <c r="B7" s="326" t="s">
        <v>381</v>
      </c>
      <c r="C7" s="326" t="s">
        <v>382</v>
      </c>
      <c r="D7" s="326" t="s">
        <v>383</v>
      </c>
      <c r="E7" s="326" t="s">
        <v>384</v>
      </c>
      <c r="F7" s="326" t="s">
        <v>385</v>
      </c>
      <c r="G7" s="326" t="s">
        <v>386</v>
      </c>
      <c r="H7" s="326" t="s">
        <v>387</v>
      </c>
    </row>
    <row r="8" spans="1:8" ht="15" x14ac:dyDescent="0.25">
      <c r="A8" s="329"/>
      <c r="B8" s="330"/>
      <c r="C8" s="331" t="s">
        <v>3</v>
      </c>
      <c r="D8" s="332"/>
      <c r="E8" s="129" t="s">
        <v>3</v>
      </c>
      <c r="F8" s="127"/>
      <c r="G8" s="130" t="s">
        <v>3</v>
      </c>
      <c r="H8" s="129" t="s">
        <v>3</v>
      </c>
    </row>
    <row r="9" spans="1:8" ht="15" x14ac:dyDescent="0.25">
      <c r="A9" s="329"/>
      <c r="B9" s="330" t="s">
        <v>454</v>
      </c>
      <c r="C9" s="129" t="s">
        <v>409</v>
      </c>
      <c r="D9" s="128"/>
      <c r="E9" s="129" t="s">
        <v>397</v>
      </c>
      <c r="F9" s="127" t="s">
        <v>408</v>
      </c>
      <c r="G9" s="130">
        <v>2013</v>
      </c>
      <c r="H9" s="334">
        <v>238000000</v>
      </c>
    </row>
    <row r="10" spans="1:8" ht="15" x14ac:dyDescent="0.25">
      <c r="A10" s="329"/>
      <c r="B10" s="330" t="s">
        <v>405</v>
      </c>
      <c r="C10" s="129" t="s">
        <v>409</v>
      </c>
      <c r="D10" s="128"/>
      <c r="E10" s="129" t="s">
        <v>404</v>
      </c>
      <c r="F10" s="127" t="s">
        <v>406</v>
      </c>
      <c r="G10" s="130">
        <v>2019</v>
      </c>
      <c r="H10" s="334">
        <v>625111126</v>
      </c>
    </row>
    <row r="11" spans="1:8" ht="15" x14ac:dyDescent="0.25">
      <c r="A11" s="329"/>
      <c r="B11" s="127" t="s">
        <v>405</v>
      </c>
      <c r="C11" s="129" t="s">
        <v>409</v>
      </c>
      <c r="D11" s="128"/>
      <c r="E11" s="129" t="s">
        <v>407</v>
      </c>
      <c r="F11" s="127" t="s">
        <v>406</v>
      </c>
      <c r="G11" s="130">
        <v>2019</v>
      </c>
      <c r="H11" s="334">
        <v>322588871</v>
      </c>
    </row>
    <row r="12" spans="1:8" ht="14.25" x14ac:dyDescent="0.2">
      <c r="A12" s="427" t="s">
        <v>57</v>
      </c>
      <c r="B12" s="427"/>
      <c r="C12" s="427"/>
      <c r="D12" s="427"/>
      <c r="E12" s="427"/>
      <c r="F12" s="427"/>
      <c r="G12" s="427"/>
      <c r="H12" s="333">
        <f>SUM(H9:H11)</f>
        <v>1185699997</v>
      </c>
    </row>
    <row r="13" spans="1:8" s="114" customFormat="1" ht="14.25" x14ac:dyDescent="0.2">
      <c r="A13" s="430"/>
      <c r="B13" s="430"/>
      <c r="C13" s="430"/>
      <c r="D13" s="430"/>
      <c r="E13" s="430"/>
      <c r="F13" s="430"/>
      <c r="G13" s="430"/>
      <c r="H13" s="131"/>
    </row>
    <row r="15" spans="1:8" ht="18.75" x14ac:dyDescent="0.3">
      <c r="A15" s="425"/>
      <c r="B15" s="425"/>
      <c r="C15" s="425"/>
      <c r="D15" s="425"/>
      <c r="E15" s="425"/>
      <c r="F15" s="425"/>
      <c r="G15" s="425"/>
      <c r="H15" s="425"/>
    </row>
    <row r="16" spans="1:8" ht="18.75" x14ac:dyDescent="0.3">
      <c r="A16" s="426"/>
      <c r="B16" s="426"/>
      <c r="C16" s="426"/>
      <c r="D16" s="426"/>
      <c r="E16" s="426"/>
      <c r="F16" s="426"/>
      <c r="G16" s="426"/>
      <c r="H16" s="426"/>
    </row>
  </sheetData>
  <mergeCells count="7">
    <mergeCell ref="A15:H15"/>
    <mergeCell ref="A16:H16"/>
    <mergeCell ref="C3:F3"/>
    <mergeCell ref="A1:H1"/>
    <mergeCell ref="A2:H2"/>
    <mergeCell ref="A13:G13"/>
    <mergeCell ref="A12:G12"/>
  </mergeCells>
  <pageMargins left="0.70866141732283472" right="0.70866141732283472" top="0.74803149606299213" bottom="0.74803149606299213" header="0.31496062992125984" footer="0.31496062992125984"/>
  <pageSetup scale="96" fitToHeight="0" orientation="landscape" r:id="rId1"/>
  <headerFooter>
    <oddFooter xml:space="preserve">&amp;C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L20"/>
  <sheetViews>
    <sheetView showGridLines="0" topLeftCell="B1" workbookViewId="0">
      <selection activeCell="G8" sqref="G8"/>
    </sheetView>
  </sheetViews>
  <sheetFormatPr baseColWidth="10" defaultColWidth="9.28515625" defaultRowHeight="12.75" x14ac:dyDescent="0.2"/>
  <cols>
    <col min="1" max="1" width="29.28515625" hidden="1" customWidth="1"/>
    <col min="2" max="2" width="20.42578125" customWidth="1"/>
    <col min="3" max="3" width="23.7109375" bestFit="1" customWidth="1"/>
    <col min="4" max="4" width="16.28515625" customWidth="1"/>
    <col min="5" max="5" width="16" customWidth="1"/>
    <col min="6" max="7" width="11.42578125" customWidth="1"/>
    <col min="8" max="8" width="16.7109375" customWidth="1"/>
    <col min="9" max="9" width="11.42578125" customWidth="1"/>
    <col min="10" max="10" width="26.140625" customWidth="1"/>
    <col min="11" max="11" width="16.7109375" style="170" customWidth="1"/>
    <col min="12" max="253" width="11.42578125" customWidth="1"/>
  </cols>
  <sheetData>
    <row r="1" spans="1:12" x14ac:dyDescent="0.2">
      <c r="J1" s="83"/>
    </row>
    <row r="2" spans="1:12" ht="18.399999999999999" customHeight="1" x14ac:dyDescent="0.2">
      <c r="A2" s="431" t="s">
        <v>0</v>
      </c>
      <c r="B2" s="431"/>
      <c r="C2" s="431"/>
      <c r="D2" s="431"/>
      <c r="E2" s="431"/>
      <c r="F2" s="431"/>
      <c r="G2" s="431"/>
      <c r="H2" s="431"/>
      <c r="I2" s="431"/>
      <c r="J2" s="335"/>
      <c r="K2" s="336"/>
    </row>
    <row r="3" spans="1:12" ht="17.649999999999999" customHeight="1" x14ac:dyDescent="0.2">
      <c r="A3" s="432" t="s">
        <v>379</v>
      </c>
      <c r="B3" s="432"/>
      <c r="C3" s="432"/>
      <c r="D3" s="432"/>
      <c r="E3" s="432"/>
      <c r="F3" s="432"/>
      <c r="G3" s="432"/>
      <c r="H3" s="432"/>
      <c r="I3" s="432"/>
      <c r="J3" s="335"/>
      <c r="K3" s="336"/>
    </row>
    <row r="4" spans="1:12" x14ac:dyDescent="0.2">
      <c r="A4" s="337"/>
      <c r="B4" s="337"/>
      <c r="C4" s="433" t="s">
        <v>412</v>
      </c>
      <c r="D4" s="433"/>
      <c r="E4" s="433"/>
      <c r="F4" s="433"/>
      <c r="G4" s="337"/>
      <c r="H4" s="337"/>
      <c r="I4" s="337"/>
      <c r="J4" s="335"/>
      <c r="K4" s="336"/>
    </row>
    <row r="5" spans="1:12" x14ac:dyDescent="0.2">
      <c r="A5" s="337"/>
      <c r="B5" s="337"/>
      <c r="C5" s="337"/>
      <c r="D5" s="337"/>
      <c r="E5" s="337"/>
      <c r="F5" s="337"/>
      <c r="G5" s="337"/>
      <c r="H5" s="337"/>
      <c r="I5" s="337"/>
      <c r="J5" s="335"/>
      <c r="K5" s="336"/>
    </row>
    <row r="6" spans="1:12" ht="13.5" thickBot="1" x14ac:dyDescent="0.25">
      <c r="A6" s="337"/>
      <c r="B6" s="337"/>
      <c r="C6" s="337"/>
      <c r="D6" s="337"/>
      <c r="E6" s="337"/>
      <c r="F6" s="337"/>
      <c r="G6" s="337"/>
      <c r="H6" s="337"/>
      <c r="I6" s="337"/>
      <c r="J6" s="335"/>
      <c r="K6" s="336"/>
    </row>
    <row r="7" spans="1:12" ht="14.25" thickTop="1" thickBot="1" x14ac:dyDescent="0.25">
      <c r="A7" s="339" t="s">
        <v>380</v>
      </c>
      <c r="B7" s="340" t="s">
        <v>381</v>
      </c>
      <c r="C7" s="340" t="s">
        <v>382</v>
      </c>
      <c r="D7" s="340" t="s">
        <v>383</v>
      </c>
      <c r="E7" s="340" t="s">
        <v>384</v>
      </c>
      <c r="F7" s="340" t="s">
        <v>385</v>
      </c>
      <c r="G7" s="340" t="s">
        <v>386</v>
      </c>
      <c r="H7" s="340" t="s">
        <v>387</v>
      </c>
      <c r="I7" s="340" t="s">
        <v>410</v>
      </c>
      <c r="J7" s="340" t="s">
        <v>441</v>
      </c>
      <c r="K7" s="340" t="s">
        <v>443</v>
      </c>
    </row>
    <row r="8" spans="1:12" ht="13.5" thickTop="1" x14ac:dyDescent="0.2">
      <c r="A8" s="341"/>
      <c r="B8" s="342"/>
      <c r="C8" s="343" t="s">
        <v>3</v>
      </c>
      <c r="D8" s="343"/>
      <c r="E8" s="343" t="s">
        <v>3</v>
      </c>
      <c r="F8" s="343"/>
      <c r="G8" s="343" t="s">
        <v>3</v>
      </c>
      <c r="H8" s="343" t="s">
        <v>3</v>
      </c>
      <c r="I8" s="342"/>
      <c r="J8" s="335"/>
      <c r="K8" s="336"/>
    </row>
    <row r="9" spans="1:12" x14ac:dyDescent="0.2">
      <c r="A9" s="344"/>
      <c r="B9" s="345" t="s">
        <v>388</v>
      </c>
      <c r="C9" s="346" t="s">
        <v>389</v>
      </c>
      <c r="D9" s="347">
        <v>7600</v>
      </c>
      <c r="E9" s="348" t="s">
        <v>390</v>
      </c>
      <c r="F9" s="349" t="s">
        <v>391</v>
      </c>
      <c r="G9" s="350">
        <v>2015</v>
      </c>
      <c r="H9" s="348" t="s">
        <v>392</v>
      </c>
      <c r="I9" s="351" t="s">
        <v>411</v>
      </c>
      <c r="J9" s="383" t="s">
        <v>559</v>
      </c>
      <c r="K9" s="436" t="s">
        <v>568</v>
      </c>
      <c r="L9" s="259"/>
    </row>
    <row r="10" spans="1:12" x14ac:dyDescent="0.2">
      <c r="A10" s="344"/>
      <c r="B10" s="345" t="s">
        <v>393</v>
      </c>
      <c r="C10" s="346" t="s">
        <v>394</v>
      </c>
      <c r="D10" s="347">
        <v>2000</v>
      </c>
      <c r="E10" s="348" t="s">
        <v>395</v>
      </c>
      <c r="F10" s="349" t="s">
        <v>396</v>
      </c>
      <c r="G10" s="350">
        <v>2015</v>
      </c>
      <c r="H10" s="348" t="s">
        <v>392</v>
      </c>
      <c r="I10" s="351" t="s">
        <v>411</v>
      </c>
      <c r="J10" s="383" t="s">
        <v>560</v>
      </c>
      <c r="K10" s="436"/>
      <c r="L10" s="259"/>
    </row>
    <row r="11" spans="1:12" x14ac:dyDescent="0.2">
      <c r="A11" s="344"/>
      <c r="B11" s="349" t="s">
        <v>398</v>
      </c>
      <c r="C11" s="352" t="s">
        <v>399</v>
      </c>
      <c r="D11" s="353">
        <v>124</v>
      </c>
      <c r="E11" s="348" t="s">
        <v>400</v>
      </c>
      <c r="F11" s="349" t="s">
        <v>401</v>
      </c>
      <c r="G11" s="350">
        <v>2017</v>
      </c>
      <c r="H11" s="348" t="s">
        <v>392</v>
      </c>
      <c r="I11" s="351" t="s">
        <v>411</v>
      </c>
      <c r="J11" s="363" t="s">
        <v>561</v>
      </c>
      <c r="K11" s="436"/>
      <c r="L11" s="259"/>
    </row>
    <row r="12" spans="1:12" x14ac:dyDescent="0.2">
      <c r="A12" s="344"/>
      <c r="B12" s="349" t="s">
        <v>452</v>
      </c>
      <c r="C12" s="352" t="s">
        <v>399</v>
      </c>
      <c r="D12" s="353">
        <v>149</v>
      </c>
      <c r="E12" s="348" t="s">
        <v>400</v>
      </c>
      <c r="F12" s="349" t="s">
        <v>453</v>
      </c>
      <c r="G12" s="350">
        <v>2022</v>
      </c>
      <c r="H12" s="348" t="s">
        <v>392</v>
      </c>
      <c r="I12" s="351" t="s">
        <v>411</v>
      </c>
      <c r="J12" s="363" t="s">
        <v>562</v>
      </c>
      <c r="K12" s="436"/>
      <c r="L12" s="259"/>
    </row>
    <row r="13" spans="1:12" x14ac:dyDescent="0.2">
      <c r="A13" s="344"/>
      <c r="B13" s="349" t="s">
        <v>449</v>
      </c>
      <c r="C13" s="352" t="s">
        <v>450</v>
      </c>
      <c r="D13" s="353">
        <v>2700</v>
      </c>
      <c r="E13" s="348" t="s">
        <v>395</v>
      </c>
      <c r="F13" s="349" t="s">
        <v>451</v>
      </c>
      <c r="G13" s="350">
        <v>2006</v>
      </c>
      <c r="H13" s="348" t="s">
        <v>392</v>
      </c>
      <c r="I13" s="351" t="s">
        <v>411</v>
      </c>
      <c r="J13" s="363" t="s">
        <v>563</v>
      </c>
      <c r="K13" s="436"/>
      <c r="L13" s="259"/>
    </row>
    <row r="14" spans="1:12" ht="15" x14ac:dyDescent="0.25">
      <c r="A14" s="354"/>
      <c r="B14" s="330" t="s">
        <v>388</v>
      </c>
      <c r="C14" s="128" t="s">
        <v>555</v>
      </c>
      <c r="D14" s="353">
        <v>1600</v>
      </c>
      <c r="E14" s="348" t="s">
        <v>390</v>
      </c>
      <c r="F14" s="349" t="s">
        <v>554</v>
      </c>
      <c r="G14" s="350">
        <v>1992</v>
      </c>
      <c r="H14" s="348" t="s">
        <v>392</v>
      </c>
      <c r="I14" s="351" t="s">
        <v>411</v>
      </c>
      <c r="J14" s="363" t="s">
        <v>558</v>
      </c>
      <c r="K14" s="436"/>
      <c r="L14" s="259"/>
    </row>
    <row r="15" spans="1:12" x14ac:dyDescent="0.2">
      <c r="A15" s="354"/>
      <c r="B15" s="345"/>
      <c r="C15" s="352"/>
      <c r="D15" s="352"/>
      <c r="E15" s="348"/>
      <c r="F15" s="349"/>
      <c r="G15" s="350"/>
      <c r="H15" s="348"/>
      <c r="I15" s="351"/>
      <c r="J15" s="364"/>
      <c r="K15" s="338"/>
    </row>
    <row r="16" spans="1:12" ht="14.1" customHeight="1" x14ac:dyDescent="0.2">
      <c r="A16" s="434"/>
      <c r="B16" s="435"/>
      <c r="C16" s="435"/>
      <c r="D16" s="435"/>
      <c r="E16" s="435"/>
      <c r="F16" s="435"/>
      <c r="G16" s="435"/>
      <c r="H16" s="359"/>
      <c r="I16" s="360"/>
      <c r="J16" s="361" t="s">
        <v>286</v>
      </c>
      <c r="K16" s="362">
        <f>SUM(K9:K13)</f>
        <v>0</v>
      </c>
      <c r="L16" s="259"/>
    </row>
    <row r="17" spans="1:10" ht="15" x14ac:dyDescent="0.25">
      <c r="A17" s="85"/>
      <c r="B17" s="85"/>
      <c r="C17" s="88"/>
      <c r="D17" s="88"/>
      <c r="E17" s="86"/>
      <c r="F17" s="86"/>
      <c r="G17" s="86"/>
      <c r="H17" s="86"/>
      <c r="I17" s="87"/>
      <c r="J17" s="83"/>
    </row>
    <row r="18" spans="1:10" x14ac:dyDescent="0.2">
      <c r="A18" s="120"/>
      <c r="B18" s="90"/>
    </row>
    <row r="19" spans="1:10" x14ac:dyDescent="0.2">
      <c r="A19" s="120"/>
      <c r="B19" s="90"/>
    </row>
    <row r="20" spans="1:10" x14ac:dyDescent="0.2">
      <c r="A20" s="120"/>
      <c r="B20" s="90"/>
    </row>
  </sheetData>
  <mergeCells count="5">
    <mergeCell ref="A2:I2"/>
    <mergeCell ref="A3:I3"/>
    <mergeCell ref="C4:F4"/>
    <mergeCell ref="A16:G16"/>
    <mergeCell ref="K9:K14"/>
  </mergeCells>
  <pageMargins left="0.70866141732283472" right="0.70866141732283472" top="0.74803149606299213" bottom="0.74803149606299213" header="0.31496062992125984" footer="0.31496062992125984"/>
  <pageSetup scale="63" fitToHeight="0" orientation="landscape" horizontalDpi="4294967295" verticalDpi="4294967295" r:id="rId1"/>
  <headerFooter>
    <oddFooter xml:space="preserve">&amp;C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20</vt:i4>
      </vt:variant>
    </vt:vector>
  </HeadingPairs>
  <TitlesOfParts>
    <vt:vector size="32" baseType="lpstr">
      <vt:lpstr>DMC</vt:lpstr>
      <vt:lpstr>AUTOMÓVILES</vt:lpstr>
      <vt:lpstr>MANEJO</vt:lpstr>
      <vt:lpstr>RCE</vt:lpstr>
      <vt:lpstr>RCSP</vt:lpstr>
      <vt:lpstr>VG</vt:lpstr>
      <vt:lpstr>TR MAQUINARIA</vt:lpstr>
      <vt:lpstr>CUMPLIM Y RC DERIVADA DE CONTR </vt:lpstr>
      <vt:lpstr>RELACION CONCEJALES alcalde y p</vt:lpstr>
      <vt:lpstr>AUTOS</vt:lpstr>
      <vt:lpstr>MAQUINARIA</vt:lpstr>
      <vt:lpstr>SOAT</vt:lpstr>
      <vt:lpstr>AUTOMÓVILES!Área_de_impresión</vt:lpstr>
      <vt:lpstr>AUTOS!Área_de_impresión</vt:lpstr>
      <vt:lpstr>'CUMPLIM Y RC DERIVADA DE CONTR '!Área_de_impresión</vt:lpstr>
      <vt:lpstr>DMC!Área_de_impresión</vt:lpstr>
      <vt:lpstr>MANEJO!Área_de_impresión</vt:lpstr>
      <vt:lpstr>MAQUINARIA!Área_de_impresión</vt:lpstr>
      <vt:lpstr>RCE!Área_de_impresión</vt:lpstr>
      <vt:lpstr>RCSP!Área_de_impresión</vt:lpstr>
      <vt:lpstr>'RELACION CONCEJALES alcalde y p'!Área_de_impresión</vt:lpstr>
      <vt:lpstr>SOAT!Área_de_impresión</vt:lpstr>
      <vt:lpstr>'TR MAQUINARIA'!Área_de_impresión</vt:lpstr>
      <vt:lpstr>VG!Área_de_impresión</vt:lpstr>
      <vt:lpstr>AUTOMÓVILES!Títulos_a_imprimir</vt:lpstr>
      <vt:lpstr>'CUMPLIM Y RC DERIVADA DE CONTR '!Títulos_a_imprimir</vt:lpstr>
      <vt:lpstr>DMC!Títulos_a_imprimir</vt:lpstr>
      <vt:lpstr>MANEJO!Títulos_a_imprimir</vt:lpstr>
      <vt:lpstr>RCE!Títulos_a_imprimir</vt:lpstr>
      <vt:lpstr>RCSP!Títulos_a_imprimir</vt:lpstr>
      <vt:lpstr>'TR MAQUINARIA'!Títulos_a_imprimir</vt:lpstr>
      <vt:lpstr>VG!Títulos_a_imprimir</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Aguirre Osorio, Cesar Augusto</dc:creator>
  <cp:lastModifiedBy>Teresita</cp:lastModifiedBy>
  <cp:revision/>
  <cp:lastPrinted>2025-07-09T13:41:59Z</cp:lastPrinted>
  <dcterms:created xsi:type="dcterms:W3CDTF">2013-03-13T14:08:14Z</dcterms:created>
  <dcterms:modified xsi:type="dcterms:W3CDTF">2026-07-01T22:51:15Z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1f9f3886-688c-41ec-beb5-f6c446299e5f_Enabled">
    <vt:lpwstr>true</vt:lpwstr>
  </property>
  <property fmtid="{D5CDD505-2E9C-101B-9397-08002B2CF9AE}" pid="4" name="MSIP_Label_1f9f3886-688c-41ec-beb5-f6c446299e5f_SetDate">
    <vt:lpwstr>2024-06-25T13:50:22Z</vt:lpwstr>
  </property>
  <property fmtid="{D5CDD505-2E9C-101B-9397-08002B2CF9AE}" pid="5" name="MSIP_Label_1f9f3886-688c-41ec-beb5-f6c446299e5f_Method">
    <vt:lpwstr>Standard</vt:lpwstr>
  </property>
  <property fmtid="{D5CDD505-2E9C-101B-9397-08002B2CF9AE}" pid="6" name="MSIP_Label_1f9f3886-688c-41ec-beb5-f6c446299e5f_Name">
    <vt:lpwstr>Interno - Acceso abierto (No Cifrado)</vt:lpwstr>
  </property>
  <property fmtid="{D5CDD505-2E9C-101B-9397-08002B2CF9AE}" pid="7" name="MSIP_Label_1f9f3886-688c-41ec-beb5-f6c446299e5f_SiteId">
    <vt:lpwstr>73e84937-70de-4ceb-8f14-b8f9ab356f6e</vt:lpwstr>
  </property>
  <property fmtid="{D5CDD505-2E9C-101B-9397-08002B2CF9AE}" pid="8" name="MSIP_Label_1f9f3886-688c-41ec-beb5-f6c446299e5f_ActionId">
    <vt:lpwstr>976d9e7c-efb3-49a6-a538-8ea7caef992b</vt:lpwstr>
  </property>
  <property fmtid="{D5CDD505-2E9C-101B-9397-08002B2CF9AE}" pid="9" name="MSIP_Label_1f9f3886-688c-41ec-beb5-f6c446299e5f_ContentBits">
    <vt:lpwstr>2</vt:lpwstr>
  </property>
</Properties>
</file>