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istemasdesur-my.sharepoint.com/personal/alejandro_ortega_desur_gov_co/Documents/PROCESOS DE CONTRATACION/2026/JULIO DE 2026/NECOP AGUA DULCE 3 OBRA/"/>
    </mc:Choice>
  </mc:AlternateContent>
  <xr:revisionPtr revIDLastSave="0" documentId="8_{789187EC-364B-4D0A-86DE-A6562E87CD11}" xr6:coauthVersionLast="47" xr6:coauthVersionMax="47" xr10:uidLastSave="{00000000-0000-0000-0000-000000000000}"/>
  <bookViews>
    <workbookView xWindow="-120" yWindow="-120" windowWidth="29040" windowHeight="15720" xr2:uid="{1CD4BAF4-6DD2-4D2A-BE8D-7AFE5944066F}"/>
  </bookViews>
  <sheets>
    <sheet name="Hoja1" sheetId="1" r:id="rId1"/>
  </sheets>
  <externalReferences>
    <externalReference r:id="rId2"/>
  </externalReferenc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45" i="1" l="1"/>
  <c r="G45" i="1" s="1"/>
  <c r="G44" i="1" s="1"/>
  <c r="E43" i="1"/>
  <c r="G43" i="1" s="1"/>
  <c r="E42" i="1"/>
  <c r="G42" i="1" s="1"/>
  <c r="E41" i="1"/>
  <c r="G41" i="1" s="1"/>
  <c r="E39" i="1"/>
  <c r="G39" i="1" s="1"/>
  <c r="G38" i="1" s="1"/>
  <c r="E37" i="1"/>
  <c r="G37" i="1" s="1"/>
  <c r="G36" i="1" s="1"/>
  <c r="E35" i="1"/>
  <c r="G35" i="1" s="1"/>
  <c r="E34" i="1"/>
  <c r="G34" i="1" s="1"/>
  <c r="G33" i="1" s="1"/>
  <c r="F32" i="1"/>
  <c r="E32" i="1"/>
  <c r="G32" i="1" s="1"/>
  <c r="E31" i="1"/>
  <c r="G31" i="1" s="1"/>
  <c r="E30" i="1"/>
  <c r="G30" i="1" s="1"/>
  <c r="E29" i="1"/>
  <c r="G29" i="1" s="1"/>
  <c r="E28" i="1"/>
  <c r="G28" i="1" s="1"/>
  <c r="G27" i="1" s="1"/>
  <c r="E26" i="1"/>
  <c r="G26" i="1" s="1"/>
  <c r="E25" i="1"/>
  <c r="G25" i="1" s="1"/>
  <c r="E24" i="1"/>
  <c r="G24" i="1" s="1"/>
  <c r="E23" i="1"/>
  <c r="G23" i="1" s="1"/>
  <c r="E21" i="1"/>
  <c r="G21" i="1" s="1"/>
  <c r="E20" i="1"/>
  <c r="G20" i="1" s="1"/>
  <c r="E19" i="1"/>
  <c r="G19" i="1" s="1"/>
  <c r="E18" i="1"/>
  <c r="G18" i="1" s="1"/>
  <c r="E17" i="1"/>
  <c r="G17" i="1" s="1"/>
  <c r="E16" i="1"/>
  <c r="G16" i="1" s="1"/>
  <c r="E15" i="1"/>
  <c r="G15" i="1" s="1"/>
  <c r="G14" i="1" s="1"/>
  <c r="E13" i="1"/>
  <c r="G13" i="1" s="1"/>
  <c r="E12" i="1"/>
  <c r="G12" i="1" s="1"/>
  <c r="G11" i="1" s="1"/>
  <c r="E10" i="1"/>
  <c r="G10" i="1" s="1"/>
  <c r="G9" i="1" s="1"/>
  <c r="E8" i="1"/>
  <c r="G8" i="1" s="1"/>
  <c r="E7" i="1"/>
  <c r="G7" i="1" s="1"/>
  <c r="E6" i="1"/>
  <c r="G6" i="1" s="1"/>
  <c r="G5" i="1" s="1"/>
  <c r="G40" i="1" l="1"/>
  <c r="G22" i="1"/>
</calcChain>
</file>

<file path=xl/sharedStrings.xml><?xml version="1.0" encoding="utf-8"?>
<sst xmlns="http://schemas.openxmlformats.org/spreadsheetml/2006/main" count="122" uniqueCount="98">
  <si>
    <r>
      <t xml:space="preserve">EMPRESA DE VIVIENDA Y DESARROLLO URBANO Y RURAL DEL MUNICIPIO DE ENVIGADO “DESur”
</t>
    </r>
    <r>
      <rPr>
        <sz val="16"/>
        <rFont val="Swis721 LtCn BT"/>
        <family val="2"/>
      </rPr>
      <t>PROCESO GESTIÓN Y ADMINISTRACIÓN DE PROYECTOS</t>
    </r>
  </si>
  <si>
    <t>REALIZAR LAS OBRAS DE ESTABILIZACIÓN DEL TALUD Y REFORZAMIENTO DEL BOX CULVERT UBICADO EN LA GLORIETA DEL SECTOR AGUA DULCE, EN EL MUNICIPIO DE ENVIGADO, EN CUMPLIMIENTO DEL ACTA DE EJECUCIÓN NO. 9 DEL CONVENIO INTERADMINISTRATIVO ENV-09-09-1420-24.</t>
  </si>
  <si>
    <t>ÍTEM</t>
  </si>
  <si>
    <t>DESCRIPCIÓN</t>
  </si>
  <si>
    <t>UNIDAD</t>
  </si>
  <si>
    <t>CANTIDAD</t>
  </si>
  <si>
    <t>VALOR UNITARIO</t>
  </si>
  <si>
    <t>VALOR TOTAL</t>
  </si>
  <si>
    <t>Actividades preliminares</t>
  </si>
  <si>
    <t>1.1</t>
  </si>
  <si>
    <t xml:space="preserve">LOCALIZACIÓN, TRAZADO, REPLANTEO Y CONTROL con equipo de precisión, comisión de topografía se hará con la frecuencia que indique la interventoría durante la ejecución del proyecto. Incluye libretas y planos. </t>
  </si>
  <si>
    <t>día</t>
  </si>
  <si>
    <t>1.2</t>
  </si>
  <si>
    <t>Instalación de CERRAMIENTO PROVISIONAL en tela verde polietileno de alta densidad y resistencia 65 gr/m2 con una altura de 2,10 m, estacones de madera común para fijación vertical de altura de 2,50 m puesto mínimo cada 2,0 m y para apuntalamiento mínimo cada 10 m y cada cambio de dirección, arranques y terminación, diámetro aproximado 0,10 m, elementos de fijación, Incluye: suministro, transporte, instalación, excavación, concreto de fundación preparado en Obra de 17.5 Mpa - 2500 psi, diámetro aproximado 0,30 m y profundidad aproximada 0,50 m, cable o alambre tensor parte inferior y superior horizontal, mantenimiento, desmonte y todos los demás elementos necesarios para su correcta instalación y operación.  cargue transporte y botada de material sobrante en botaderos oficiales.</t>
  </si>
  <si>
    <t>m</t>
  </si>
  <si>
    <t>1.3</t>
  </si>
  <si>
    <t>Suministro, transporte e instalación de CUBIERTA PLASTICA TIPO INVERNADERO en plástico calibre 7,  de 8 m de ancho colocado a una altura entre 4 y 6 m, incluye: excavación, fundaciones en concreto de 17,5 Mpa, madera inmunizada, cable de acero galvanizado de 3/16" para soporte de plástico y para vientos, anclajes en varilla de 1/2" de L 1,0 m, tensores 3/8 x 6" galvanizados, grilletes galvanizados , grapas de fijación industriales  y todos los demás materiales y elementos necesarios para su correcta instalación y funcionamiento. Podrá ser utilizada para zonas de trabajo, taller o como techo provisional para trabajos en invierno.</t>
  </si>
  <si>
    <t xml:space="preserve">m² </t>
  </si>
  <si>
    <t>Retiros y desmontes</t>
  </si>
  <si>
    <t>2.1</t>
  </si>
  <si>
    <t>Retiro de pasamanos metálico, Incluye transporte y disposición final.</t>
  </si>
  <si>
    <t>Demoliciones</t>
  </si>
  <si>
    <t>3.1</t>
  </si>
  <si>
    <t>DEMOLICIÓN ESTRUCTURAS DE CONCRETO manual o mecánicamente, de cualquier resistencia, reforzado o ciclópeo, y en cualquier clase de estructura. Incluye retiro de refuerzo y cualquier tipo de acabado (revoques y enchapes) o piso (en losas) e instalaciones embebidas, compresor neumático con martillo. El cargue, transporte externo, botada o su transporte hasta el sitio que indique la interventoría se pagará en su respectivo ítem.</t>
  </si>
  <si>
    <t>m³</t>
  </si>
  <si>
    <t>3.2</t>
  </si>
  <si>
    <t>Demolición de piso en concreto sobre terreno, de cualquier resistencia con espesor hasta de 15 cm, manual o mecánicamente, Incluye cargue, transporte interno, externo y botada de escombros, Incluye demolición del mortero de nivelación, refuerzo e instalaciones embebidas.</t>
  </si>
  <si>
    <t>Excavaciones</t>
  </si>
  <si>
    <t>4.1</t>
  </si>
  <si>
    <t>EXCAVACIÓN MECÁNICA de material heterogéneo DE 0-2 m, bajo cualquier grado de humedad. Incluye: roca descompuesta, bolas de roca de volumen inferior a 0.35 m³., el cargue, transporte interno y externo y botada de material proveniente de las excavaciones en los sitios donde lo indique la interventoría y su medida será en el sitio. No incluye entibado.</t>
  </si>
  <si>
    <t>4.2</t>
  </si>
  <si>
    <t>Excavación manual de material heterogéneo hasta 2m de profundidad, bajo cualquier grado de humedad. Incluye: roca descompuesta, bolas de roca de volumen inferior a 0.5 m³., incluye botada de material sobrante y cargue y transporte interno y su medida será en el sitio. No incluye entibado.</t>
  </si>
  <si>
    <t>4.3</t>
  </si>
  <si>
    <t>Cargue, transporte y botada de material sobrante de demoliciones, retiros y excavaciones. Incluye derecho de botadero. Se debe hacer en botaderos oficiales autorizados por la entidad competente o hasta el sitio que indique la interventoría. Su medida será en sitio.</t>
  </si>
  <si>
    <t>4.4</t>
  </si>
  <si>
    <t>Transporte interno manual o mecánico de materiales provenientes de excavaciones de todo tipo, demoliciones y/o retiros, materiales pétreos, piedras, arenillas, bases granulares, materiales aptos para lleno, concretos, triturados entre otros hasta los sitios de las obras, para distancias de 00m hasta 80m. Nota: En caso de generarse distancia superior a 80m se pagará por este mismo ítem de manera proporcional a la distancia y al valor establecido. La anterior descripción aplica para materiales requeridos en el proyecto medidos por volumen.</t>
  </si>
  <si>
    <t>4.5</t>
  </si>
  <si>
    <t>Excavación manual de material heterogéneo entre 2-4m de profundidad, bajo cualquier grado de humedad. Incluye: roca descompuesta, bolas de roca de volumen inferior a 0.5 m³., incluye botada de material sobrante y cargue y transporte interno y su medida será en el sitio. No incluye entibado.</t>
  </si>
  <si>
    <t>4.6</t>
  </si>
  <si>
    <t>Desmonte  y  limpieza  en  zonas (rocería) con alturas haste 8 mts, inluye transporte interno hasta un sitio de acopio a una distancia entre 0 y 180m. botada de material   y derecho de botadero oficial autorizado por las autoridades</t>
  </si>
  <si>
    <t>4.7</t>
  </si>
  <si>
    <t>Descapote de material orgánico hasta 0,50 cms de espesor, inluye transporte interno hasta un sitio de acopio a una distancia entre 0 y 180m.  botada de material   y derecho de botadero oficial autorizado por las autoridades</t>
  </si>
  <si>
    <t>Llenos</t>
  </si>
  <si>
    <t>5.1</t>
  </si>
  <si>
    <t>Suministro, transporte, colocación y compactación de llenos con subbase granular.  Incluye todo lo necesario para su correcta ejecución y su medida es en sitio con la base compactada.espesor 0,20 m aproximadamente.</t>
  </si>
  <si>
    <t>5.2</t>
  </si>
  <si>
    <t>Suministro, transporte y colocación de Llenos con arenilla compactada. Para llenos en zanjas de brechas de redes y en estructuras de contención. Incluye el suministro y transportes externo del material.</t>
  </si>
  <si>
    <t>5.3</t>
  </si>
  <si>
    <t>LLENOS EN MATERIAL PROVENIENTES DE LA EXCAVACIÓN, compactados mecánicamente hasta obtener una densidad del 95% de la máxima obtenida en el ensayo del próctor modificado. Su medida será en sitio ya compactado.a. No incluye transporte interno.</t>
  </si>
  <si>
    <t>5.4</t>
  </si>
  <si>
    <t>Perforación y voladura de roca con cuña mecánica, hidráulica ó cemento expansivo, incluye desembombe, no incluye transporte interno y botada</t>
  </si>
  <si>
    <t>pulg</t>
  </si>
  <si>
    <t>Concretos</t>
  </si>
  <si>
    <t>6.1</t>
  </si>
  <si>
    <t>Suministro, transporte y colocación de concreto de 28 Mpa, incluye acelerante de concreto, formaleta, macrofibra y todo lo necesario para su ejecución. Su terminaión debera ser acabado  a la vista y perfectamente curado.</t>
  </si>
  <si>
    <t>6.2</t>
  </si>
  <si>
    <t>Concreto Clase D (21 MPa). Andenes E=0.08 m. Incluye estructura de soporte (entresuelo e=0.15, arenilla e=0.05).La actividad consiste en el suministro, transporte y colocación de concreto pendientado y llaneado, vaciado alternado (en cuadros no superiores de 1.5 x 1.5 m), llaves de confinamiento lateral de 0,15*0,30, curado y todo lo necesario para su correcta construcción y funcionamiento</t>
  </si>
  <si>
    <t>6.3</t>
  </si>
  <si>
    <t>Obras de drenaje temporal tipo cunetas concreto 175 kg/cm2</t>
  </si>
  <si>
    <t>6.4</t>
  </si>
  <si>
    <t>Construcción de CUNETA PERIMETRAL en concreto de 21 Mpa., con un DESARROLLO DE 60 cm y un ESPESOR DE 10 cm. Incluye todos los demás elementos necesarios para su correcta construcción, para  exterior para aguas lluvias.</t>
  </si>
  <si>
    <t>6.5</t>
  </si>
  <si>
    <t>Solado en concreto para limpieza, vaciado sobre el terreno antes de instalar el acero de refuerzo; se vaciarán en el fondo de las excavaciones para vigas de fundación, dados, zapatas o donde se requiera. El espesor del solado será de 5 cm y deberá tener una resistencia de 15 Mpa (150 kg/cm2).</t>
  </si>
  <si>
    <t>Aceros de refuerzo, mallas electrosoldadas.</t>
  </si>
  <si>
    <t>7.1</t>
  </si>
  <si>
    <t>Suministro, transporte e instalación de acero de refuerzo figurado FY= 420 Mpa-60000 PSI, corrugado. Incluye transporte con descarga, transporte interno, alambre de amarre, certificados y todos los elementos necesarios para su correcta instalación, según diseño y recomendaciones estructurales.</t>
  </si>
  <si>
    <t>kg</t>
  </si>
  <si>
    <t>7.2</t>
  </si>
  <si>
    <t>Suministro, transporte e instalación de malla electrosoldada tipo D84. Incluye el suministro y el transporte del material y todos los elementos necesarios para su correcta colocación.</t>
  </si>
  <si>
    <t>Muro en tierra</t>
  </si>
  <si>
    <t>8.1</t>
  </si>
  <si>
    <t>Construcción de muro en tierra armada reforzado con geotextil. Dimensiones de altura,  base  y capas según diseño. Incluye: material de relleno conformado por material proveniente de las excavaciones de la parte inferior del talud y se deben compactar al 95% de la densidad máxima del Proctor modificado y geotextil con resistencia última de 40 kN/m tipo TR2400 o similares y todo lo necesario para su correcta ejecución.</t>
  </si>
  <si>
    <t>Instalaciones Hidrosanitarias</t>
  </si>
  <si>
    <t>9.1</t>
  </si>
  <si>
    <t>Suministro e instalaciòn de lloraderos en tubería pvc de 2"</t>
  </si>
  <si>
    <t>Obras para manejo de aguas</t>
  </si>
  <si>
    <t>10.1</t>
  </si>
  <si>
    <t>Manejo de aguas, mediante la construcción de jarillones y/o utilización de elementos de desvío como canecas y/o tuberías, que sean necesarios para la ejecución de los trabajos.</t>
  </si>
  <si>
    <t>10.2</t>
  </si>
  <si>
    <t>Suministro y construcción de trinchos, entibado temporal altura hasta 2,50 mts</t>
  </si>
  <si>
    <t>10.3</t>
  </si>
  <si>
    <t>Suministro, transporte e Instalación de Geotextil tipo Fortex  BX-40 o similar para control de erosión  para los enrocados laterales, incluye grapas metálicas en forma de “U” de 10 x 10 x 10 cm en varilla de acero de 6,4 ó 9,5 mm (1/4” ó 3/8”)</t>
  </si>
  <si>
    <t>Carpintería metálica</t>
  </si>
  <si>
    <t>11.1</t>
  </si>
  <si>
    <t>Pasamanos metálico segun diseño, incluye Suministro, transporte e instalación de 2 tubos metalicos de 2.5", perfiles metálicos estructurales en C. Incluye pernos de anclaje, soldadura, tornillería, pintura   Incluye limpieza mecánica para galvanizado en caliente y todos los elementos necesarios para su correcta instalación y funcionamiento.</t>
  </si>
  <si>
    <t>COSTO DIRECTO</t>
  </si>
  <si>
    <t>PORCENTAJE AU</t>
  </si>
  <si>
    <t>COSTOS INDIRECTOS</t>
  </si>
  <si>
    <t>TOTAL COSTO DIRECTO + AU</t>
  </si>
  <si>
    <t>GASTOS REEMBOLSABLES (NO MODIFICAR)</t>
  </si>
  <si>
    <t>Componente SST (Revisar subanálisis AU)</t>
  </si>
  <si>
    <t>Componente Ambiental (Revisar subanálisis AU)</t>
  </si>
  <si>
    <t>Componente social (Revisar subanálisis AU)</t>
  </si>
  <si>
    <t>Plan de Manejo de Tránsito PMT (Revisar pestaña subanálisis AU)</t>
  </si>
  <si>
    <t>Ensayos de laboratorio (Revisar pestaña Ensayos)</t>
  </si>
  <si>
    <t>Pólizas (Revisar pestaña)</t>
  </si>
  <si>
    <t>TOTAL BASE GRAVABLE PARA IMPUESTOS, TASAS Y CONTRIBUCIONES</t>
  </si>
  <si>
    <t>TOTAL CONTRATO DE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</si>
</sst>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&quot;$&quot;\ #,##0"/>
    <numFmt numFmtId="166" formatCode="&quot;$&quot;\ #,##0.00"/>
  </numFmts>
  <fonts count="14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6"/>
      <name val="Swis721 LtCn BT"/>
      <family val="2"/>
    </font>
    <font>
      <sz val="16"/>
      <name val="Swis721 LtCn BT"/>
      <family val="2"/>
    </font>
    <font>
      <sz val="11"/>
      <name val="Swis721 LtCn BT"/>
      <family val="2"/>
    </font>
    <font>
      <b/>
      <sz val="18"/>
      <name val="Swis721 LtCn BT"/>
      <family val="2"/>
    </font>
    <font>
      <b/>
      <sz val="20"/>
      <color theme="1"/>
      <name val="Swis721 LtCn BT"/>
      <family val="2"/>
    </font>
    <font>
      <b/>
      <sz val="20"/>
      <name val="Swis721 LtCn BT"/>
      <family val="2"/>
    </font>
    <font>
      <b/>
      <sz val="14"/>
      <color theme="1"/>
      <name val="Swis721 LtCn BT"/>
      <family val="2"/>
    </font>
    <font>
      <b/>
      <sz val="14"/>
      <name val="Swis721 LtCn BT"/>
      <family val="2"/>
    </font>
    <font>
      <sz val="14"/>
      <name val="Swis721 LtCn BT"/>
      <family val="2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sz val="14"/>
      <color theme="1"/>
      <name val="Swis721 LtCn BT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/>
    <xf numFmtId="0" fontId="4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/>
    <xf numFmtId="0" fontId="11" fillId="0" borderId="0" xfId="0" applyFont="1"/>
    <xf numFmtId="0" fontId="8" fillId="5" borderId="8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left" vertical="justify" wrapText="1"/>
    </xf>
    <xf numFmtId="0" fontId="9" fillId="5" borderId="9" xfId="0" applyFont="1" applyFill="1" applyBorder="1" applyAlignment="1">
      <alignment horizontal="center" vertical="center"/>
    </xf>
    <xf numFmtId="3" fontId="9" fillId="5" borderId="9" xfId="0" applyNumberFormat="1" applyFont="1" applyFill="1" applyBorder="1" applyAlignment="1">
      <alignment horizontal="center" vertical="center"/>
    </xf>
    <xf numFmtId="164" fontId="9" fillId="5" borderId="9" xfId="2" applyNumberFormat="1" applyFont="1" applyFill="1" applyBorder="1" applyAlignment="1">
      <alignment horizontal="center" vertical="center"/>
    </xf>
    <xf numFmtId="164" fontId="9" fillId="5" borderId="10" xfId="2" applyNumberFormat="1" applyFont="1" applyFill="1" applyBorder="1" applyAlignment="1">
      <alignment horizontal="center" vertical="center"/>
    </xf>
    <xf numFmtId="10" fontId="10" fillId="2" borderId="0" xfId="3" applyNumberFormat="1" applyFont="1" applyFill="1" applyAlignment="1">
      <alignment horizontal="center" vertical="center"/>
    </xf>
    <xf numFmtId="0" fontId="12" fillId="2" borderId="0" xfId="0" applyFont="1" applyFill="1"/>
    <xf numFmtId="0" fontId="13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justify" vertical="center" wrapText="1"/>
    </xf>
    <xf numFmtId="0" fontId="10" fillId="0" borderId="9" xfId="0" applyFont="1" applyBorder="1" applyAlignment="1">
      <alignment horizontal="center" vertical="center"/>
    </xf>
    <xf numFmtId="3" fontId="10" fillId="0" borderId="9" xfId="0" applyNumberFormat="1" applyFont="1" applyBorder="1" applyAlignment="1">
      <alignment horizontal="center" vertical="center"/>
    </xf>
    <xf numFmtId="164" fontId="10" fillId="0" borderId="9" xfId="2" applyNumberFormat="1" applyFont="1" applyFill="1" applyBorder="1" applyAlignment="1">
      <alignment horizontal="center" vertical="center"/>
    </xf>
    <xf numFmtId="164" fontId="10" fillId="0" borderId="10" xfId="2" applyNumberFormat="1" applyFont="1" applyFill="1" applyBorder="1" applyAlignment="1">
      <alignment horizontal="center" vertical="center"/>
    </xf>
    <xf numFmtId="43" fontId="10" fillId="2" borderId="0" xfId="1" applyFont="1" applyFill="1" applyAlignment="1">
      <alignment horizontal="center" vertical="center"/>
    </xf>
    <xf numFmtId="0" fontId="9" fillId="5" borderId="9" xfId="0" applyFont="1" applyFill="1" applyBorder="1" applyAlignment="1">
      <alignment horizontal="justify" vertical="center" wrapText="1"/>
    </xf>
    <xf numFmtId="3" fontId="10" fillId="2" borderId="9" xfId="0" applyNumberFormat="1" applyFont="1" applyFill="1" applyBorder="1" applyAlignment="1">
      <alignment horizontal="center" vertical="center"/>
    </xf>
    <xf numFmtId="164" fontId="13" fillId="0" borderId="9" xfId="2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justify" vertical="center" wrapText="1"/>
    </xf>
    <xf numFmtId="0" fontId="8" fillId="5" borderId="9" xfId="0" applyFont="1" applyFill="1" applyBorder="1" applyAlignment="1">
      <alignment horizontal="justify" vertical="center" wrapText="1"/>
    </xf>
    <xf numFmtId="0" fontId="9" fillId="5" borderId="11" xfId="0" applyFont="1" applyFill="1" applyBorder="1" applyAlignment="1">
      <alignment horizontal="left" vertical="center" indent="1"/>
    </xf>
    <xf numFmtId="0" fontId="9" fillId="5" borderId="12" xfId="0" applyFont="1" applyFill="1" applyBorder="1" applyAlignment="1">
      <alignment horizontal="left" vertical="center" indent="1"/>
    </xf>
    <xf numFmtId="164" fontId="9" fillId="5" borderId="13" xfId="2" applyNumberFormat="1" applyFont="1" applyFill="1" applyBorder="1" applyAlignment="1">
      <alignment horizontal="left" vertical="center"/>
    </xf>
    <xf numFmtId="10" fontId="10" fillId="2" borderId="0" xfId="3" applyNumberFormat="1" applyFont="1" applyFill="1" applyAlignment="1">
      <alignment horizontal="left" vertical="center"/>
    </xf>
    <xf numFmtId="0" fontId="11" fillId="2" borderId="0" xfId="0" applyFont="1" applyFill="1" applyAlignment="1">
      <alignment horizontal="left" vertical="center"/>
    </xf>
    <xf numFmtId="0" fontId="9" fillId="5" borderId="8" xfId="0" applyFont="1" applyFill="1" applyBorder="1" applyAlignment="1">
      <alignment horizontal="left" vertical="center" indent="1"/>
    </xf>
    <xf numFmtId="0" fontId="9" fillId="5" borderId="9" xfId="0" applyFont="1" applyFill="1" applyBorder="1" applyAlignment="1">
      <alignment horizontal="left" vertical="center" indent="1"/>
    </xf>
    <xf numFmtId="10" fontId="9" fillId="5" borderId="10" xfId="3" applyNumberFormat="1" applyFont="1" applyFill="1" applyBorder="1" applyAlignment="1">
      <alignment horizontal="center" vertical="center"/>
    </xf>
    <xf numFmtId="0" fontId="9" fillId="5" borderId="14" xfId="0" applyFont="1" applyFill="1" applyBorder="1" applyAlignment="1">
      <alignment horizontal="left" vertical="center" indent="1"/>
    </xf>
    <xf numFmtId="0" fontId="9" fillId="5" borderId="15" xfId="0" applyFont="1" applyFill="1" applyBorder="1" applyAlignment="1">
      <alignment horizontal="left" vertical="center" indent="1"/>
    </xf>
    <xf numFmtId="164" fontId="9" fillId="5" borderId="16" xfId="2" applyNumberFormat="1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wrapText="1"/>
    </xf>
    <xf numFmtId="0" fontId="10" fillId="2" borderId="0" xfId="0" applyFont="1" applyFill="1" applyAlignment="1">
      <alignment vertical="center"/>
    </xf>
    <xf numFmtId="164" fontId="10" fillId="2" borderId="0" xfId="0" applyNumberFormat="1" applyFont="1" applyFill="1" applyAlignment="1">
      <alignment vertical="center"/>
    </xf>
    <xf numFmtId="0" fontId="9" fillId="6" borderId="17" xfId="0" applyFont="1" applyFill="1" applyBorder="1" applyAlignment="1">
      <alignment horizontal="left" vertical="center" indent="1"/>
    </xf>
    <xf numFmtId="0" fontId="9" fillId="6" borderId="18" xfId="0" applyFont="1" applyFill="1" applyBorder="1" applyAlignment="1">
      <alignment horizontal="left" vertical="center" indent="1"/>
    </xf>
    <xf numFmtId="164" fontId="9" fillId="5" borderId="19" xfId="0" applyNumberFormat="1" applyFont="1" applyFill="1" applyBorder="1" applyAlignment="1">
      <alignment vertical="center"/>
    </xf>
    <xf numFmtId="165" fontId="10" fillId="2" borderId="0" xfId="0" applyNumberFormat="1" applyFont="1" applyFill="1" applyAlignment="1">
      <alignment horizontal="center" vertical="center"/>
    </xf>
    <xf numFmtId="10" fontId="11" fillId="2" borderId="0" xfId="3" applyNumberFormat="1" applyFont="1" applyFill="1"/>
    <xf numFmtId="0" fontId="10" fillId="2" borderId="8" xfId="0" applyFont="1" applyFill="1" applyBorder="1" applyAlignment="1">
      <alignment horizontal="left" vertical="center" indent="1"/>
    </xf>
    <xf numFmtId="0" fontId="10" fillId="2" borderId="9" xfId="0" applyFont="1" applyFill="1" applyBorder="1" applyAlignment="1">
      <alignment horizontal="left" vertical="center" indent="1"/>
    </xf>
    <xf numFmtId="164" fontId="10" fillId="2" borderId="10" xfId="2" applyNumberFormat="1" applyFont="1" applyFill="1" applyBorder="1" applyAlignment="1">
      <alignment vertical="center"/>
    </xf>
    <xf numFmtId="0" fontId="10" fillId="2" borderId="8" xfId="0" applyFont="1" applyFill="1" applyBorder="1" applyAlignment="1">
      <alignment horizontal="left" vertical="center" wrapText="1" indent="1"/>
    </xf>
    <xf numFmtId="0" fontId="10" fillId="2" borderId="9" xfId="0" applyFont="1" applyFill="1" applyBorder="1" applyAlignment="1">
      <alignment horizontal="left" vertical="center" wrapText="1" indent="1"/>
    </xf>
    <xf numFmtId="0" fontId="10" fillId="2" borderId="14" xfId="0" applyFont="1" applyFill="1" applyBorder="1" applyAlignment="1">
      <alignment horizontal="left" vertical="center" wrapText="1" indent="1"/>
    </xf>
    <xf numFmtId="0" fontId="10" fillId="2" borderId="15" xfId="0" applyFont="1" applyFill="1" applyBorder="1" applyAlignment="1">
      <alignment horizontal="left" vertical="center" wrapText="1" indent="1"/>
    </xf>
    <xf numFmtId="164" fontId="13" fillId="2" borderId="16" xfId="0" applyNumberFormat="1" applyFont="1" applyFill="1" applyBorder="1" applyAlignment="1">
      <alignment vertical="center"/>
    </xf>
    <xf numFmtId="0" fontId="9" fillId="5" borderId="20" xfId="0" applyFont="1" applyFill="1" applyBorder="1" applyAlignment="1">
      <alignment horizontal="left" vertical="center" indent="1"/>
    </xf>
    <xf numFmtId="0" fontId="9" fillId="5" borderId="6" xfId="0" applyFont="1" applyFill="1" applyBorder="1" applyAlignment="1">
      <alignment horizontal="left" vertical="center" indent="1"/>
    </xf>
    <xf numFmtId="164" fontId="9" fillId="5" borderId="21" xfId="0" applyNumberFormat="1" applyFont="1" applyFill="1" applyBorder="1" applyAlignment="1">
      <alignment vertical="center"/>
    </xf>
    <xf numFmtId="0" fontId="13" fillId="2" borderId="0" xfId="0" applyFont="1" applyFill="1" applyAlignment="1">
      <alignment horizontal="left" vertical="center" indent="1"/>
    </xf>
    <xf numFmtId="0" fontId="10" fillId="2" borderId="0" xfId="0" applyFont="1" applyFill="1" applyAlignment="1">
      <alignment horizontal="left" wrapText="1"/>
    </xf>
    <xf numFmtId="0" fontId="10" fillId="2" borderId="0" xfId="0" applyFont="1" applyFill="1" applyAlignment="1">
      <alignment horizontal="left" vertical="center" indent="1"/>
    </xf>
    <xf numFmtId="0" fontId="9" fillId="5" borderId="1" xfId="0" applyFont="1" applyFill="1" applyBorder="1" applyAlignment="1">
      <alignment horizontal="left" vertical="center" indent="1"/>
    </xf>
    <xf numFmtId="0" fontId="9" fillId="5" borderId="2" xfId="0" applyFont="1" applyFill="1" applyBorder="1" applyAlignment="1">
      <alignment horizontal="left" vertical="center" indent="1"/>
    </xf>
    <xf numFmtId="0" fontId="9" fillId="5" borderId="5" xfId="0" applyFont="1" applyFill="1" applyBorder="1" applyAlignment="1">
      <alignment horizontal="left" vertical="center" indent="1"/>
    </xf>
    <xf numFmtId="164" fontId="10" fillId="2" borderId="0" xfId="0" applyNumberFormat="1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166" fontId="10" fillId="2" borderId="0" xfId="0" applyNumberFormat="1" applyFont="1" applyFill="1" applyAlignment="1">
      <alignment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wrapText="1"/>
    </xf>
    <xf numFmtId="0" fontId="10" fillId="0" borderId="0" xfId="0" applyFont="1" applyAlignment="1">
      <alignment vertical="center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290244</xdr:colOff>
      <xdr:row>0</xdr:row>
      <xdr:rowOff>200602</xdr:rowOff>
    </xdr:from>
    <xdr:ext cx="1437862" cy="519571"/>
    <xdr:pic>
      <xdr:nvPicPr>
        <xdr:cNvPr id="2" name="Imagen 1">
          <a:extLst>
            <a:ext uri="{FF2B5EF4-FFF2-40B4-BE49-F238E27FC236}">
              <a16:creationId xmlns:a16="http://schemas.microsoft.com/office/drawing/2014/main" id="{415854AE-E236-4797-B6B9-636ADA7ECD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9319" y="200602"/>
          <a:ext cx="1437862" cy="519571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sistemasdesur-my.sharepoint.com/personal/alejandro_ortega_desur_gov_co/Documents/PROCESOS%20DE%20CONTRATACION/2026/JULIO%20DE%202026/NECOP%20AGUA%20DULCE%203%20OBRA/ANEXO%20OFERTA%20ECONOMICA.xlsx" TargetMode="External"/><Relationship Id="rId1" Type="http://schemas.openxmlformats.org/officeDocument/2006/relationships/externalLinkPath" Target="ANEXO%20OFERTA%20ECONOMIC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"/>
      <sheetName val="AU"/>
      <sheetName val="TABLA SALARIAL"/>
      <sheetName val="CANTIDADES"/>
      <sheetName val="SUBANALISIS  AU "/>
      <sheetName val="PÓLIZA"/>
      <sheetName val="APA 1"/>
      <sheetName val="APA 2"/>
      <sheetName val="APA 3"/>
      <sheetName val="APA 4"/>
      <sheetName val="APA 5"/>
      <sheetName val="1.1"/>
      <sheetName val="1.2"/>
      <sheetName val="1.3"/>
      <sheetName val="2.1"/>
      <sheetName val="3.1"/>
      <sheetName val="3.2"/>
      <sheetName val="4.1"/>
      <sheetName val="4.2"/>
      <sheetName val="4.3"/>
      <sheetName val="4.4"/>
      <sheetName val="4.5"/>
      <sheetName val="4.6"/>
      <sheetName val="4.7"/>
      <sheetName val="5.1"/>
      <sheetName val="5.2"/>
      <sheetName val="5.3"/>
      <sheetName val="5.4"/>
      <sheetName val="6.1"/>
      <sheetName val="6.2"/>
      <sheetName val="6.3"/>
      <sheetName val="6.4"/>
      <sheetName val="6.5"/>
      <sheetName val="7.1"/>
      <sheetName val="7.2"/>
      <sheetName val="8.1"/>
      <sheetName val="8.1 (2)"/>
      <sheetName val="8.1 (3)"/>
      <sheetName val="9.1"/>
      <sheetName val="10.1"/>
      <sheetName val="10.2"/>
      <sheetName val="10.3"/>
      <sheetName val="11.1"/>
      <sheetName val="ENSAYOS"/>
      <sheetName val="FÓRMULA REAJUSTE"/>
      <sheetName val="CÁLCULO REAJUSTE"/>
      <sheetName val="FLUJO CAJA"/>
    </sheetNames>
    <sheetDataSet>
      <sheetData sheetId="0"/>
      <sheetData sheetId="1"/>
      <sheetData sheetId="2"/>
      <sheetData sheetId="3">
        <row r="4">
          <cell r="H4">
            <v>15</v>
          </cell>
        </row>
        <row r="16">
          <cell r="H16">
            <v>120</v>
          </cell>
        </row>
        <row r="28">
          <cell r="H28">
            <v>200</v>
          </cell>
        </row>
        <row r="40">
          <cell r="H40">
            <v>60</v>
          </cell>
        </row>
        <row r="52">
          <cell r="H52">
            <v>48</v>
          </cell>
        </row>
        <row r="64">
          <cell r="H64">
            <v>48</v>
          </cell>
        </row>
        <row r="77">
          <cell r="H77">
            <v>593.99999999999989</v>
          </cell>
        </row>
        <row r="89">
          <cell r="H89">
            <v>90</v>
          </cell>
        </row>
        <row r="99">
          <cell r="H99">
            <v>100</v>
          </cell>
        </row>
        <row r="110">
          <cell r="H110">
            <v>594</v>
          </cell>
        </row>
        <row r="121">
          <cell r="H121">
            <v>480</v>
          </cell>
        </row>
        <row r="132">
          <cell r="H132">
            <v>264</v>
          </cell>
        </row>
        <row r="145">
          <cell r="H145">
            <v>132</v>
          </cell>
        </row>
        <row r="158">
          <cell r="H158">
            <v>22.5</v>
          </cell>
        </row>
        <row r="172">
          <cell r="H172">
            <v>98.999999999999986</v>
          </cell>
        </row>
        <row r="187">
          <cell r="H187">
            <v>118.8</v>
          </cell>
        </row>
        <row r="198">
          <cell r="H198">
            <v>23760</v>
          </cell>
        </row>
        <row r="211">
          <cell r="H211">
            <v>72</v>
          </cell>
        </row>
        <row r="223">
          <cell r="H223">
            <v>204</v>
          </cell>
        </row>
        <row r="233">
          <cell r="H233">
            <v>120</v>
          </cell>
        </row>
        <row r="244">
          <cell r="H244">
            <v>60</v>
          </cell>
        </row>
        <row r="266">
          <cell r="H266">
            <v>20</v>
          </cell>
        </row>
        <row r="279">
          <cell r="H279">
            <v>5400</v>
          </cell>
        </row>
        <row r="291">
          <cell r="H291">
            <v>90</v>
          </cell>
        </row>
        <row r="305">
          <cell r="H305">
            <v>198</v>
          </cell>
        </row>
        <row r="318">
          <cell r="H318">
            <v>60</v>
          </cell>
        </row>
        <row r="329">
          <cell r="H329">
            <v>60</v>
          </cell>
        </row>
        <row r="342">
          <cell r="H342">
            <v>60</v>
          </cell>
        </row>
        <row r="356">
          <cell r="H356">
            <v>198</v>
          </cell>
        </row>
        <row r="371">
          <cell r="H371">
            <v>30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35">
          <cell r="M35">
            <v>53175</v>
          </cell>
        </row>
      </sheetData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2AFE5-4470-4448-BBA3-93DA5EA5939E}">
  <dimension ref="B1:BI140"/>
  <sheetViews>
    <sheetView tabSelected="1" topLeftCell="A42" zoomScale="70" zoomScaleNormal="70" workbookViewId="0">
      <selection activeCell="L13" sqref="L13"/>
    </sheetView>
  </sheetViews>
  <sheetFormatPr baseColWidth="10" defaultColWidth="11.5703125" defaultRowHeight="18" outlineLevelRow="2"/>
  <cols>
    <col min="1" max="1" width="3.28515625" style="21" customWidth="1"/>
    <col min="2" max="2" width="34.140625" style="82" customWidth="1"/>
    <col min="3" max="3" width="114.28515625" style="83" customWidth="1"/>
    <col min="4" max="5" width="22.42578125" style="84" customWidth="1"/>
    <col min="6" max="6" width="32.140625" style="84" customWidth="1"/>
    <col min="7" max="7" width="37.7109375" style="84" customWidth="1"/>
    <col min="8" max="8" width="25" style="19" customWidth="1"/>
    <col min="9" max="9" width="20.28515625" style="20" customWidth="1"/>
    <col min="10" max="10" width="16.85546875" style="20" bestFit="1" customWidth="1"/>
    <col min="11" max="11" width="17.28515625" style="20" bestFit="1" customWidth="1"/>
    <col min="12" max="61" width="11.42578125" style="20" customWidth="1"/>
    <col min="62" max="16384" width="11.5703125" style="21"/>
  </cols>
  <sheetData>
    <row r="1" spans="2:61" s="6" customFormat="1" ht="70.5" customHeight="1" thickBot="1">
      <c r="B1" s="1" t="s">
        <v>0</v>
      </c>
      <c r="C1" s="2"/>
      <c r="D1" s="2"/>
      <c r="E1" s="2"/>
      <c r="F1" s="2"/>
      <c r="G1" s="3"/>
      <c r="H1" s="4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</row>
    <row r="2" spans="2:61" s="6" customFormat="1" ht="70.5" customHeight="1" thickBot="1">
      <c r="B2" s="7" t="s">
        <v>1</v>
      </c>
      <c r="C2" s="8"/>
      <c r="D2" s="8"/>
      <c r="E2" s="8"/>
      <c r="F2" s="8"/>
      <c r="G2" s="9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</row>
    <row r="3" spans="2:61" s="6" customFormat="1" ht="14.25" customHeight="1" thickBot="1">
      <c r="B3" s="10"/>
      <c r="C3" s="11"/>
      <c r="D3" s="12"/>
      <c r="E3" s="12"/>
      <c r="F3" s="12"/>
      <c r="G3" s="13"/>
      <c r="H3" s="4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</row>
    <row r="4" spans="2:61" ht="36.75" customHeight="1" thickBot="1">
      <c r="B4" s="14" t="s">
        <v>2</v>
      </c>
      <c r="C4" s="15" t="s">
        <v>3</v>
      </c>
      <c r="D4" s="16" t="s">
        <v>4</v>
      </c>
      <c r="E4" s="16" t="s">
        <v>5</v>
      </c>
      <c r="F4" s="17" t="s">
        <v>6</v>
      </c>
      <c r="G4" s="18" t="s">
        <v>7</v>
      </c>
    </row>
    <row r="5" spans="2:61" s="29" customFormat="1" ht="24" customHeight="1" outlineLevel="1">
      <c r="B5" s="22">
        <v>1</v>
      </c>
      <c r="C5" s="23" t="s">
        <v>8</v>
      </c>
      <c r="D5" s="24"/>
      <c r="E5" s="25"/>
      <c r="F5" s="26"/>
      <c r="G5" s="27">
        <f>SUM(G6:G8)</f>
        <v>0</v>
      </c>
      <c r="H5" s="28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  <c r="AX5" s="20"/>
      <c r="AY5" s="20"/>
    </row>
    <row r="6" spans="2:61" ht="57" customHeight="1" outlineLevel="2">
      <c r="B6" s="30" t="s">
        <v>9</v>
      </c>
      <c r="C6" s="31" t="s">
        <v>10</v>
      </c>
      <c r="D6" s="32" t="s">
        <v>11</v>
      </c>
      <c r="E6" s="33">
        <f>+[1]CANTIDADES!H4</f>
        <v>15</v>
      </c>
      <c r="F6" s="34"/>
      <c r="G6" s="35">
        <f>+E6*F6</f>
        <v>0</v>
      </c>
      <c r="H6" s="28"/>
      <c r="AZ6" s="21"/>
      <c r="BA6" s="21"/>
      <c r="BB6" s="21"/>
      <c r="BC6" s="21"/>
      <c r="BD6" s="21"/>
      <c r="BE6" s="21"/>
      <c r="BF6" s="21"/>
      <c r="BG6" s="21"/>
      <c r="BH6" s="21"/>
      <c r="BI6" s="21"/>
    </row>
    <row r="7" spans="2:61" ht="186" customHeight="1" outlineLevel="2">
      <c r="B7" s="30" t="s">
        <v>12</v>
      </c>
      <c r="C7" s="31" t="s">
        <v>13</v>
      </c>
      <c r="D7" s="32" t="s">
        <v>14</v>
      </c>
      <c r="E7" s="33">
        <f>+[1]CANTIDADES!H16</f>
        <v>120</v>
      </c>
      <c r="F7" s="34"/>
      <c r="G7" s="35">
        <f>+E7*F7</f>
        <v>0</v>
      </c>
      <c r="H7" s="36"/>
      <c r="AZ7" s="21"/>
      <c r="BA7" s="21"/>
      <c r="BB7" s="21"/>
      <c r="BC7" s="21"/>
      <c r="BD7" s="21"/>
      <c r="BE7" s="21"/>
      <c r="BF7" s="21"/>
      <c r="BG7" s="21"/>
      <c r="BH7" s="21"/>
      <c r="BI7" s="21"/>
    </row>
    <row r="8" spans="2:61" ht="131.25" customHeight="1" outlineLevel="2">
      <c r="B8" s="30" t="s">
        <v>15</v>
      </c>
      <c r="C8" s="31" t="s">
        <v>16</v>
      </c>
      <c r="D8" s="32" t="s">
        <v>17</v>
      </c>
      <c r="E8" s="33">
        <f>+[1]CANTIDADES!H28</f>
        <v>200</v>
      </c>
      <c r="F8" s="34"/>
      <c r="G8" s="35">
        <f>+E8*F8</f>
        <v>0</v>
      </c>
      <c r="H8" s="28"/>
      <c r="AZ8" s="21"/>
      <c r="BA8" s="21"/>
      <c r="BB8" s="21"/>
      <c r="BC8" s="21"/>
      <c r="BD8" s="21"/>
      <c r="BE8" s="21"/>
      <c r="BF8" s="21"/>
      <c r="BG8" s="21"/>
      <c r="BH8" s="21"/>
      <c r="BI8" s="21"/>
    </row>
    <row r="9" spans="2:61" s="29" customFormat="1" ht="24" customHeight="1" outlineLevel="1">
      <c r="B9" s="22">
        <v>2</v>
      </c>
      <c r="C9" s="37" t="s">
        <v>18</v>
      </c>
      <c r="D9" s="24"/>
      <c r="E9" s="25"/>
      <c r="F9" s="26"/>
      <c r="G9" s="27">
        <f>SUM(G10:G10)</f>
        <v>0</v>
      </c>
      <c r="H9" s="28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</row>
    <row r="10" spans="2:61" ht="36" customHeight="1" outlineLevel="2">
      <c r="B10" s="30" t="s">
        <v>19</v>
      </c>
      <c r="C10" s="31" t="s">
        <v>20</v>
      </c>
      <c r="D10" s="32" t="s">
        <v>14</v>
      </c>
      <c r="E10" s="33">
        <f>+[1]CANTIDADES!H40</f>
        <v>60</v>
      </c>
      <c r="F10" s="34"/>
      <c r="G10" s="35">
        <f>+E10*F10</f>
        <v>0</v>
      </c>
      <c r="H10" s="28"/>
      <c r="AZ10" s="21"/>
      <c r="BA10" s="21"/>
      <c r="BB10" s="21"/>
      <c r="BC10" s="21"/>
      <c r="BD10" s="21"/>
      <c r="BE10" s="21"/>
      <c r="BF10" s="21"/>
      <c r="BG10" s="21"/>
      <c r="BH10" s="21"/>
      <c r="BI10" s="21"/>
    </row>
    <row r="11" spans="2:61" s="29" customFormat="1" ht="24" customHeight="1" outlineLevel="1">
      <c r="B11" s="22">
        <v>3</v>
      </c>
      <c r="C11" s="37" t="s">
        <v>21</v>
      </c>
      <c r="D11" s="24"/>
      <c r="E11" s="25"/>
      <c r="F11" s="26"/>
      <c r="G11" s="27">
        <f>SUM(G12:G13)</f>
        <v>0</v>
      </c>
      <c r="H11" s="28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  <c r="AX11" s="20"/>
      <c r="AY11" s="20"/>
    </row>
    <row r="12" spans="2:61" ht="90.75" customHeight="1" outlineLevel="2">
      <c r="B12" s="30" t="s">
        <v>22</v>
      </c>
      <c r="C12" s="31" t="s">
        <v>23</v>
      </c>
      <c r="D12" s="32" t="s">
        <v>24</v>
      </c>
      <c r="E12" s="33">
        <f>+[1]CANTIDADES!H52</f>
        <v>48</v>
      </c>
      <c r="F12" s="34"/>
      <c r="G12" s="35">
        <f>+E12*F12</f>
        <v>0</v>
      </c>
      <c r="H12" s="28"/>
      <c r="AZ12" s="21"/>
      <c r="BA12" s="21"/>
      <c r="BB12" s="21"/>
      <c r="BC12" s="21"/>
      <c r="BD12" s="21"/>
      <c r="BE12" s="21"/>
      <c r="BF12" s="21"/>
      <c r="BG12" s="21"/>
      <c r="BH12" s="21"/>
      <c r="BI12" s="21"/>
    </row>
    <row r="13" spans="2:61" ht="72" outlineLevel="2">
      <c r="B13" s="30" t="s">
        <v>25</v>
      </c>
      <c r="C13" s="31" t="s">
        <v>26</v>
      </c>
      <c r="D13" s="32" t="s">
        <v>17</v>
      </c>
      <c r="E13" s="33">
        <f>+[1]CANTIDADES!H64</f>
        <v>48</v>
      </c>
      <c r="F13" s="34"/>
      <c r="G13" s="35">
        <f t="shared" ref="G13" si="0">+E13*F13</f>
        <v>0</v>
      </c>
      <c r="H13" s="28"/>
      <c r="AZ13" s="21"/>
      <c r="BA13" s="21"/>
      <c r="BB13" s="21"/>
      <c r="BC13" s="21"/>
      <c r="BD13" s="21"/>
      <c r="BE13" s="21"/>
      <c r="BF13" s="21"/>
      <c r="BG13" s="21"/>
      <c r="BH13" s="21"/>
      <c r="BI13" s="21"/>
    </row>
    <row r="14" spans="2:61" s="20" customFormat="1" ht="24" customHeight="1" outlineLevel="1">
      <c r="B14" s="22">
        <v>4</v>
      </c>
      <c r="C14" s="37" t="s">
        <v>27</v>
      </c>
      <c r="D14" s="24"/>
      <c r="E14" s="25"/>
      <c r="F14" s="26"/>
      <c r="G14" s="27">
        <f>SUM(G15:G21)</f>
        <v>0</v>
      </c>
      <c r="H14" s="28"/>
    </row>
    <row r="15" spans="2:61" s="20" customFormat="1" ht="90" outlineLevel="2">
      <c r="B15" s="30" t="s">
        <v>28</v>
      </c>
      <c r="C15" s="31" t="s">
        <v>29</v>
      </c>
      <c r="D15" s="32" t="s">
        <v>24</v>
      </c>
      <c r="E15" s="33">
        <f>+[1]CANTIDADES!H77</f>
        <v>593.99999999999989</v>
      </c>
      <c r="F15" s="34"/>
      <c r="G15" s="35">
        <f>+E15*F15</f>
        <v>0</v>
      </c>
      <c r="H15" s="28"/>
    </row>
    <row r="16" spans="2:61" s="20" customFormat="1" ht="75.75" customHeight="1" outlineLevel="2">
      <c r="B16" s="30" t="s">
        <v>30</v>
      </c>
      <c r="C16" s="31" t="s">
        <v>31</v>
      </c>
      <c r="D16" s="32" t="s">
        <v>24</v>
      </c>
      <c r="E16" s="38">
        <f>+[1]CANTIDADES!H89</f>
        <v>90</v>
      </c>
      <c r="F16" s="34"/>
      <c r="G16" s="35">
        <f t="shared" ref="G16:G17" si="1">+E16*F16</f>
        <v>0</v>
      </c>
      <c r="H16" s="28"/>
    </row>
    <row r="17" spans="2:61" s="20" customFormat="1" ht="61.5" customHeight="1" outlineLevel="2">
      <c r="B17" s="30" t="s">
        <v>32</v>
      </c>
      <c r="C17" s="31" t="s">
        <v>33</v>
      </c>
      <c r="D17" s="32" t="s">
        <v>24</v>
      </c>
      <c r="E17" s="33">
        <f>+[1]CANTIDADES!H99</f>
        <v>100</v>
      </c>
      <c r="F17" s="34"/>
      <c r="G17" s="35">
        <f t="shared" si="1"/>
        <v>0</v>
      </c>
      <c r="H17" s="28"/>
    </row>
    <row r="18" spans="2:61" s="20" customFormat="1" ht="131.25" customHeight="1" outlineLevel="2">
      <c r="B18" s="30" t="s">
        <v>34</v>
      </c>
      <c r="C18" s="31" t="s">
        <v>35</v>
      </c>
      <c r="D18" s="32" t="s">
        <v>24</v>
      </c>
      <c r="E18" s="38">
        <f>+[1]CANTIDADES!H110</f>
        <v>594</v>
      </c>
      <c r="F18" s="39"/>
      <c r="G18" s="35">
        <f>+E18*F18</f>
        <v>0</v>
      </c>
      <c r="H18" s="28"/>
    </row>
    <row r="19" spans="2:61" s="20" customFormat="1" ht="74.25" customHeight="1" outlineLevel="2">
      <c r="B19" s="30" t="s">
        <v>36</v>
      </c>
      <c r="C19" s="31" t="s">
        <v>37</v>
      </c>
      <c r="D19" s="32" t="s">
        <v>24</v>
      </c>
      <c r="E19" s="33">
        <f>+[1]CANTIDADES!H121</f>
        <v>480</v>
      </c>
      <c r="F19" s="34"/>
      <c r="G19" s="35">
        <f t="shared" ref="G19:G21" si="2">+E19*F19</f>
        <v>0</v>
      </c>
      <c r="H19" s="28"/>
    </row>
    <row r="20" spans="2:61" s="20" customFormat="1" ht="74.25" customHeight="1" outlineLevel="2">
      <c r="B20" s="30" t="s">
        <v>38</v>
      </c>
      <c r="C20" s="31" t="s">
        <v>39</v>
      </c>
      <c r="D20" s="32" t="s">
        <v>17</v>
      </c>
      <c r="E20" s="33">
        <f>+[1]CANTIDADES!H132</f>
        <v>264</v>
      </c>
      <c r="F20" s="34"/>
      <c r="G20" s="35">
        <f t="shared" si="2"/>
        <v>0</v>
      </c>
      <c r="H20" s="28"/>
    </row>
    <row r="21" spans="2:61" s="20" customFormat="1" ht="74.25" customHeight="1" outlineLevel="2">
      <c r="B21" s="30" t="s">
        <v>40</v>
      </c>
      <c r="C21" s="31" t="s">
        <v>41</v>
      </c>
      <c r="D21" s="32" t="s">
        <v>17</v>
      </c>
      <c r="E21" s="33">
        <f>+[1]CANTIDADES!H145</f>
        <v>132</v>
      </c>
      <c r="F21" s="34"/>
      <c r="G21" s="35">
        <f t="shared" si="2"/>
        <v>0</v>
      </c>
      <c r="H21" s="28"/>
    </row>
    <row r="22" spans="2:61" s="20" customFormat="1" ht="24" customHeight="1" outlineLevel="1">
      <c r="B22" s="22">
        <v>5</v>
      </c>
      <c r="C22" s="37" t="s">
        <v>42</v>
      </c>
      <c r="D22" s="24"/>
      <c r="E22" s="25"/>
      <c r="F22" s="26"/>
      <c r="G22" s="27">
        <f>SUM(G23:G26)</f>
        <v>0</v>
      </c>
      <c r="H22" s="28"/>
    </row>
    <row r="23" spans="2:61" s="20" customFormat="1" ht="60" customHeight="1" outlineLevel="2">
      <c r="B23" s="30" t="s">
        <v>43</v>
      </c>
      <c r="C23" s="31" t="s">
        <v>44</v>
      </c>
      <c r="D23" s="32" t="s">
        <v>24</v>
      </c>
      <c r="E23" s="33">
        <f>+[1]CANTIDADES!H158</f>
        <v>22.5</v>
      </c>
      <c r="F23" s="34"/>
      <c r="G23" s="35">
        <f>+E23*F23</f>
        <v>0</v>
      </c>
      <c r="H23" s="28"/>
    </row>
    <row r="24" spans="2:61" s="20" customFormat="1" ht="65.25" customHeight="1" outlineLevel="2">
      <c r="B24" s="30" t="s">
        <v>45</v>
      </c>
      <c r="C24" s="31" t="s">
        <v>46</v>
      </c>
      <c r="D24" s="32" t="s">
        <v>24</v>
      </c>
      <c r="E24" s="33">
        <f>+[1]CANTIDADES!H172</f>
        <v>98.999999999999986</v>
      </c>
      <c r="F24" s="34"/>
      <c r="G24" s="35">
        <f>+E24*F24</f>
        <v>0</v>
      </c>
      <c r="H24" s="28"/>
    </row>
    <row r="25" spans="2:61" s="20" customFormat="1" ht="69" customHeight="1" outlineLevel="2">
      <c r="B25" s="30" t="s">
        <v>47</v>
      </c>
      <c r="C25" s="31" t="s">
        <v>48</v>
      </c>
      <c r="D25" s="32" t="s">
        <v>24</v>
      </c>
      <c r="E25" s="33">
        <f>+[1]CANTIDADES!H187</f>
        <v>118.8</v>
      </c>
      <c r="F25" s="34"/>
      <c r="G25" s="35">
        <f t="shared" ref="G25:G26" si="3">+E25*F25</f>
        <v>0</v>
      </c>
      <c r="H25" s="28"/>
    </row>
    <row r="26" spans="2:61" s="20" customFormat="1" ht="54.75" customHeight="1" outlineLevel="2">
      <c r="B26" s="30" t="s">
        <v>49</v>
      </c>
      <c r="C26" s="31" t="s">
        <v>50</v>
      </c>
      <c r="D26" s="32" t="s">
        <v>51</v>
      </c>
      <c r="E26" s="33">
        <f>+[1]CANTIDADES!H198</f>
        <v>23760</v>
      </c>
      <c r="F26" s="34"/>
      <c r="G26" s="35">
        <f t="shared" si="3"/>
        <v>0</v>
      </c>
      <c r="H26" s="28"/>
    </row>
    <row r="27" spans="2:61" s="29" customFormat="1" ht="24" customHeight="1" outlineLevel="1">
      <c r="B27" s="22">
        <v>6</v>
      </c>
      <c r="C27" s="37" t="s">
        <v>52</v>
      </c>
      <c r="D27" s="24"/>
      <c r="E27" s="25"/>
      <c r="F27" s="26"/>
      <c r="G27" s="27">
        <f>SUM(G28:G32)</f>
        <v>1063500</v>
      </c>
      <c r="H27" s="28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</row>
    <row r="28" spans="2:61" ht="61.5" customHeight="1" outlineLevel="2">
      <c r="B28" s="30" t="s">
        <v>53</v>
      </c>
      <c r="C28" s="31" t="s">
        <v>54</v>
      </c>
      <c r="D28" s="32" t="s">
        <v>24</v>
      </c>
      <c r="E28" s="38">
        <f>+[1]CANTIDADES!H211</f>
        <v>72</v>
      </c>
      <c r="F28" s="34"/>
      <c r="G28" s="35">
        <f>+E28*F28</f>
        <v>0</v>
      </c>
      <c r="H28" s="28"/>
      <c r="AZ28" s="21"/>
      <c r="BA28" s="21"/>
      <c r="BB28" s="21"/>
      <c r="BC28" s="21"/>
      <c r="BD28" s="21"/>
      <c r="BE28" s="21"/>
      <c r="BF28" s="21"/>
      <c r="BG28" s="21"/>
      <c r="BH28" s="21"/>
      <c r="BI28" s="21"/>
    </row>
    <row r="29" spans="2:61" ht="108" customHeight="1" outlineLevel="2">
      <c r="B29" s="30" t="s">
        <v>55</v>
      </c>
      <c r="C29" s="31" t="s">
        <v>56</v>
      </c>
      <c r="D29" s="32" t="s">
        <v>17</v>
      </c>
      <c r="E29" s="38">
        <f>+[1]CANTIDADES!H223</f>
        <v>204</v>
      </c>
      <c r="F29" s="34"/>
      <c r="G29" s="35">
        <f t="shared" ref="G29:G32" si="4">+E29*F29</f>
        <v>0</v>
      </c>
      <c r="H29" s="28"/>
      <c r="AZ29" s="21"/>
      <c r="BA29" s="21"/>
      <c r="BB29" s="21"/>
      <c r="BC29" s="21"/>
      <c r="BD29" s="21"/>
      <c r="BE29" s="21"/>
      <c r="BF29" s="21"/>
      <c r="BG29" s="21"/>
      <c r="BH29" s="21"/>
      <c r="BI29" s="21"/>
    </row>
    <row r="30" spans="2:61" ht="41.25" customHeight="1" outlineLevel="2">
      <c r="B30" s="30" t="s">
        <v>57</v>
      </c>
      <c r="C30" s="31" t="s">
        <v>58</v>
      </c>
      <c r="D30" s="32" t="s">
        <v>14</v>
      </c>
      <c r="E30" s="38">
        <f>+[1]CANTIDADES!H233</f>
        <v>120</v>
      </c>
      <c r="F30" s="34"/>
      <c r="G30" s="35">
        <f t="shared" si="4"/>
        <v>0</v>
      </c>
      <c r="H30" s="28"/>
      <c r="AZ30" s="21"/>
      <c r="BA30" s="21"/>
      <c r="BB30" s="21"/>
      <c r="BC30" s="21"/>
      <c r="BD30" s="21"/>
      <c r="BE30" s="21"/>
      <c r="BF30" s="21"/>
      <c r="BG30" s="21"/>
      <c r="BH30" s="21"/>
      <c r="BI30" s="21"/>
    </row>
    <row r="31" spans="2:61" ht="54" outlineLevel="2">
      <c r="B31" s="30" t="s">
        <v>59</v>
      </c>
      <c r="C31" s="31" t="s">
        <v>60</v>
      </c>
      <c r="D31" s="32" t="s">
        <v>14</v>
      </c>
      <c r="E31" s="38">
        <f>+[1]CANTIDADES!H244</f>
        <v>60</v>
      </c>
      <c r="F31" s="34"/>
      <c r="G31" s="35">
        <f t="shared" si="4"/>
        <v>0</v>
      </c>
      <c r="H31" s="28"/>
      <c r="AZ31" s="21"/>
      <c r="BA31" s="21"/>
      <c r="BB31" s="21"/>
      <c r="BC31" s="21"/>
      <c r="BD31" s="21"/>
      <c r="BE31" s="21"/>
      <c r="BF31" s="21"/>
      <c r="BG31" s="21"/>
      <c r="BH31" s="21"/>
      <c r="BI31" s="21"/>
    </row>
    <row r="32" spans="2:61" s="20" customFormat="1" ht="76.5" customHeight="1" outlineLevel="2">
      <c r="B32" s="30" t="s">
        <v>61</v>
      </c>
      <c r="C32" s="31" t="s">
        <v>62</v>
      </c>
      <c r="D32" s="32" t="s">
        <v>17</v>
      </c>
      <c r="E32" s="33">
        <f>+[1]CANTIDADES!H266</f>
        <v>20</v>
      </c>
      <c r="F32" s="34">
        <f>+'[1]6.5'!M35</f>
        <v>53175</v>
      </c>
      <c r="G32" s="35">
        <f t="shared" si="4"/>
        <v>1063500</v>
      </c>
      <c r="H32" s="28"/>
    </row>
    <row r="33" spans="2:61" s="29" customFormat="1" ht="24" customHeight="1" outlineLevel="1">
      <c r="B33" s="22">
        <v>7</v>
      </c>
      <c r="C33" s="37" t="s">
        <v>63</v>
      </c>
      <c r="D33" s="24"/>
      <c r="E33" s="25"/>
      <c r="F33" s="26"/>
      <c r="G33" s="27">
        <f>SUM(G34:G35)</f>
        <v>0</v>
      </c>
      <c r="H33" s="28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  <c r="AX33" s="20"/>
      <c r="AY33" s="20"/>
    </row>
    <row r="34" spans="2:61" ht="77.25" customHeight="1" outlineLevel="2">
      <c r="B34" s="30" t="s">
        <v>64</v>
      </c>
      <c r="C34" s="31" t="s">
        <v>65</v>
      </c>
      <c r="D34" s="32" t="s">
        <v>66</v>
      </c>
      <c r="E34" s="33">
        <f>+[1]CANTIDADES!H279</f>
        <v>5400</v>
      </c>
      <c r="F34" s="34"/>
      <c r="G34" s="35">
        <f t="shared" ref="G34:G35" si="5">+E34*F34</f>
        <v>0</v>
      </c>
      <c r="H34" s="28"/>
      <c r="AZ34" s="21"/>
      <c r="BA34" s="21"/>
      <c r="BB34" s="21"/>
      <c r="BC34" s="21"/>
      <c r="BD34" s="21"/>
      <c r="BE34" s="21"/>
      <c r="BF34" s="21"/>
      <c r="BG34" s="21"/>
      <c r="BH34" s="21"/>
      <c r="BI34" s="21"/>
    </row>
    <row r="35" spans="2:61" ht="42.75" customHeight="1" outlineLevel="2">
      <c r="B35" s="30" t="s">
        <v>67</v>
      </c>
      <c r="C35" s="31" t="s">
        <v>68</v>
      </c>
      <c r="D35" s="32" t="s">
        <v>17</v>
      </c>
      <c r="E35" s="33">
        <f>+[1]CANTIDADES!H291</f>
        <v>90</v>
      </c>
      <c r="F35" s="34"/>
      <c r="G35" s="35">
        <f t="shared" si="5"/>
        <v>0</v>
      </c>
      <c r="H35" s="28"/>
      <c r="AZ35" s="21"/>
      <c r="BA35" s="21"/>
      <c r="BB35" s="21"/>
      <c r="BC35" s="21"/>
      <c r="BD35" s="21"/>
      <c r="BE35" s="21"/>
      <c r="BF35" s="21"/>
      <c r="BG35" s="21"/>
      <c r="BH35" s="21"/>
      <c r="BI35" s="21"/>
    </row>
    <row r="36" spans="2:61" s="29" customFormat="1" ht="24" customHeight="1" outlineLevel="1">
      <c r="B36" s="22">
        <v>8</v>
      </c>
      <c r="C36" s="37" t="s">
        <v>69</v>
      </c>
      <c r="D36" s="24"/>
      <c r="E36" s="25"/>
      <c r="F36" s="26"/>
      <c r="G36" s="27">
        <f>SUM(G37:G37)</f>
        <v>0</v>
      </c>
      <c r="H36" s="28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  <c r="AX36" s="20"/>
      <c r="AY36" s="20"/>
    </row>
    <row r="37" spans="2:61" ht="94.5" customHeight="1" outlineLevel="2">
      <c r="B37" s="30" t="s">
        <v>70</v>
      </c>
      <c r="C37" s="31" t="s">
        <v>71</v>
      </c>
      <c r="D37" s="32" t="s">
        <v>24</v>
      </c>
      <c r="E37" s="33">
        <f>+[1]CANTIDADES!H305</f>
        <v>198</v>
      </c>
      <c r="F37" s="34"/>
      <c r="G37" s="35">
        <f>+E37*F37</f>
        <v>0</v>
      </c>
      <c r="H37" s="28"/>
      <c r="AZ37" s="21"/>
      <c r="BA37" s="21"/>
      <c r="BB37" s="21"/>
      <c r="BC37" s="21"/>
      <c r="BD37" s="21"/>
      <c r="BE37" s="21"/>
      <c r="BF37" s="21"/>
      <c r="BG37" s="21"/>
      <c r="BH37" s="21"/>
      <c r="BI37" s="21"/>
    </row>
    <row r="38" spans="2:61" s="29" customFormat="1" ht="24" customHeight="1" outlineLevel="1">
      <c r="B38" s="22">
        <v>9</v>
      </c>
      <c r="C38" s="37" t="s">
        <v>72</v>
      </c>
      <c r="D38" s="24"/>
      <c r="E38" s="25"/>
      <c r="F38" s="26"/>
      <c r="G38" s="27">
        <f>SUM(G39:G39)</f>
        <v>0</v>
      </c>
      <c r="H38" s="28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</row>
    <row r="39" spans="2:61" ht="38.25" customHeight="1" outlineLevel="2">
      <c r="B39" s="30" t="s">
        <v>73</v>
      </c>
      <c r="C39" s="31" t="s">
        <v>74</v>
      </c>
      <c r="D39" s="32" t="s">
        <v>14</v>
      </c>
      <c r="E39" s="33">
        <f>+[1]CANTIDADES!H318</f>
        <v>60</v>
      </c>
      <c r="F39" s="34"/>
      <c r="G39" s="35">
        <f>+E39*F39</f>
        <v>0</v>
      </c>
      <c r="H39" s="28"/>
      <c r="AZ39" s="21"/>
      <c r="BA39" s="21"/>
      <c r="BB39" s="21"/>
      <c r="BC39" s="21"/>
      <c r="BD39" s="21"/>
      <c r="BE39" s="21"/>
      <c r="BF39" s="21"/>
      <c r="BG39" s="21"/>
      <c r="BH39" s="21"/>
      <c r="BI39" s="21"/>
    </row>
    <row r="40" spans="2:61" s="29" customFormat="1" ht="24" customHeight="1" outlineLevel="1">
      <c r="B40" s="22">
        <v>10</v>
      </c>
      <c r="C40" s="37" t="s">
        <v>75</v>
      </c>
      <c r="D40" s="24"/>
      <c r="E40" s="25"/>
      <c r="F40" s="26"/>
      <c r="G40" s="27">
        <f>SUM(G41:G43)</f>
        <v>0</v>
      </c>
      <c r="H40" s="28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</row>
    <row r="41" spans="2:61" ht="51" customHeight="1" outlineLevel="2">
      <c r="B41" s="30" t="s">
        <v>76</v>
      </c>
      <c r="C41" s="31" t="s">
        <v>77</v>
      </c>
      <c r="D41" s="32" t="s">
        <v>14</v>
      </c>
      <c r="E41" s="33">
        <f>+[1]CANTIDADES!H329</f>
        <v>60</v>
      </c>
      <c r="F41" s="34"/>
      <c r="G41" s="35">
        <f>+E41*F41</f>
        <v>0</v>
      </c>
      <c r="H41" s="28"/>
      <c r="AZ41" s="21"/>
      <c r="BA41" s="21"/>
      <c r="BB41" s="21"/>
      <c r="BC41" s="21"/>
      <c r="BD41" s="21"/>
      <c r="BE41" s="21"/>
      <c r="BF41" s="21"/>
      <c r="BG41" s="21"/>
      <c r="BH41" s="21"/>
      <c r="BI41" s="21"/>
    </row>
    <row r="42" spans="2:61" ht="34.5" customHeight="1" outlineLevel="2">
      <c r="B42" s="30" t="s">
        <v>78</v>
      </c>
      <c r="C42" s="31" t="s">
        <v>79</v>
      </c>
      <c r="D42" s="32" t="s">
        <v>14</v>
      </c>
      <c r="E42" s="33">
        <f>+[1]CANTIDADES!H342</f>
        <v>60</v>
      </c>
      <c r="F42" s="34"/>
      <c r="G42" s="35">
        <f t="shared" ref="G42:G43" si="6">+E42*F42</f>
        <v>0</v>
      </c>
      <c r="H42" s="28"/>
      <c r="AZ42" s="21"/>
      <c r="BA42" s="21"/>
      <c r="BB42" s="21"/>
      <c r="BC42" s="21"/>
      <c r="BD42" s="21"/>
      <c r="BE42" s="21"/>
      <c r="BF42" s="21"/>
      <c r="BG42" s="21"/>
      <c r="BH42" s="21"/>
      <c r="BI42" s="21"/>
    </row>
    <row r="43" spans="2:61" ht="59.25" customHeight="1" outlineLevel="2">
      <c r="B43" s="30" t="s">
        <v>80</v>
      </c>
      <c r="C43" s="40" t="s">
        <v>81</v>
      </c>
      <c r="D43" s="32" t="s">
        <v>17</v>
      </c>
      <c r="E43" s="33">
        <f>+[1]CANTIDADES!H356</f>
        <v>198</v>
      </c>
      <c r="F43" s="34"/>
      <c r="G43" s="35">
        <f t="shared" si="6"/>
        <v>0</v>
      </c>
      <c r="H43" s="28"/>
      <c r="AZ43" s="21"/>
      <c r="BA43" s="21"/>
      <c r="BB43" s="21"/>
      <c r="BC43" s="21"/>
      <c r="BD43" s="21"/>
      <c r="BE43" s="21"/>
      <c r="BF43" s="21"/>
      <c r="BG43" s="21"/>
      <c r="BH43" s="21"/>
      <c r="BI43" s="21"/>
    </row>
    <row r="44" spans="2:61" s="29" customFormat="1" ht="24" customHeight="1" outlineLevel="1">
      <c r="B44" s="22">
        <v>11</v>
      </c>
      <c r="C44" s="41" t="s">
        <v>82</v>
      </c>
      <c r="D44" s="24"/>
      <c r="E44" s="25"/>
      <c r="F44" s="26"/>
      <c r="G44" s="27">
        <f>SUM(G45:G45)</f>
        <v>0</v>
      </c>
      <c r="H44" s="28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</row>
    <row r="45" spans="2:61" ht="95.25" customHeight="1" outlineLevel="2">
      <c r="B45" s="30" t="s">
        <v>83</v>
      </c>
      <c r="C45" s="40" t="s">
        <v>84</v>
      </c>
      <c r="D45" s="32" t="s">
        <v>14</v>
      </c>
      <c r="E45" s="33">
        <f>+[1]CANTIDADES!H371</f>
        <v>30</v>
      </c>
      <c r="F45" s="34"/>
      <c r="G45" s="35">
        <f>+E45*F45</f>
        <v>0</v>
      </c>
      <c r="H45" s="28"/>
      <c r="AZ45" s="21"/>
      <c r="BA45" s="21"/>
      <c r="BB45" s="21"/>
      <c r="BC45" s="21"/>
      <c r="BD45" s="21"/>
      <c r="BE45" s="21"/>
      <c r="BF45" s="21"/>
      <c r="BG45" s="21"/>
      <c r="BH45" s="21"/>
      <c r="BI45" s="21"/>
    </row>
    <row r="46" spans="2:61" s="46" customFormat="1" ht="27" customHeight="1">
      <c r="B46" s="42" t="s">
        <v>85</v>
      </c>
      <c r="C46" s="43"/>
      <c r="D46" s="43"/>
      <c r="E46" s="43"/>
      <c r="F46" s="43"/>
      <c r="G46" s="44"/>
      <c r="H46" s="45"/>
    </row>
    <row r="47" spans="2:61" s="46" customFormat="1" ht="27" customHeight="1">
      <c r="B47" s="47" t="s">
        <v>86</v>
      </c>
      <c r="C47" s="48"/>
      <c r="D47" s="48"/>
      <c r="E47" s="48"/>
      <c r="F47" s="48"/>
      <c r="G47" s="49">
        <v>0.3488</v>
      </c>
      <c r="H47" s="45"/>
    </row>
    <row r="48" spans="2:61" s="46" customFormat="1" ht="27" customHeight="1">
      <c r="B48" s="47" t="s">
        <v>87</v>
      </c>
      <c r="C48" s="48"/>
      <c r="D48" s="48"/>
      <c r="E48" s="48"/>
      <c r="F48" s="48"/>
      <c r="G48" s="27"/>
      <c r="H48" s="45"/>
    </row>
    <row r="49" spans="2:9" s="46" customFormat="1" ht="27" customHeight="1" thickBot="1">
      <c r="B49" s="50" t="s">
        <v>88</v>
      </c>
      <c r="C49" s="51"/>
      <c r="D49" s="51"/>
      <c r="E49" s="51"/>
      <c r="F49" s="51"/>
      <c r="G49" s="52"/>
      <c r="H49" s="45"/>
    </row>
    <row r="50" spans="2:9" s="20" customFormat="1" ht="18.75" thickBot="1">
      <c r="B50" s="53"/>
      <c r="C50" s="54"/>
      <c r="D50" s="55"/>
      <c r="E50" s="55"/>
      <c r="F50" s="55"/>
      <c r="G50" s="56"/>
      <c r="H50" s="19"/>
    </row>
    <row r="51" spans="2:9" s="20" customFormat="1" ht="27.75" customHeight="1">
      <c r="B51" s="57" t="s">
        <v>89</v>
      </c>
      <c r="C51" s="58"/>
      <c r="D51" s="58"/>
      <c r="E51" s="58"/>
      <c r="F51" s="58"/>
      <c r="G51" s="59">
        <v>62053968</v>
      </c>
      <c r="H51" s="60"/>
      <c r="I51" s="61"/>
    </row>
    <row r="52" spans="2:9" s="20" customFormat="1" ht="27" customHeight="1">
      <c r="B52" s="62" t="s">
        <v>90</v>
      </c>
      <c r="C52" s="63"/>
      <c r="D52" s="63"/>
      <c r="E52" s="63"/>
      <c r="F52" s="63"/>
      <c r="G52" s="64">
        <v>11794278</v>
      </c>
      <c r="H52" s="60"/>
    </row>
    <row r="53" spans="2:9" s="20" customFormat="1" ht="27" customHeight="1">
      <c r="B53" s="62" t="s">
        <v>91</v>
      </c>
      <c r="C53" s="63"/>
      <c r="D53" s="63"/>
      <c r="E53" s="63"/>
      <c r="F53" s="63"/>
      <c r="G53" s="64">
        <v>6933390</v>
      </c>
      <c r="H53" s="60"/>
    </row>
    <row r="54" spans="2:9" s="20" customFormat="1" ht="27" customHeight="1">
      <c r="B54" s="62" t="s">
        <v>92</v>
      </c>
      <c r="C54" s="63"/>
      <c r="D54" s="63"/>
      <c r="E54" s="63"/>
      <c r="F54" s="63"/>
      <c r="G54" s="64">
        <v>20599456</v>
      </c>
      <c r="H54" s="60"/>
    </row>
    <row r="55" spans="2:9" s="20" customFormat="1" ht="27" customHeight="1">
      <c r="B55" s="62" t="s">
        <v>93</v>
      </c>
      <c r="C55" s="63"/>
      <c r="D55" s="63"/>
      <c r="E55" s="63"/>
      <c r="F55" s="63"/>
      <c r="G55" s="64">
        <v>14323954</v>
      </c>
      <c r="H55" s="60"/>
    </row>
    <row r="56" spans="2:9" s="20" customFormat="1" ht="30.75" customHeight="1">
      <c r="B56" s="65" t="s">
        <v>94</v>
      </c>
      <c r="C56" s="66"/>
      <c r="D56" s="66"/>
      <c r="E56" s="66"/>
      <c r="F56" s="66"/>
      <c r="G56" s="64">
        <v>2818793</v>
      </c>
      <c r="H56" s="60"/>
    </row>
    <row r="57" spans="2:9" s="20" customFormat="1" ht="27" customHeight="1" thickBot="1">
      <c r="B57" s="67" t="s">
        <v>95</v>
      </c>
      <c r="C57" s="68"/>
      <c r="D57" s="68"/>
      <c r="E57" s="68"/>
      <c r="F57" s="68"/>
      <c r="G57" s="69">
        <v>5584098</v>
      </c>
      <c r="H57" s="60"/>
    </row>
    <row r="58" spans="2:9" s="20" customFormat="1" ht="18.75" thickBot="1">
      <c r="B58" s="53"/>
      <c r="C58" s="54"/>
      <c r="D58" s="55"/>
      <c r="E58" s="55"/>
      <c r="F58" s="55"/>
      <c r="G58" s="56"/>
      <c r="H58" s="19"/>
    </row>
    <row r="59" spans="2:9" s="20" customFormat="1" ht="30" customHeight="1" thickBot="1">
      <c r="B59" s="70" t="s">
        <v>96</v>
      </c>
      <c r="C59" s="71"/>
      <c r="D59" s="71"/>
      <c r="E59" s="71"/>
      <c r="F59" s="71"/>
      <c r="G59" s="72"/>
      <c r="H59" s="19"/>
    </row>
    <row r="60" spans="2:9" s="20" customFormat="1" ht="18.75" thickBot="1">
      <c r="B60" s="73"/>
      <c r="C60" s="74"/>
      <c r="D60" s="75"/>
      <c r="E60" s="75"/>
      <c r="F60" s="75"/>
      <c r="G60" s="56"/>
      <c r="H60" s="19"/>
    </row>
    <row r="61" spans="2:9" s="80" customFormat="1" ht="27.75" customHeight="1" thickBot="1">
      <c r="B61" s="76" t="s">
        <v>97</v>
      </c>
      <c r="C61" s="77"/>
      <c r="D61" s="77"/>
      <c r="E61" s="77"/>
      <c r="F61" s="78"/>
      <c r="G61" s="72"/>
      <c r="H61" s="79"/>
    </row>
    <row r="62" spans="2:9" s="20" customFormat="1">
      <c r="B62" s="53"/>
      <c r="C62" s="54"/>
      <c r="D62" s="55"/>
      <c r="E62" s="55"/>
      <c r="F62" s="55"/>
      <c r="G62" s="81"/>
      <c r="H62" s="19"/>
    </row>
    <row r="63" spans="2:9" s="20" customFormat="1">
      <c r="B63" s="53"/>
      <c r="C63" s="54"/>
      <c r="D63" s="55"/>
      <c r="E63" s="55"/>
      <c r="F63" s="55"/>
      <c r="G63" s="81"/>
      <c r="H63" s="19"/>
    </row>
    <row r="64" spans="2:9" s="20" customFormat="1">
      <c r="B64" s="53"/>
      <c r="C64" s="54"/>
      <c r="D64" s="55"/>
      <c r="E64" s="55"/>
      <c r="F64" s="55"/>
      <c r="G64" s="81"/>
      <c r="H64" s="19"/>
    </row>
    <row r="65" spans="2:8" s="20" customFormat="1">
      <c r="B65" s="53"/>
      <c r="C65" s="54"/>
      <c r="D65" s="55"/>
      <c r="E65" s="55"/>
      <c r="F65" s="55"/>
      <c r="G65" s="81"/>
      <c r="H65" s="19"/>
    </row>
    <row r="66" spans="2:8" s="20" customFormat="1">
      <c r="B66" s="53"/>
      <c r="C66" s="54"/>
      <c r="D66" s="55"/>
      <c r="E66" s="55"/>
      <c r="F66" s="55"/>
      <c r="G66" s="81"/>
      <c r="H66" s="19"/>
    </row>
    <row r="67" spans="2:8" s="20" customFormat="1">
      <c r="B67" s="53"/>
      <c r="C67" s="54"/>
      <c r="D67" s="55"/>
      <c r="E67" s="55"/>
      <c r="F67" s="55"/>
      <c r="G67" s="81"/>
      <c r="H67" s="19"/>
    </row>
    <row r="68" spans="2:8" s="20" customFormat="1">
      <c r="B68" s="53"/>
      <c r="C68" s="54"/>
      <c r="D68" s="55"/>
      <c r="E68" s="55"/>
      <c r="F68" s="55"/>
      <c r="G68" s="81"/>
      <c r="H68" s="19"/>
    </row>
    <row r="69" spans="2:8" s="20" customFormat="1">
      <c r="B69" s="53"/>
      <c r="C69" s="54"/>
      <c r="D69" s="55"/>
      <c r="E69" s="55"/>
      <c r="F69" s="55"/>
      <c r="G69" s="81"/>
      <c r="H69" s="19"/>
    </row>
    <row r="70" spans="2:8" s="20" customFormat="1">
      <c r="B70" s="53"/>
      <c r="C70" s="54"/>
      <c r="D70" s="55"/>
      <c r="E70" s="55"/>
      <c r="F70" s="55"/>
      <c r="G70" s="81"/>
      <c r="H70" s="19"/>
    </row>
    <row r="71" spans="2:8" s="20" customFormat="1">
      <c r="B71" s="53"/>
      <c r="C71" s="54"/>
      <c r="D71" s="55"/>
      <c r="E71" s="55"/>
      <c r="F71" s="55"/>
      <c r="G71" s="81"/>
      <c r="H71" s="19"/>
    </row>
    <row r="72" spans="2:8" s="20" customFormat="1">
      <c r="B72" s="53"/>
      <c r="C72" s="54"/>
      <c r="D72" s="55"/>
      <c r="E72" s="55"/>
      <c r="F72" s="55"/>
      <c r="G72" s="81"/>
      <c r="H72" s="19"/>
    </row>
    <row r="73" spans="2:8" s="20" customFormat="1">
      <c r="B73" s="53"/>
      <c r="C73" s="54"/>
      <c r="D73" s="55"/>
      <c r="E73" s="55"/>
      <c r="F73" s="55"/>
      <c r="G73" s="81"/>
      <c r="H73" s="19"/>
    </row>
    <row r="74" spans="2:8" s="20" customFormat="1">
      <c r="B74" s="53"/>
      <c r="C74" s="54"/>
      <c r="D74" s="55"/>
      <c r="E74" s="55"/>
      <c r="F74" s="55"/>
      <c r="G74" s="81"/>
      <c r="H74" s="19"/>
    </row>
    <row r="75" spans="2:8" s="20" customFormat="1">
      <c r="B75" s="53"/>
      <c r="C75" s="54"/>
      <c r="D75" s="55"/>
      <c r="E75" s="55"/>
      <c r="F75" s="55"/>
      <c r="G75" s="81"/>
      <c r="H75" s="19"/>
    </row>
    <row r="76" spans="2:8" s="20" customFormat="1">
      <c r="B76" s="53"/>
      <c r="C76" s="54"/>
      <c r="D76" s="55"/>
      <c r="E76" s="55"/>
      <c r="F76" s="55"/>
      <c r="G76" s="81"/>
      <c r="H76" s="19"/>
    </row>
    <row r="77" spans="2:8" s="20" customFormat="1">
      <c r="B77" s="53"/>
      <c r="C77" s="54"/>
      <c r="D77" s="55"/>
      <c r="E77" s="55"/>
      <c r="F77" s="55"/>
      <c r="G77" s="81"/>
      <c r="H77" s="19"/>
    </row>
    <row r="78" spans="2:8" s="20" customFormat="1">
      <c r="B78" s="53"/>
      <c r="C78" s="54"/>
      <c r="D78" s="55"/>
      <c r="E78" s="55"/>
      <c r="F78" s="55"/>
      <c r="G78" s="81"/>
      <c r="H78" s="19"/>
    </row>
    <row r="79" spans="2:8" s="20" customFormat="1">
      <c r="B79" s="53"/>
      <c r="C79" s="54"/>
      <c r="D79" s="55"/>
      <c r="E79" s="55"/>
      <c r="F79" s="55"/>
      <c r="G79" s="81"/>
      <c r="H79" s="19"/>
    </row>
    <row r="80" spans="2:8" s="20" customFormat="1">
      <c r="B80" s="53"/>
      <c r="C80" s="54"/>
      <c r="D80" s="55"/>
      <c r="E80" s="55"/>
      <c r="F80" s="55"/>
      <c r="G80" s="81"/>
      <c r="H80" s="19"/>
    </row>
    <row r="81" spans="2:8" s="20" customFormat="1">
      <c r="B81" s="53"/>
      <c r="C81" s="54"/>
      <c r="D81" s="55"/>
      <c r="E81" s="55"/>
      <c r="F81" s="55"/>
      <c r="G81" s="81"/>
      <c r="H81" s="19"/>
    </row>
    <row r="82" spans="2:8" s="20" customFormat="1">
      <c r="B82" s="53"/>
      <c r="C82" s="54"/>
      <c r="D82" s="55"/>
      <c r="E82" s="55"/>
      <c r="F82" s="55"/>
      <c r="G82" s="81"/>
      <c r="H82" s="19"/>
    </row>
    <row r="83" spans="2:8" s="20" customFormat="1">
      <c r="B83" s="53"/>
      <c r="C83" s="54"/>
      <c r="D83" s="55"/>
      <c r="E83" s="55"/>
      <c r="F83" s="55"/>
      <c r="G83" s="81"/>
      <c r="H83" s="19"/>
    </row>
    <row r="84" spans="2:8" s="20" customFormat="1">
      <c r="B84" s="53"/>
      <c r="C84" s="54"/>
      <c r="D84" s="55"/>
      <c r="E84" s="55"/>
      <c r="F84" s="55"/>
      <c r="G84" s="81"/>
      <c r="H84" s="19"/>
    </row>
    <row r="85" spans="2:8" s="20" customFormat="1">
      <c r="B85" s="53"/>
      <c r="C85" s="54"/>
      <c r="D85" s="55"/>
      <c r="E85" s="55"/>
      <c r="F85" s="55"/>
      <c r="G85" s="81"/>
      <c r="H85" s="19"/>
    </row>
    <row r="86" spans="2:8" s="20" customFormat="1">
      <c r="B86" s="53"/>
      <c r="C86" s="54"/>
      <c r="D86" s="55"/>
      <c r="E86" s="55"/>
      <c r="F86" s="55"/>
      <c r="G86" s="81"/>
      <c r="H86" s="19"/>
    </row>
    <row r="87" spans="2:8" s="20" customFormat="1">
      <c r="B87" s="53"/>
      <c r="C87" s="54"/>
      <c r="D87" s="55"/>
      <c r="E87" s="55"/>
      <c r="F87" s="55"/>
      <c r="G87" s="81"/>
      <c r="H87" s="19"/>
    </row>
    <row r="88" spans="2:8" s="20" customFormat="1">
      <c r="B88" s="53"/>
      <c r="C88" s="54"/>
      <c r="D88" s="55"/>
      <c r="E88" s="55"/>
      <c r="F88" s="55"/>
      <c r="G88" s="81"/>
      <c r="H88" s="19"/>
    </row>
    <row r="89" spans="2:8" s="20" customFormat="1">
      <c r="B89" s="53"/>
      <c r="C89" s="54"/>
      <c r="D89" s="55"/>
      <c r="E89" s="55"/>
      <c r="F89" s="55"/>
      <c r="G89" s="81"/>
      <c r="H89" s="19"/>
    </row>
    <row r="90" spans="2:8" s="20" customFormat="1">
      <c r="B90" s="53"/>
      <c r="C90" s="54"/>
      <c r="D90" s="55"/>
      <c r="E90" s="55"/>
      <c r="F90" s="55"/>
      <c r="G90" s="81"/>
      <c r="H90" s="19"/>
    </row>
    <row r="91" spans="2:8" s="20" customFormat="1">
      <c r="B91" s="53"/>
      <c r="C91" s="54"/>
      <c r="D91" s="55"/>
      <c r="E91" s="55"/>
      <c r="F91" s="55"/>
      <c r="G91" s="81"/>
      <c r="H91" s="19"/>
    </row>
    <row r="92" spans="2:8" s="20" customFormat="1">
      <c r="B92" s="53"/>
      <c r="C92" s="54"/>
      <c r="D92" s="55"/>
      <c r="E92" s="55"/>
      <c r="F92" s="55"/>
      <c r="G92" s="81"/>
      <c r="H92" s="19"/>
    </row>
    <row r="93" spans="2:8" s="20" customFormat="1">
      <c r="B93" s="53"/>
      <c r="C93" s="54"/>
      <c r="D93" s="55"/>
      <c r="E93" s="55"/>
      <c r="F93" s="55"/>
      <c r="G93" s="81"/>
      <c r="H93" s="19"/>
    </row>
    <row r="94" spans="2:8" s="20" customFormat="1">
      <c r="B94" s="53"/>
      <c r="C94" s="54"/>
      <c r="D94" s="55"/>
      <c r="E94" s="55"/>
      <c r="F94" s="55"/>
      <c r="G94" s="81"/>
      <c r="H94" s="19"/>
    </row>
    <row r="95" spans="2:8" s="20" customFormat="1">
      <c r="B95" s="53"/>
      <c r="C95" s="54"/>
      <c r="D95" s="55"/>
      <c r="E95" s="55"/>
      <c r="F95" s="55"/>
      <c r="G95" s="81"/>
      <c r="H95" s="19"/>
    </row>
    <row r="96" spans="2:8" s="20" customFormat="1">
      <c r="B96" s="53"/>
      <c r="C96" s="54"/>
      <c r="D96" s="55"/>
      <c r="E96" s="55"/>
      <c r="F96" s="55"/>
      <c r="G96" s="81"/>
      <c r="H96" s="19"/>
    </row>
    <row r="97" spans="2:8" s="20" customFormat="1">
      <c r="B97" s="53"/>
      <c r="C97" s="54"/>
      <c r="D97" s="55"/>
      <c r="E97" s="55"/>
      <c r="F97" s="55"/>
      <c r="G97" s="81"/>
      <c r="H97" s="19"/>
    </row>
    <row r="98" spans="2:8" s="20" customFormat="1">
      <c r="B98" s="53"/>
      <c r="C98" s="54"/>
      <c r="D98" s="55"/>
      <c r="E98" s="55"/>
      <c r="F98" s="55"/>
      <c r="G98" s="81"/>
      <c r="H98" s="19"/>
    </row>
    <row r="99" spans="2:8" s="20" customFormat="1">
      <c r="B99" s="53"/>
      <c r="C99" s="54"/>
      <c r="D99" s="55"/>
      <c r="E99" s="55"/>
      <c r="F99" s="55"/>
      <c r="G99" s="81"/>
      <c r="H99" s="19"/>
    </row>
    <row r="100" spans="2:8" s="20" customFormat="1">
      <c r="B100" s="53"/>
      <c r="C100" s="54"/>
      <c r="D100" s="55"/>
      <c r="E100" s="55"/>
      <c r="F100" s="55"/>
      <c r="G100" s="81"/>
      <c r="H100" s="19"/>
    </row>
    <row r="101" spans="2:8" s="20" customFormat="1">
      <c r="B101" s="53"/>
      <c r="C101" s="54"/>
      <c r="D101" s="55"/>
      <c r="E101" s="55"/>
      <c r="F101" s="55"/>
      <c r="G101" s="81"/>
      <c r="H101" s="19"/>
    </row>
    <row r="102" spans="2:8" s="20" customFormat="1">
      <c r="B102" s="53"/>
      <c r="C102" s="54"/>
      <c r="D102" s="55"/>
      <c r="E102" s="55"/>
      <c r="F102" s="55"/>
      <c r="G102" s="81"/>
      <c r="H102" s="19"/>
    </row>
    <row r="103" spans="2:8" s="20" customFormat="1">
      <c r="B103" s="53"/>
      <c r="C103" s="54"/>
      <c r="D103" s="55"/>
      <c r="E103" s="55"/>
      <c r="F103" s="55"/>
      <c r="G103" s="81"/>
      <c r="H103" s="19"/>
    </row>
    <row r="104" spans="2:8" s="20" customFormat="1">
      <c r="B104" s="53"/>
      <c r="C104" s="54"/>
      <c r="D104" s="55"/>
      <c r="E104" s="55"/>
      <c r="F104" s="55"/>
      <c r="G104" s="81"/>
      <c r="H104" s="19"/>
    </row>
    <row r="105" spans="2:8" s="20" customFormat="1">
      <c r="B105" s="53"/>
      <c r="C105" s="54"/>
      <c r="D105" s="55"/>
      <c r="E105" s="55"/>
      <c r="F105" s="55"/>
      <c r="G105" s="81"/>
      <c r="H105" s="19"/>
    </row>
    <row r="106" spans="2:8" s="20" customFormat="1">
      <c r="B106" s="53"/>
      <c r="C106" s="54"/>
      <c r="D106" s="55"/>
      <c r="E106" s="55"/>
      <c r="F106" s="55"/>
      <c r="G106" s="81"/>
      <c r="H106" s="19"/>
    </row>
    <row r="107" spans="2:8" s="20" customFormat="1">
      <c r="B107" s="53"/>
      <c r="C107" s="54"/>
      <c r="D107" s="55"/>
      <c r="E107" s="55"/>
      <c r="F107" s="55"/>
      <c r="G107" s="81"/>
      <c r="H107" s="19"/>
    </row>
    <row r="108" spans="2:8" s="20" customFormat="1">
      <c r="B108" s="53"/>
      <c r="C108" s="54"/>
      <c r="D108" s="55"/>
      <c r="E108" s="55"/>
      <c r="F108" s="55"/>
      <c r="G108" s="81"/>
      <c r="H108" s="19"/>
    </row>
    <row r="109" spans="2:8" s="20" customFormat="1">
      <c r="B109" s="53"/>
      <c r="C109" s="54"/>
      <c r="D109" s="55"/>
      <c r="E109" s="55"/>
      <c r="F109" s="55"/>
      <c r="G109" s="81"/>
      <c r="H109" s="19"/>
    </row>
    <row r="110" spans="2:8" s="20" customFormat="1">
      <c r="B110" s="53"/>
      <c r="C110" s="54"/>
      <c r="D110" s="55"/>
      <c r="E110" s="55"/>
      <c r="F110" s="55"/>
      <c r="G110" s="81"/>
      <c r="H110" s="19"/>
    </row>
    <row r="111" spans="2:8" s="20" customFormat="1">
      <c r="B111" s="53"/>
      <c r="C111" s="54"/>
      <c r="D111" s="55"/>
      <c r="E111" s="55"/>
      <c r="F111" s="55"/>
      <c r="G111" s="81"/>
      <c r="H111" s="19"/>
    </row>
    <row r="112" spans="2:8" s="20" customFormat="1">
      <c r="B112" s="53"/>
      <c r="C112" s="54"/>
      <c r="D112" s="55"/>
      <c r="E112" s="55"/>
      <c r="F112" s="55"/>
      <c r="G112" s="81"/>
      <c r="H112" s="19"/>
    </row>
    <row r="113" spans="2:8" s="20" customFormat="1">
      <c r="B113" s="53"/>
      <c r="C113" s="54"/>
      <c r="D113" s="55"/>
      <c r="E113" s="55"/>
      <c r="F113" s="55"/>
      <c r="G113" s="81"/>
      <c r="H113" s="19"/>
    </row>
    <row r="114" spans="2:8" s="20" customFormat="1">
      <c r="B114" s="53"/>
      <c r="C114" s="54"/>
      <c r="D114" s="55"/>
      <c r="E114" s="55"/>
      <c r="F114" s="55"/>
      <c r="G114" s="81"/>
      <c r="H114" s="19"/>
    </row>
    <row r="115" spans="2:8" s="20" customFormat="1">
      <c r="B115" s="53"/>
      <c r="C115" s="54"/>
      <c r="D115" s="55"/>
      <c r="E115" s="55"/>
      <c r="F115" s="55"/>
      <c r="G115" s="81"/>
      <c r="H115" s="19"/>
    </row>
    <row r="116" spans="2:8" s="20" customFormat="1">
      <c r="B116" s="53"/>
      <c r="C116" s="54"/>
      <c r="D116" s="55"/>
      <c r="E116" s="55"/>
      <c r="F116" s="55"/>
      <c r="G116" s="81"/>
      <c r="H116" s="19"/>
    </row>
    <row r="117" spans="2:8" s="20" customFormat="1">
      <c r="B117" s="53"/>
      <c r="C117" s="54"/>
      <c r="D117" s="55"/>
      <c r="E117" s="55"/>
      <c r="F117" s="55"/>
      <c r="G117" s="81"/>
      <c r="H117" s="19"/>
    </row>
    <row r="118" spans="2:8" s="20" customFormat="1">
      <c r="B118" s="53"/>
      <c r="C118" s="54"/>
      <c r="D118" s="55"/>
      <c r="E118" s="55"/>
      <c r="F118" s="55"/>
      <c r="G118" s="81"/>
      <c r="H118" s="19"/>
    </row>
    <row r="119" spans="2:8" s="20" customFormat="1">
      <c r="B119" s="53"/>
      <c r="C119" s="54"/>
      <c r="D119" s="55"/>
      <c r="E119" s="55"/>
      <c r="F119" s="55"/>
      <c r="G119" s="81"/>
      <c r="H119" s="19"/>
    </row>
    <row r="120" spans="2:8" s="20" customFormat="1">
      <c r="B120" s="53"/>
      <c r="C120" s="54"/>
      <c r="D120" s="55"/>
      <c r="E120" s="55"/>
      <c r="F120" s="55"/>
      <c r="G120" s="81"/>
      <c r="H120" s="19"/>
    </row>
    <row r="121" spans="2:8" s="20" customFormat="1">
      <c r="B121" s="53"/>
      <c r="C121" s="54"/>
      <c r="D121" s="55"/>
      <c r="E121" s="55"/>
      <c r="F121" s="55"/>
      <c r="G121" s="81"/>
      <c r="H121" s="19"/>
    </row>
    <row r="122" spans="2:8" s="20" customFormat="1">
      <c r="B122" s="53"/>
      <c r="C122" s="54"/>
      <c r="D122" s="55"/>
      <c r="E122" s="55"/>
      <c r="F122" s="55"/>
      <c r="G122" s="81"/>
      <c r="H122" s="19"/>
    </row>
    <row r="123" spans="2:8" s="20" customFormat="1">
      <c r="B123" s="53"/>
      <c r="C123" s="54"/>
      <c r="D123" s="55"/>
      <c r="E123" s="55"/>
      <c r="F123" s="55"/>
      <c r="G123" s="81"/>
      <c r="H123" s="19"/>
    </row>
    <row r="124" spans="2:8" s="20" customFormat="1">
      <c r="B124" s="53"/>
      <c r="C124" s="54"/>
      <c r="D124" s="55"/>
      <c r="E124" s="55"/>
      <c r="F124" s="55"/>
      <c r="G124" s="81"/>
      <c r="H124" s="19"/>
    </row>
    <row r="125" spans="2:8" s="20" customFormat="1">
      <c r="B125" s="53"/>
      <c r="C125" s="54"/>
      <c r="D125" s="55"/>
      <c r="E125" s="55"/>
      <c r="F125" s="55"/>
      <c r="G125" s="81"/>
      <c r="H125" s="19"/>
    </row>
    <row r="126" spans="2:8" s="20" customFormat="1">
      <c r="B126" s="53"/>
      <c r="C126" s="54"/>
      <c r="D126" s="55"/>
      <c r="E126" s="55"/>
      <c r="F126" s="55"/>
      <c r="G126" s="81"/>
      <c r="H126" s="19"/>
    </row>
    <row r="127" spans="2:8" s="20" customFormat="1">
      <c r="B127" s="53"/>
      <c r="C127" s="54"/>
      <c r="D127" s="55"/>
      <c r="E127" s="55"/>
      <c r="F127" s="55"/>
      <c r="G127" s="81"/>
      <c r="H127" s="19"/>
    </row>
    <row r="128" spans="2:8" s="20" customFormat="1">
      <c r="B128" s="53"/>
      <c r="C128" s="54"/>
      <c r="D128" s="55"/>
      <c r="E128" s="55"/>
      <c r="F128" s="55"/>
      <c r="G128" s="81"/>
      <c r="H128" s="19"/>
    </row>
    <row r="129" spans="2:8" s="20" customFormat="1">
      <c r="B129" s="53"/>
      <c r="C129" s="54"/>
      <c r="D129" s="55"/>
      <c r="E129" s="55"/>
      <c r="F129" s="55"/>
      <c r="G129" s="81"/>
      <c r="H129" s="19"/>
    </row>
    <row r="130" spans="2:8" s="20" customFormat="1">
      <c r="B130" s="53"/>
      <c r="C130" s="54"/>
      <c r="D130" s="55"/>
      <c r="E130" s="55"/>
      <c r="F130" s="55"/>
      <c r="G130" s="81"/>
      <c r="H130" s="19"/>
    </row>
    <row r="131" spans="2:8" s="20" customFormat="1">
      <c r="B131" s="53"/>
      <c r="C131" s="54"/>
      <c r="D131" s="55"/>
      <c r="E131" s="55"/>
      <c r="F131" s="55"/>
      <c r="G131" s="81"/>
      <c r="H131" s="19"/>
    </row>
    <row r="132" spans="2:8" s="20" customFormat="1">
      <c r="B132" s="53"/>
      <c r="C132" s="54"/>
      <c r="D132" s="55"/>
      <c r="E132" s="55"/>
      <c r="F132" s="55"/>
      <c r="G132" s="81"/>
      <c r="H132" s="19"/>
    </row>
    <row r="133" spans="2:8" s="20" customFormat="1">
      <c r="B133" s="53"/>
      <c r="C133" s="54"/>
      <c r="D133" s="55"/>
      <c r="E133" s="55"/>
      <c r="F133" s="55"/>
      <c r="G133" s="81"/>
      <c r="H133" s="19"/>
    </row>
    <row r="134" spans="2:8" s="20" customFormat="1">
      <c r="B134" s="53"/>
      <c r="C134" s="54"/>
      <c r="D134" s="55"/>
      <c r="E134" s="55"/>
      <c r="F134" s="55"/>
      <c r="G134" s="81"/>
      <c r="H134" s="19"/>
    </row>
    <row r="135" spans="2:8" s="20" customFormat="1">
      <c r="B135" s="53"/>
      <c r="C135" s="54"/>
      <c r="D135" s="55"/>
      <c r="E135" s="55"/>
      <c r="F135" s="55"/>
      <c r="G135" s="81"/>
      <c r="H135" s="19"/>
    </row>
    <row r="136" spans="2:8" s="20" customFormat="1">
      <c r="B136" s="53"/>
      <c r="C136" s="54"/>
      <c r="D136" s="55"/>
      <c r="E136" s="55"/>
      <c r="F136" s="55"/>
      <c r="G136" s="81"/>
      <c r="H136" s="19"/>
    </row>
    <row r="137" spans="2:8" s="20" customFormat="1">
      <c r="B137" s="53"/>
      <c r="C137" s="54"/>
      <c r="D137" s="55"/>
      <c r="E137" s="55"/>
      <c r="F137" s="55"/>
      <c r="G137" s="81"/>
      <c r="H137" s="19"/>
    </row>
    <row r="138" spans="2:8" s="20" customFormat="1">
      <c r="B138" s="53"/>
      <c r="C138" s="54"/>
      <c r="D138" s="55"/>
      <c r="E138" s="55"/>
      <c r="F138" s="55"/>
      <c r="G138" s="81"/>
      <c r="H138" s="19"/>
    </row>
    <row r="139" spans="2:8" s="20" customFormat="1">
      <c r="B139" s="53"/>
      <c r="C139" s="54"/>
      <c r="D139" s="55"/>
      <c r="E139" s="55"/>
      <c r="F139" s="55"/>
      <c r="G139" s="81"/>
      <c r="H139" s="19"/>
    </row>
    <row r="140" spans="2:8" s="20" customFormat="1">
      <c r="B140" s="53"/>
      <c r="C140" s="54"/>
      <c r="D140" s="55"/>
      <c r="E140" s="55"/>
      <c r="F140" s="55"/>
      <c r="G140" s="81"/>
      <c r="H140" s="19"/>
    </row>
  </sheetData>
  <mergeCells count="15">
    <mergeCell ref="B57:F57"/>
    <mergeCell ref="B59:F59"/>
    <mergeCell ref="B61:F61"/>
    <mergeCell ref="B51:F51"/>
    <mergeCell ref="B52:F52"/>
    <mergeCell ref="B53:F53"/>
    <mergeCell ref="B54:F54"/>
    <mergeCell ref="B55:F55"/>
    <mergeCell ref="B56:F56"/>
    <mergeCell ref="B1:G1"/>
    <mergeCell ref="B2:G2"/>
    <mergeCell ref="B46:F46"/>
    <mergeCell ref="B47:F47"/>
    <mergeCell ref="B48:F48"/>
    <mergeCell ref="B49:F4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ORTEGA PARRA</dc:creator>
  <cp:lastModifiedBy>ALEJANDRO ORTEGA PARRA</cp:lastModifiedBy>
  <dcterms:created xsi:type="dcterms:W3CDTF">2026-07-07T17:29:20Z</dcterms:created>
  <dcterms:modified xsi:type="dcterms:W3CDTF">2026-07-07T17:30:20Z</dcterms:modified>
</cp:coreProperties>
</file>