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maria.sanchez\Downloads\"/>
    </mc:Choice>
  </mc:AlternateContent>
  <xr:revisionPtr revIDLastSave="0" documentId="13_ncr:1_{B3C11F24-F554-4701-A189-215473B0FD6F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valuaciones" sheetId="5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0" i="5" l="1"/>
  <c r="R25" i="5"/>
  <c r="V25" i="5" s="1"/>
  <c r="R15" i="5"/>
  <c r="V15" i="5" s="1"/>
  <c r="R20" i="5"/>
  <c r="V20" i="5" s="1"/>
  <c r="R22" i="5"/>
  <c r="V22" i="5" s="1"/>
  <c r="R29" i="5"/>
  <c r="R18" i="5"/>
  <c r="V18" i="5" s="1"/>
  <c r="R13" i="5"/>
  <c r="V13" i="5" s="1"/>
  <c r="R10" i="5"/>
  <c r="V10" i="5" s="1"/>
  <c r="R12" i="5"/>
  <c r="V12" i="5" s="1"/>
  <c r="R16" i="5"/>
  <c r="V16" i="5" s="1"/>
  <c r="R24" i="5"/>
  <c r="V24" i="5" s="1"/>
  <c r="R9" i="5"/>
  <c r="V9" i="5" s="1"/>
  <c r="R8" i="5"/>
  <c r="V8" i="5" s="1"/>
  <c r="R26" i="5"/>
  <c r="V26" i="5" s="1"/>
  <c r="R28" i="5"/>
  <c r="V28" i="5" s="1"/>
  <c r="R23" i="5"/>
  <c r="V23" i="5" s="1"/>
  <c r="R14" i="5"/>
  <c r="V14" i="5" s="1"/>
  <c r="R21" i="5"/>
  <c r="V21" i="5" s="1"/>
  <c r="R31" i="5"/>
  <c r="R32" i="5"/>
  <c r="V32" i="5" s="1"/>
  <c r="R27" i="5"/>
  <c r="V27" i="5" s="1"/>
  <c r="R33" i="5"/>
  <c r="R34" i="5"/>
  <c r="V34" i="5" s="1"/>
  <c r="R11" i="5"/>
  <c r="V11" i="5" s="1"/>
  <c r="R17" i="5"/>
  <c r="V17" i="5" s="1"/>
  <c r="R19" i="5"/>
  <c r="V19" i="5" s="1"/>
  <c r="V33" i="5" l="1"/>
  <c r="V30" i="5"/>
  <c r="V31" i="5"/>
  <c r="V29" i="5"/>
</calcChain>
</file>

<file path=xl/sharedStrings.xml><?xml version="1.0" encoding="utf-8"?>
<sst xmlns="http://schemas.openxmlformats.org/spreadsheetml/2006/main" count="182" uniqueCount="72">
  <si>
    <t>071-00-A-COFAC-DIFRA-2026</t>
  </si>
  <si>
    <t>OBJETO: “OBRA PÚBLICA PARA LA CONSTRUCCIÓN DE ALOJAMIENTOS DE SOLDADOS PROFESIONALES EN EL COMANDO AÉREO DE COMBATE No. 3 AÉREO DE COMBATE No.1, EN PUERTO SALGAR (CUNDINAMARCA), CONFORME A LAS ESPECIFICACIONES TÉCNICAS DEL PROYECTO</t>
  </si>
  <si>
    <t>CRITERIOS DE ASIGNACIÓN DE PUNTAJE</t>
  </si>
  <si>
    <t>Fecha:</t>
  </si>
  <si>
    <t>CONCEPTOS REQUISITOS MÍNIMOS HABILITANTES</t>
  </si>
  <si>
    <t>PUNTAJE FACTOR JURÍDICO</t>
  </si>
  <si>
    <t>PUNTAJE FACTOR TÉCNICO</t>
  </si>
  <si>
    <t>CONCEPTO VERIFICACIÓN REQUISITOS HABILITANTES</t>
  </si>
  <si>
    <t>PUNTAJE FACTOR ECONÓMICO POSTERIOR A LA APERTURA DEL SOBRE ECONÓMICO</t>
  </si>
  <si>
    <t>PUNTAJE CONSOLIDADO</t>
  </si>
  <si>
    <t>PUNTAJE CALIDAD</t>
  </si>
  <si>
    <t>PUNTAJE APOYO INDUSTRIA NACIONAL</t>
  </si>
  <si>
    <t>VINCULACIÓN PERSONAL DISCAPACIDAD</t>
  </si>
  <si>
    <t>TOTAL TÉCNICO</t>
  </si>
  <si>
    <t>NUMERO  DE OFERTA RADICADO</t>
  </si>
  <si>
    <t>OFERENTE</t>
  </si>
  <si>
    <t>CONCEPTO JURÍDICO (CUMPLE / NO CUMPLE)</t>
  </si>
  <si>
    <t>CONCEPTO TÉCNICO (CUMPLE / NO CUMPLE)</t>
  </si>
  <si>
    <t>CONCEPTO ECONÓMICO (CUMPLE / NO CUMPLE)</t>
  </si>
  <si>
    <t>CRITERIOS DIFERENCIALES -EMPRENDIMIENTO Y EMPRESAS DE MUJERES</t>
  </si>
  <si>
    <t>CRITERIOS DIFERENCIALES - MIPYME DOMICILIADA EN COLOMBIA</t>
  </si>
  <si>
    <t>REDUCCIÓN DE PUNTAJE POR INCUMPLIMIENTO DE CONTRATOS</t>
  </si>
  <si>
    <t>OBRAS INCONCLUSAS</t>
  </si>
  <si>
    <t>IMPLEMENTACIÓN DEL PROGRAMA DE GERENCIA DE PROYECTOS2</t>
  </si>
  <si>
    <t>PRESENTACIÓN DE UN PLAN DE CALIDAD</t>
  </si>
  <si>
    <t>CRITERIOS AMBIENTALES</t>
  </si>
  <si>
    <t>CRITERIO SOCIAL</t>
  </si>
  <si>
    <t xml:space="preserve">
PROMOCIÓN DE SERVICIOS NACIONALES O CON TRATO NACIONAL </t>
  </si>
  <si>
    <t>INCORPORACIÓN DE COMPONENTE NACIONAL EN SERVICIOS EXTRANJEROS</t>
  </si>
  <si>
    <t>PUNTAJE ADICIONAL PARA PROPONENTES CON TRABAJADORES CON DISCAPACIDAD</t>
  </si>
  <si>
    <t>PUNTAJE FACTOR TECNICO</t>
  </si>
  <si>
    <t>HABILITADO / NO HABILITADO</t>
  </si>
  <si>
    <t>PUNTAJE OFERTA ECONOMICA</t>
  </si>
  <si>
    <t>PUNTAJE TOTAL</t>
  </si>
  <si>
    <t>ORDEN DE ELEGIBILIDAD</t>
  </si>
  <si>
    <t>TECMON TECNOLOGIAS NACIONALES SAS</t>
  </si>
  <si>
    <t>CUMPLE</t>
  </si>
  <si>
    <t>HABILITADA</t>
  </si>
  <si>
    <t>CONSORCIO DAZA</t>
  </si>
  <si>
    <t>CONSORCIO AEROFAC DUOVAL</t>
  </si>
  <si>
    <t>MONTAJES DE MARCA S.A.</t>
  </si>
  <si>
    <t>CONSORCIO EDIFICACIONES ALOJAMIENTOS 2026</t>
  </si>
  <si>
    <t>CONSORCIO VYTARIN</t>
  </si>
  <si>
    <t>CONSORCIO GÉNESIS 26</t>
  </si>
  <si>
    <t>OBRESSA SAS</t>
  </si>
  <si>
    <t>CONSORCIO SAN JUAN</t>
  </si>
  <si>
    <t>UT CAMPEN FAC CACOM 3 2026</t>
  </si>
  <si>
    <t>NO CUMPLE</t>
  </si>
  <si>
    <t>NO HABILITADA</t>
  </si>
  <si>
    <t>TOPOLOGIA SAS BIC</t>
  </si>
  <si>
    <t>CONSORCIO ALOJAMIENTOS COMANDO 3</t>
  </si>
  <si>
    <t>CONSORCIO VIRREY COFAC</t>
  </si>
  <si>
    <t>CONSORCIO CASP-C3</t>
  </si>
  <si>
    <t>CONSORCIO COMBATE W26</t>
  </si>
  <si>
    <t>CONSORCIO ALOJAMIENTOS DAICSS</t>
  </si>
  <si>
    <t>CONSORCIO SAN PABLO 0329</t>
  </si>
  <si>
    <t>DICOIN INGENIEROS S.A.S</t>
  </si>
  <si>
    <t>CONSORICO FORTALEZA AÉREA</t>
  </si>
  <si>
    <t>CONSORCIO DESARROLLO MILITAR</t>
  </si>
  <si>
    <t>CONSORCIO ALOJAMIENTOS INGEAR</t>
  </si>
  <si>
    <t>PROCONCIVILES S.A.S.</t>
  </si>
  <si>
    <t>CONSORCIO AEREO No. 3</t>
  </si>
  <si>
    <t>CONSORCIO BASE AÉREA 3</t>
  </si>
  <si>
    <t>CONSORCIO 3E-FAC</t>
  </si>
  <si>
    <t>CONSORCIO GRU-RCI 1</t>
  </si>
  <si>
    <t>CONSORCIO HORIZONTE 071</t>
  </si>
  <si>
    <t>NOTAS:</t>
  </si>
  <si>
    <t>1. Se asigna puntajes únicamente a las empresas que cumplieron con la totalidad de requisitos mínimos habilitantes Técnicos, Jurídicos y económicos.</t>
  </si>
  <si>
    <t>03 de julio de 2026</t>
  </si>
  <si>
    <t>CONSOLIDADO Y ORDEN DE ELEGIBILIDAD</t>
  </si>
  <si>
    <t>VALOR TOTAL OFERTADO (CON CORRECCIÓN ARITMETICA)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</si>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</sst>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&quot;$&quot;\ #,##0"/>
    <numFmt numFmtId="166" formatCode="0.0000000"/>
  </numFmts>
  <fonts count="27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color rgb="FF242424"/>
      <name val="Aptos Narrow"/>
      <charset val="1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b/>
      <sz val="10"/>
      <color rgb="FF002060"/>
      <name val="Arial"/>
      <family val="2"/>
    </font>
    <font>
      <b/>
      <sz val="10"/>
      <color rgb="FF000000"/>
      <name val="Arial"/>
    </font>
    <font>
      <b/>
      <sz val="8"/>
      <color rgb="FF002060"/>
      <name val="Arial"/>
      <family val="2"/>
    </font>
    <font>
      <b/>
      <sz val="7"/>
      <color rgb="FF00206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206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0000"/>
      </bottom>
      <diagonal/>
    </border>
  </borders>
  <cellStyleXfs count="28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  <xf numFmtId="0" fontId="4" fillId="0" borderId="0"/>
  </cellStyleXfs>
  <cellXfs count="126">
    <xf numFmtId="0" fontId="0" fillId="0" borderId="0" xfId="0"/>
    <xf numFmtId="0" fontId="0" fillId="0" borderId="0" xfId="0" applyAlignment="1">
      <alignment horizontal="center"/>
    </xf>
    <xf numFmtId="165" fontId="5" fillId="7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165" fontId="6" fillId="0" borderId="13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165" fontId="5" fillId="7" borderId="11" xfId="0" applyNumberFormat="1" applyFont="1" applyFill="1" applyBorder="1" applyAlignment="1">
      <alignment horizontal="center" vertical="center" wrapText="1"/>
    </xf>
    <xf numFmtId="165" fontId="6" fillId="0" borderId="22" xfId="0" applyNumberFormat="1" applyFont="1" applyBorder="1" applyAlignment="1">
      <alignment horizontal="center" vertical="center" wrapText="1"/>
    </xf>
    <xf numFmtId="165" fontId="6" fillId="0" borderId="23" xfId="0" applyNumberFormat="1" applyFont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5" fillId="11" borderId="24" xfId="0" applyFont="1" applyFill="1" applyBorder="1" applyAlignment="1">
      <alignment horizontal="center"/>
    </xf>
    <xf numFmtId="0" fontId="0" fillId="11" borderId="24" xfId="0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9" fillId="0" borderId="0" xfId="0" applyFont="1" applyAlignment="1">
      <alignment wrapText="1"/>
    </xf>
    <xf numFmtId="14" fontId="16" fillId="0" borderId="0" xfId="0" applyNumberFormat="1" applyFont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4" fontId="13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4" fontId="16" fillId="0" borderId="30" xfId="0" applyNumberFormat="1" applyFont="1" applyBorder="1" applyAlignment="1">
      <alignment horizontal="left" vertical="center" wrapText="1"/>
    </xf>
    <xf numFmtId="14" fontId="16" fillId="0" borderId="31" xfId="0" applyNumberFormat="1" applyFont="1" applyBorder="1" applyAlignment="1">
      <alignment horizontal="left" vertical="center" wrapText="1"/>
    </xf>
    <xf numFmtId="14" fontId="16" fillId="0" borderId="1" xfId="0" applyNumberFormat="1" applyFont="1" applyBorder="1" applyAlignment="1">
      <alignment horizontal="left" vertical="center" wrapText="1"/>
    </xf>
    <xf numFmtId="14" fontId="13" fillId="0" borderId="33" xfId="0" applyNumberFormat="1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31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13" fillId="0" borderId="37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14" fontId="16" fillId="0" borderId="1" xfId="0" applyNumberFormat="1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/>
    </xf>
    <xf numFmtId="165" fontId="21" fillId="9" borderId="2" xfId="0" applyNumberFormat="1" applyFont="1" applyFill="1" applyBorder="1" applyAlignment="1">
      <alignment horizontal="center" vertical="center" wrapText="1"/>
    </xf>
    <xf numFmtId="165" fontId="21" fillId="9" borderId="13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0" fillId="0" borderId="38" xfId="0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44" fontId="18" fillId="0" borderId="1" xfId="26" applyFont="1" applyFill="1" applyBorder="1"/>
    <xf numFmtId="44" fontId="18" fillId="0" borderId="1" xfId="26" applyFont="1" applyFill="1" applyBorder="1" applyAlignment="1">
      <alignment horizontal="center" vertical="center"/>
    </xf>
    <xf numFmtId="44" fontId="14" fillId="0" borderId="1" xfId="26" applyFont="1" applyFill="1" applyBorder="1" applyAlignment="1">
      <alignment horizontal="center" vertical="center"/>
    </xf>
    <xf numFmtId="166" fontId="0" fillId="0" borderId="1" xfId="0" applyNumberFormat="1" applyBorder="1"/>
    <xf numFmtId="166" fontId="0" fillId="0" borderId="1" xfId="0" applyNumberFormat="1" applyBorder="1" applyAlignment="1">
      <alignment horizontal="center"/>
    </xf>
    <xf numFmtId="1" fontId="0" fillId="0" borderId="1" xfId="0" applyNumberFormat="1" applyBorder="1"/>
    <xf numFmtId="0" fontId="18" fillId="0" borderId="28" xfId="0" applyFont="1" applyBorder="1" applyAlignment="1">
      <alignment vertical="center" wrapText="1"/>
    </xf>
    <xf numFmtId="0" fontId="19" fillId="0" borderId="37" xfId="0" applyFont="1" applyBorder="1" applyAlignment="1">
      <alignment horizontal="center"/>
    </xf>
    <xf numFmtId="14" fontId="13" fillId="0" borderId="37" xfId="0" applyNumberFormat="1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14" fontId="16" fillId="0" borderId="37" xfId="0" applyNumberFormat="1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/>
    </xf>
    <xf numFmtId="166" fontId="0" fillId="0" borderId="33" xfId="0" applyNumberFormat="1" applyBorder="1"/>
    <xf numFmtId="1" fontId="0" fillId="0" borderId="33" xfId="0" applyNumberFormat="1" applyBorder="1"/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44" fontId="14" fillId="0" borderId="1" xfId="26" applyFont="1" applyFill="1" applyBorder="1" applyAlignment="1">
      <alignment horizontal="center"/>
    </xf>
    <xf numFmtId="1" fontId="0" fillId="0" borderId="28" xfId="0" applyNumberFormat="1" applyBorder="1"/>
    <xf numFmtId="166" fontId="0" fillId="0" borderId="28" xfId="0" applyNumberFormat="1" applyBorder="1" applyAlignment="1">
      <alignment horizontal="center"/>
    </xf>
    <xf numFmtId="0" fontId="23" fillId="0" borderId="35" xfId="0" applyFont="1" applyBorder="1" applyAlignment="1">
      <alignment horizontal="center" vertical="center" wrapText="1"/>
    </xf>
    <xf numFmtId="0" fontId="24" fillId="0" borderId="25" xfId="0" applyFont="1" applyBorder="1" applyAlignment="1">
      <alignment vertical="center" wrapText="1"/>
    </xf>
    <xf numFmtId="0" fontId="25" fillId="0" borderId="37" xfId="0" applyFont="1" applyBorder="1" applyAlignment="1">
      <alignment horizontal="center"/>
    </xf>
    <xf numFmtId="0" fontId="25" fillId="0" borderId="32" xfId="0" applyFont="1" applyBorder="1" applyAlignment="1">
      <alignment horizontal="center"/>
    </xf>
    <xf numFmtId="0" fontId="23" fillId="0" borderId="25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44" fontId="24" fillId="0" borderId="1" xfId="26" applyFont="1" applyFill="1" applyBorder="1"/>
    <xf numFmtId="166" fontId="23" fillId="0" borderId="25" xfId="0" applyNumberFormat="1" applyFont="1" applyBorder="1" applyAlignment="1">
      <alignment horizontal="center"/>
    </xf>
    <xf numFmtId="0" fontId="23" fillId="0" borderId="26" xfId="0" applyFont="1" applyBorder="1" applyAlignment="1">
      <alignment horizontal="center"/>
    </xf>
    <xf numFmtId="166" fontId="23" fillId="0" borderId="1" xfId="0" applyNumberFormat="1" applyFont="1" applyBorder="1" applyAlignment="1">
      <alignment horizontal="right"/>
    </xf>
    <xf numFmtId="166" fontId="4" fillId="0" borderId="33" xfId="27" applyNumberFormat="1" applyBorder="1" applyAlignment="1">
      <alignment horizontal="right" vertical="center"/>
    </xf>
    <xf numFmtId="0" fontId="7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165" fontId="5" fillId="8" borderId="3" xfId="0" applyNumberFormat="1" applyFont="1" applyFill="1" applyBorder="1" applyAlignment="1">
      <alignment horizontal="center" vertical="center" wrapText="1"/>
    </xf>
    <xf numFmtId="165" fontId="5" fillId="8" borderId="5" xfId="0" applyNumberFormat="1" applyFont="1" applyFill="1" applyBorder="1" applyAlignment="1">
      <alignment horizontal="center" vertical="center" wrapText="1"/>
    </xf>
    <xf numFmtId="165" fontId="5" fillId="8" borderId="6" xfId="0" applyNumberFormat="1" applyFont="1" applyFill="1" applyBorder="1" applyAlignment="1">
      <alignment horizontal="center" vertical="center" wrapText="1"/>
    </xf>
    <xf numFmtId="165" fontId="5" fillId="8" borderId="8" xfId="0" applyNumberFormat="1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17" xfId="0" applyFont="1" applyFill="1" applyBorder="1" applyAlignment="1">
      <alignment horizontal="center" vertical="center"/>
    </xf>
    <xf numFmtId="165" fontId="5" fillId="7" borderId="19" xfId="0" applyNumberFormat="1" applyFont="1" applyFill="1" applyBorder="1" applyAlignment="1">
      <alignment horizontal="center" vertical="center" wrapText="1"/>
    </xf>
    <xf numFmtId="165" fontId="5" fillId="7" borderId="20" xfId="0" applyNumberFormat="1" applyFont="1" applyFill="1" applyBorder="1" applyAlignment="1">
      <alignment horizontal="center" vertical="center" wrapText="1"/>
    </xf>
    <xf numFmtId="165" fontId="5" fillId="6" borderId="3" xfId="0" applyNumberFormat="1" applyFont="1" applyFill="1" applyBorder="1" applyAlignment="1">
      <alignment horizontal="center" vertical="center" wrapText="1"/>
    </xf>
    <xf numFmtId="165" fontId="5" fillId="6" borderId="4" xfId="0" applyNumberFormat="1" applyFont="1" applyFill="1" applyBorder="1" applyAlignment="1">
      <alignment horizontal="center" vertical="center" wrapText="1"/>
    </xf>
    <xf numFmtId="165" fontId="5" fillId="6" borderId="5" xfId="0" applyNumberFormat="1" applyFont="1" applyFill="1" applyBorder="1" applyAlignment="1">
      <alignment horizontal="center" vertical="center" wrapText="1"/>
    </xf>
    <xf numFmtId="165" fontId="5" fillId="6" borderId="6" xfId="0" applyNumberFormat="1" applyFont="1" applyFill="1" applyBorder="1" applyAlignment="1">
      <alignment horizontal="center" vertical="center" wrapText="1"/>
    </xf>
    <xf numFmtId="165" fontId="5" fillId="6" borderId="7" xfId="0" applyNumberFormat="1" applyFont="1" applyFill="1" applyBorder="1" applyAlignment="1">
      <alignment horizontal="center" vertical="center" wrapText="1"/>
    </xf>
    <xf numFmtId="165" fontId="5" fillId="6" borderId="8" xfId="0" applyNumberFormat="1" applyFont="1" applyFill="1" applyBorder="1" applyAlignment="1">
      <alignment horizontal="center" vertical="center" wrapText="1"/>
    </xf>
    <xf numFmtId="165" fontId="5" fillId="7" borderId="15" xfId="0" applyNumberFormat="1" applyFont="1" applyFill="1" applyBorder="1" applyAlignment="1">
      <alignment horizontal="center" vertical="center" wrapText="1"/>
    </xf>
    <xf numFmtId="165" fontId="5" fillId="7" borderId="9" xfId="0" applyNumberFormat="1" applyFont="1" applyFill="1" applyBorder="1" applyAlignment="1">
      <alignment horizontal="center" vertical="center" wrapText="1"/>
    </xf>
    <xf numFmtId="165" fontId="5" fillId="7" borderId="11" xfId="0" applyNumberFormat="1" applyFont="1" applyFill="1" applyBorder="1" applyAlignment="1">
      <alignment horizontal="center" vertical="center" wrapText="1"/>
    </xf>
    <xf numFmtId="165" fontId="5" fillId="7" borderId="12" xfId="0" applyNumberFormat="1" applyFont="1" applyFill="1" applyBorder="1" applyAlignment="1">
      <alignment horizontal="center" vertical="center" wrapText="1"/>
    </xf>
    <xf numFmtId="165" fontId="5" fillId="9" borderId="3" xfId="0" applyNumberFormat="1" applyFont="1" applyFill="1" applyBorder="1" applyAlignment="1">
      <alignment horizontal="center" vertical="center" wrapText="1"/>
    </xf>
    <xf numFmtId="165" fontId="5" fillId="9" borderId="4" xfId="0" applyNumberFormat="1" applyFont="1" applyFill="1" applyBorder="1" applyAlignment="1">
      <alignment horizontal="center" vertical="center" wrapText="1"/>
    </xf>
    <xf numFmtId="165" fontId="5" fillId="9" borderId="5" xfId="0" applyNumberFormat="1" applyFont="1" applyFill="1" applyBorder="1" applyAlignment="1">
      <alignment horizontal="center" vertical="center" wrapText="1"/>
    </xf>
    <xf numFmtId="165" fontId="5" fillId="9" borderId="6" xfId="0" applyNumberFormat="1" applyFont="1" applyFill="1" applyBorder="1" applyAlignment="1">
      <alignment horizontal="center" vertical="center" wrapText="1"/>
    </xf>
    <xf numFmtId="165" fontId="5" fillId="9" borderId="7" xfId="0" applyNumberFormat="1" applyFont="1" applyFill="1" applyBorder="1" applyAlignment="1">
      <alignment horizontal="center" vertical="center" wrapText="1"/>
    </xf>
    <xf numFmtId="165" fontId="5" fillId="9" borderId="8" xfId="0" applyNumberFormat="1" applyFont="1" applyFill="1" applyBorder="1" applyAlignment="1">
      <alignment horizontal="center" vertical="center" wrapText="1"/>
    </xf>
    <xf numFmtId="165" fontId="20" fillId="10" borderId="4" xfId="0" applyNumberFormat="1" applyFont="1" applyFill="1" applyBorder="1" applyAlignment="1">
      <alignment horizontal="center" vertical="center" wrapText="1"/>
    </xf>
    <xf numFmtId="165" fontId="20" fillId="10" borderId="5" xfId="0" applyNumberFormat="1" applyFont="1" applyFill="1" applyBorder="1" applyAlignment="1">
      <alignment horizontal="center" vertical="center" wrapText="1"/>
    </xf>
    <xf numFmtId="165" fontId="20" fillId="10" borderId="21" xfId="0" applyNumberFormat="1" applyFont="1" applyFill="1" applyBorder="1" applyAlignment="1">
      <alignment horizontal="center" vertical="center" wrapText="1"/>
    </xf>
    <xf numFmtId="165" fontId="20" fillId="10" borderId="14" xfId="0" applyNumberFormat="1" applyFont="1" applyFill="1" applyBorder="1" applyAlignment="1">
      <alignment horizontal="center" vertical="center" wrapText="1"/>
    </xf>
    <xf numFmtId="165" fontId="5" fillId="7" borderId="3" xfId="0" applyNumberFormat="1" applyFont="1" applyFill="1" applyBorder="1" applyAlignment="1">
      <alignment horizontal="center" vertical="center" wrapText="1"/>
    </xf>
    <xf numFmtId="165" fontId="5" fillId="7" borderId="4" xfId="0" applyNumberFormat="1" applyFont="1" applyFill="1" applyBorder="1" applyAlignment="1">
      <alignment horizontal="center" vertical="center" wrapText="1"/>
    </xf>
    <xf numFmtId="166" fontId="0" fillId="0" borderId="1" xfId="0" applyNumberFormat="1" applyFont="1" applyBorder="1"/>
    <xf numFmtId="0" fontId="10" fillId="0" borderId="30" xfId="0" applyFont="1" applyBorder="1" applyAlignment="1">
      <alignment horizontal="center"/>
    </xf>
  </cellXfs>
  <cellStyles count="28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" xfId="26" builtinId="4"/>
    <cellStyle name="Normal" xfId="0" builtinId="0"/>
    <cellStyle name="Normal 2" xfId="27" xr:uid="{5376A9C0-17F8-432A-9BBD-4EBFAE73B3BB}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25"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numFmt numFmtId="166" formatCode="0.0000000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6" formatCode="0.00000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scheme val="none"/>
      </font>
      <numFmt numFmtId="165" formatCode="&quot;$&quot;\ #,##0"/>
      <alignment horizontal="center" vertical="center" textRotation="0" wrapText="1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B7:W34" totalsRowShown="0" headerRowDxfId="22">
  <autoFilter ref="B7:W34" xr:uid="{00000000-0009-0000-0100-000002000000}"/>
  <sortState ref="B8:W34">
    <sortCondition descending="1" ref="V8:V34"/>
  </sortState>
  <tableColumns count="22">
    <tableColumn id="1" xr3:uid="{00000000-0010-0000-0000-000001000000}" name="NUMERO  DE OFERTA RADICADO" dataDxfId="21"/>
    <tableColumn id="2" xr3:uid="{00000000-0010-0000-0000-000002000000}" name="OFERENTE" dataDxfId="20"/>
    <tableColumn id="23" xr3:uid="{A0E2803D-676E-4041-9440-F98595BDC894}" name="CONCEPTO JURÍDICO (CUMPLE / NO CUMPLE)" dataDxfId="19"/>
    <tableColumn id="22" xr3:uid="{525D6799-A5F5-4BD0-B0A5-2BE5B6305CF7}" name="CONCEPTO TÉCNICO (CUMPLE / NO CUMPLE)" dataDxfId="18"/>
    <tableColumn id="21" xr3:uid="{767C00E2-D85D-4946-90B1-3E47CA23D50C}" name="CONCEPTO ECONÓMICO (CUMPLE / NO CUMPLE)" dataDxfId="17"/>
    <tableColumn id="20" xr3:uid="{4DAEFA7A-9362-4CD7-AFF4-EDEB5E19F9DE}" name="CRITERIOS DIFERENCIALES -EMPRENDIMIENTO Y EMPRESAS DE MUJERES" dataDxfId="16"/>
    <tableColumn id="19" xr3:uid="{00687127-05BB-46CB-B562-2A61D5598B0E}" name="CRITERIOS DIFERENCIALES - MIPYME DOMICILIADA EN COLOMBIA" dataDxfId="15"/>
    <tableColumn id="17" xr3:uid="{621857BB-C511-45E7-B0C8-A816BB618350}" name="REDUCCIÓN DE PUNTAJE POR INCUMPLIMIENTO DE CONTRATOS" dataDxfId="14"/>
    <tableColumn id="14" xr3:uid="{2BDC0E39-0DAB-4CAD-B6D6-0533B71E5344}" name="OBRAS INCONCLUSAS" dataDxfId="13"/>
    <tableColumn id="15" xr3:uid="{A587A833-C6CE-4711-9167-CC582BDDCBCA}" name="IMPLEMENTACIÓN DEL PROGRAMA DE GERENCIA DE PROYECTOS2" dataDxfId="12"/>
    <tableColumn id="10" xr3:uid="{6C96A2F1-EB21-47E4-8FE9-C4AC23BF9509}" name="PRESENTACIÓN DE UN PLAN DE CALIDAD" dataDxfId="11"/>
    <tableColumn id="9" xr3:uid="{EEC3F3BC-3E20-49DA-8F10-AF6E23DE9A94}" name="CRITERIOS AMBIENTALES" dataDxfId="10"/>
    <tableColumn id="3" xr3:uid="{61C7D8BD-8F0A-4FCC-B6F1-882BB23C0AA0}" name="CRITERIO SOCIAL" dataDxfId="9"/>
    <tableColumn id="7" xr3:uid="{00000000-0010-0000-0000-000007000000}" name="_x000a_PROMOCIÓN DE SERVICIOS NACIONALES O CON TRATO NACIONAL " dataDxfId="8"/>
    <tableColumn id="5" xr3:uid="{EE3F9605-48AE-40E8-9C10-D42229611DBC}" name="INCORPORACIÓN DE COMPONENTE NACIONAL EN SERVICIOS EXTRANJEROS" dataDxfId="7"/>
    <tableColumn id="8" xr3:uid="{00000000-0010-0000-0000-000008000000}" name="PUNTAJE ADICIONAL PARA PROPONENTES CON TRABAJADORES CON DISCAPACIDAD" dataDxfId="6"/>
    <tableColumn id="16" xr3:uid="{682E3EC0-8D5D-4FE1-A880-39D929DCDFDB}" name="PUNTAJE FACTOR TECNICO" dataDxfId="5">
      <calculatedColumnFormula>SUM(Tabla2[[#This Row],[OBRAS INCONCLUSAS]:[PUNTAJE ADICIONAL PARA PROPONENTES CON TRABAJADORES CON DISCAPACIDAD]])</calculatedColumnFormula>
    </tableColumn>
    <tableColumn id="4" xr3:uid="{5B180303-6574-4EDC-837C-42BC0F245F3F}" name="HABILITADO / NO HABILITADO" dataDxfId="4"/>
    <tableColumn id="6" xr3:uid="{67B5CCB5-DA12-406C-9422-E698C0C1D62B}" name="VALOR TOTAL OFERTADO (CON CORRECCIÓN ARITMETICA)" dataDxfId="3"/>
    <tableColumn id="11" xr3:uid="{00000000-0010-0000-0000-00000B000000}" name="PUNTAJE OFERTA ECONOMICA" dataDxfId="2">
      <calculatedColumnFormula>48.5*($D$41/T8)</calculatedColumnFormula>
    </tableColumn>
    <tableColumn id="12" xr3:uid="{00000000-0010-0000-0000-00000C000000}" name="PUNTAJE TOTAL" dataDxfId="1">
      <calculatedColumnFormula>+G8+H8+I8+R8+U8</calculatedColumnFormula>
    </tableColumn>
    <tableColumn id="13" xr3:uid="{00000000-0010-0000-0000-00000D000000}" name="ORDEN DE ELEGIBILIDAD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40"/>
  <sheetViews>
    <sheetView tabSelected="1" zoomScale="85" zoomScaleNormal="85" workbookViewId="0">
      <pane xSplit="6" ySplit="7" topLeftCell="G8" activePane="bottomRight" state="frozen"/>
      <selection pane="topRight"/>
      <selection pane="bottomLeft" activeCell="A4" sqref="A4"/>
      <selection pane="bottomRight" activeCell="A16" sqref="A16"/>
    </sheetView>
  </sheetViews>
  <sheetFormatPr baseColWidth="10" defaultColWidth="11.42578125" defaultRowHeight="12.75"/>
  <cols>
    <col min="1" max="1" width="4.5703125" customWidth="1"/>
    <col min="2" max="2" width="11.7109375" style="1" customWidth="1"/>
    <col min="3" max="3" width="47.28515625" customWidth="1"/>
    <col min="4" max="4" width="16.28515625" style="3" customWidth="1"/>
    <col min="5" max="5" width="14.140625" style="3" customWidth="1"/>
    <col min="6" max="6" width="17.42578125" style="3" customWidth="1"/>
    <col min="7" max="7" width="18.5703125" customWidth="1"/>
    <col min="8" max="8" width="17.42578125" customWidth="1"/>
    <col min="9" max="9" width="16.5703125" customWidth="1"/>
    <col min="10" max="10" width="14.7109375" style="3" customWidth="1"/>
    <col min="11" max="11" width="13.7109375" style="3" customWidth="1"/>
    <col min="12" max="12" width="18.140625" style="3" customWidth="1"/>
    <col min="13" max="13" width="14.28515625" style="3" customWidth="1"/>
    <col min="14" max="14" width="13.42578125" style="3" customWidth="1"/>
    <col min="15" max="15" width="14.42578125" style="3" customWidth="1"/>
    <col min="16" max="16" width="14.140625" style="3" customWidth="1"/>
    <col min="17" max="17" width="20" style="3" customWidth="1"/>
    <col min="18" max="18" width="14.7109375" style="3" customWidth="1"/>
    <col min="19" max="19" width="16.7109375" style="3" customWidth="1"/>
    <col min="20" max="20" width="20.28515625" style="3" customWidth="1"/>
    <col min="21" max="21" width="14.28515625" customWidth="1"/>
    <col min="22" max="22" width="13.140625" style="1" customWidth="1"/>
    <col min="23" max="23" width="12.7109375" customWidth="1"/>
    <col min="24" max="24" width="9.42578125" customWidth="1"/>
  </cols>
  <sheetData>
    <row r="1" spans="2:23" ht="15">
      <c r="B1" s="83" t="s">
        <v>69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5"/>
    </row>
    <row r="2" spans="2:23" ht="15">
      <c r="B2" s="86" t="s">
        <v>0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8"/>
    </row>
    <row r="3" spans="2:23" ht="31.5" customHeight="1">
      <c r="B3" s="89" t="s">
        <v>1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1"/>
    </row>
    <row r="4" spans="2:23" ht="19.5" customHeight="1">
      <c r="G4" s="96" t="s">
        <v>2</v>
      </c>
      <c r="H4" s="97"/>
      <c r="I4" s="97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7"/>
      <c r="W4" s="99"/>
    </row>
    <row r="5" spans="2:23" ht="35.25" customHeight="1">
      <c r="B5" s="48" t="s">
        <v>3</v>
      </c>
      <c r="C5" s="47" t="s">
        <v>68</v>
      </c>
      <c r="D5" s="112" t="s">
        <v>4</v>
      </c>
      <c r="E5" s="113"/>
      <c r="F5" s="114"/>
      <c r="G5" s="102" t="s">
        <v>5</v>
      </c>
      <c r="H5" s="103"/>
      <c r="I5" s="104"/>
      <c r="J5" s="122" t="s">
        <v>6</v>
      </c>
      <c r="K5" s="123"/>
      <c r="L5" s="123"/>
      <c r="M5" s="123"/>
      <c r="N5" s="123"/>
      <c r="O5" s="123"/>
      <c r="P5" s="123"/>
      <c r="Q5" s="123"/>
      <c r="R5" s="123"/>
      <c r="S5" s="100" t="s">
        <v>7</v>
      </c>
      <c r="T5" s="118" t="s">
        <v>8</v>
      </c>
      <c r="U5" s="119"/>
      <c r="V5" s="92" t="s">
        <v>9</v>
      </c>
      <c r="W5" s="93"/>
    </row>
    <row r="6" spans="2:23" ht="35.25" customHeight="1">
      <c r="D6" s="115"/>
      <c r="E6" s="116"/>
      <c r="F6" s="117"/>
      <c r="G6" s="105"/>
      <c r="H6" s="106"/>
      <c r="I6" s="107"/>
      <c r="J6" s="108" t="s">
        <v>10</v>
      </c>
      <c r="K6" s="109"/>
      <c r="L6" s="109"/>
      <c r="M6" s="109"/>
      <c r="N6" s="109"/>
      <c r="O6" s="110" t="s">
        <v>11</v>
      </c>
      <c r="P6" s="111"/>
      <c r="Q6" s="2" t="s">
        <v>12</v>
      </c>
      <c r="R6" s="9" t="s">
        <v>13</v>
      </c>
      <c r="S6" s="101"/>
      <c r="T6" s="120"/>
      <c r="U6" s="121"/>
      <c r="V6" s="94"/>
      <c r="W6" s="95"/>
    </row>
    <row r="7" spans="2:23" ht="59.25" customHeight="1" thickBot="1">
      <c r="B7" s="7" t="s">
        <v>14</v>
      </c>
      <c r="C7" s="8" t="s">
        <v>15</v>
      </c>
      <c r="D7" s="4" t="s">
        <v>16</v>
      </c>
      <c r="E7" s="5" t="s">
        <v>17</v>
      </c>
      <c r="F7" s="6" t="s">
        <v>18</v>
      </c>
      <c r="G7" s="4" t="s">
        <v>19</v>
      </c>
      <c r="H7" s="5" t="s">
        <v>20</v>
      </c>
      <c r="I7" s="6" t="s">
        <v>21</v>
      </c>
      <c r="J7" s="10" t="s">
        <v>22</v>
      </c>
      <c r="K7" s="11" t="s">
        <v>23</v>
      </c>
      <c r="L7" s="11" t="s">
        <v>24</v>
      </c>
      <c r="M7" s="11" t="s">
        <v>25</v>
      </c>
      <c r="N7" s="11" t="s">
        <v>26</v>
      </c>
      <c r="O7" s="5" t="s">
        <v>27</v>
      </c>
      <c r="P7" s="5" t="s">
        <v>28</v>
      </c>
      <c r="Q7" s="5" t="s">
        <v>29</v>
      </c>
      <c r="R7" s="6" t="s">
        <v>30</v>
      </c>
      <c r="S7" s="5" t="s">
        <v>31</v>
      </c>
      <c r="T7" s="45" t="s">
        <v>70</v>
      </c>
      <c r="U7" s="46" t="s">
        <v>32</v>
      </c>
      <c r="V7" s="4" t="s">
        <v>33</v>
      </c>
      <c r="W7" s="6" t="s">
        <v>34</v>
      </c>
    </row>
    <row r="8" spans="2:23" ht="15">
      <c r="B8" s="72">
        <v>2</v>
      </c>
      <c r="C8" s="73" t="s">
        <v>38</v>
      </c>
      <c r="D8" s="74" t="s">
        <v>36</v>
      </c>
      <c r="E8" s="74" t="s">
        <v>36</v>
      </c>
      <c r="F8" s="75" t="s">
        <v>36</v>
      </c>
      <c r="G8" s="76">
        <v>0.25</v>
      </c>
      <c r="H8" s="76">
        <v>0.25</v>
      </c>
      <c r="I8" s="76">
        <v>0</v>
      </c>
      <c r="J8" s="76">
        <v>0</v>
      </c>
      <c r="K8" s="76">
        <v>5</v>
      </c>
      <c r="L8" s="76">
        <v>5</v>
      </c>
      <c r="M8" s="76">
        <v>15</v>
      </c>
      <c r="N8" s="76">
        <v>5</v>
      </c>
      <c r="O8" s="76">
        <v>20</v>
      </c>
      <c r="P8" s="76"/>
      <c r="Q8" s="76">
        <v>1</v>
      </c>
      <c r="R8" s="76">
        <f>SUM(Tabla2[[#This Row],[OBRAS INCONCLUSAS]:[PUNTAJE ADICIONAL PARA PROPONENTES CON TRABAJADORES CON DISCAPACIDAD]])</f>
        <v>51</v>
      </c>
      <c r="S8" s="77" t="s">
        <v>37</v>
      </c>
      <c r="T8" s="78">
        <v>2829482951</v>
      </c>
      <c r="U8" s="81">
        <v>48.5</v>
      </c>
      <c r="V8" s="79">
        <f>+G8+H8+I8+R8+U8</f>
        <v>100</v>
      </c>
      <c r="W8" s="80">
        <v>1</v>
      </c>
    </row>
    <row r="9" spans="2:23">
      <c r="B9" s="35">
        <v>1</v>
      </c>
      <c r="C9" s="33" t="s">
        <v>35</v>
      </c>
      <c r="D9" s="40" t="s">
        <v>36</v>
      </c>
      <c r="E9" s="40" t="s">
        <v>36</v>
      </c>
      <c r="F9" s="41" t="s">
        <v>36</v>
      </c>
      <c r="G9" s="20">
        <v>0.25</v>
      </c>
      <c r="H9" s="20">
        <v>0.25</v>
      </c>
      <c r="I9" s="20">
        <v>0</v>
      </c>
      <c r="J9" s="20">
        <v>0</v>
      </c>
      <c r="K9" s="20">
        <v>5</v>
      </c>
      <c r="L9" s="20">
        <v>5</v>
      </c>
      <c r="M9" s="20">
        <v>15</v>
      </c>
      <c r="N9" s="20">
        <v>5</v>
      </c>
      <c r="O9" s="20">
        <v>20</v>
      </c>
      <c r="P9" s="20"/>
      <c r="Q9" s="20">
        <v>1</v>
      </c>
      <c r="R9" s="20">
        <f>SUM(Tabla2[[#This Row],[OBRAS INCONCLUSAS]:[PUNTAJE ADICIONAL PARA PROPONENTES CON TRABAJADORES CON DISCAPACIDAD]])</f>
        <v>51</v>
      </c>
      <c r="S9" s="21" t="s">
        <v>37</v>
      </c>
      <c r="T9" s="51">
        <v>2842062041</v>
      </c>
      <c r="U9" s="82">
        <v>48.285336894058325</v>
      </c>
      <c r="V9" s="55">
        <f>+G9+H9+I9+R9+U9</f>
        <v>99.785336894058332</v>
      </c>
      <c r="W9" s="67">
        <v>2</v>
      </c>
    </row>
    <row r="10" spans="2:23">
      <c r="B10" s="35">
        <v>13</v>
      </c>
      <c r="C10" s="31" t="s">
        <v>51</v>
      </c>
      <c r="D10" s="41" t="s">
        <v>36</v>
      </c>
      <c r="E10" s="61" t="s">
        <v>36</v>
      </c>
      <c r="F10" s="41" t="s">
        <v>36</v>
      </c>
      <c r="G10" s="20">
        <v>0.25</v>
      </c>
      <c r="H10" s="20">
        <v>0.25</v>
      </c>
      <c r="I10" s="20">
        <v>0</v>
      </c>
      <c r="J10" s="20">
        <v>0</v>
      </c>
      <c r="K10" s="20">
        <v>5</v>
      </c>
      <c r="L10" s="20">
        <v>5</v>
      </c>
      <c r="M10" s="20">
        <v>15</v>
      </c>
      <c r="N10" s="20">
        <v>5</v>
      </c>
      <c r="O10" s="20">
        <v>20</v>
      </c>
      <c r="P10" s="20"/>
      <c r="Q10" s="20">
        <v>1</v>
      </c>
      <c r="R10" s="20">
        <f>SUM(Tabla2[[#This Row],[OBRAS INCONCLUSAS]:[PUNTAJE ADICIONAL PARA PROPONENTES CON TRABAJADORES CON DISCAPACIDAD]])</f>
        <v>51</v>
      </c>
      <c r="S10" s="21" t="s">
        <v>37</v>
      </c>
      <c r="T10" s="52">
        <v>2899627075</v>
      </c>
      <c r="U10" s="65">
        <v>47.326749121177933</v>
      </c>
      <c r="V10" s="55">
        <f>+G10+H10+I10+R10+U10</f>
        <v>98.826749121177926</v>
      </c>
      <c r="W10" s="67">
        <v>3</v>
      </c>
    </row>
    <row r="11" spans="2:23" ht="15" customHeight="1">
      <c r="B11" s="35">
        <v>25</v>
      </c>
      <c r="C11" s="33" t="s">
        <v>63</v>
      </c>
      <c r="D11" s="40" t="s">
        <v>36</v>
      </c>
      <c r="E11" s="63" t="s">
        <v>36</v>
      </c>
      <c r="F11" s="41" t="s">
        <v>36</v>
      </c>
      <c r="G11" s="28">
        <v>0.25</v>
      </c>
      <c r="H11" s="28">
        <v>0.25</v>
      </c>
      <c r="I11" s="20">
        <v>0</v>
      </c>
      <c r="J11" s="20">
        <v>0</v>
      </c>
      <c r="K11" s="20">
        <v>5</v>
      </c>
      <c r="L11" s="20">
        <v>5</v>
      </c>
      <c r="M11" s="20">
        <v>15</v>
      </c>
      <c r="N11" s="20">
        <v>5</v>
      </c>
      <c r="O11" s="20">
        <v>20</v>
      </c>
      <c r="P11" s="20"/>
      <c r="Q11" s="20">
        <v>1</v>
      </c>
      <c r="R11" s="20">
        <f>SUM(Tabla2[[#This Row],[OBRAS INCONCLUSAS]:[PUNTAJE ADICIONAL PARA PROPONENTES CON TRABAJADORES CON DISCAPACIDAD]])</f>
        <v>51</v>
      </c>
      <c r="S11" s="21" t="s">
        <v>37</v>
      </c>
      <c r="T11" s="51">
        <v>2977048814</v>
      </c>
      <c r="U11" s="65">
        <v>46.095960025296385</v>
      </c>
      <c r="V11" s="55">
        <f>+G11+H11+I11+R11+U11</f>
        <v>97.595960025296392</v>
      </c>
      <c r="W11" s="67">
        <v>4</v>
      </c>
    </row>
    <row r="12" spans="2:23" ht="14.25" customHeight="1">
      <c r="B12" s="35">
        <v>14</v>
      </c>
      <c r="C12" s="38" t="s">
        <v>52</v>
      </c>
      <c r="D12" s="40" t="s">
        <v>36</v>
      </c>
      <c r="E12" s="61" t="s">
        <v>36</v>
      </c>
      <c r="F12" s="41" t="s">
        <v>36</v>
      </c>
      <c r="G12" s="20">
        <v>0.25</v>
      </c>
      <c r="H12" s="20">
        <v>0.25</v>
      </c>
      <c r="I12" s="20">
        <v>0</v>
      </c>
      <c r="J12" s="20">
        <v>0</v>
      </c>
      <c r="K12" s="20">
        <v>5</v>
      </c>
      <c r="L12" s="20">
        <v>5</v>
      </c>
      <c r="M12" s="20">
        <v>15</v>
      </c>
      <c r="N12" s="20">
        <v>5</v>
      </c>
      <c r="O12" s="20">
        <v>20</v>
      </c>
      <c r="P12" s="20"/>
      <c r="Q12" s="20">
        <v>1</v>
      </c>
      <c r="R12" s="20">
        <f>SUM(Tabla2[[#This Row],[OBRAS INCONCLUSAS]:[PUNTAJE ADICIONAL PARA PROPONENTES CON TRABAJADORES CON DISCAPACIDAD]])</f>
        <v>51</v>
      </c>
      <c r="S12" s="21" t="s">
        <v>37</v>
      </c>
      <c r="T12" s="52">
        <v>3007060177</v>
      </c>
      <c r="U12" s="54">
        <v>45.635908510619736</v>
      </c>
      <c r="V12" s="55">
        <f>+G12+H12+I12+R12+U12</f>
        <v>97.135908510619743</v>
      </c>
      <c r="W12" s="67">
        <v>5</v>
      </c>
    </row>
    <row r="13" spans="2:23" ht="13.5" customHeight="1">
      <c r="B13" s="35">
        <v>12</v>
      </c>
      <c r="C13" s="37" t="s">
        <v>50</v>
      </c>
      <c r="D13" s="40" t="s">
        <v>36</v>
      </c>
      <c r="E13" s="62" t="s">
        <v>36</v>
      </c>
      <c r="F13" s="41" t="s">
        <v>36</v>
      </c>
      <c r="G13" s="20">
        <v>0.25</v>
      </c>
      <c r="H13" s="20">
        <v>0.25</v>
      </c>
      <c r="I13" s="20">
        <v>0</v>
      </c>
      <c r="J13" s="20">
        <v>0</v>
      </c>
      <c r="K13" s="20">
        <v>5</v>
      </c>
      <c r="L13" s="20">
        <v>5</v>
      </c>
      <c r="M13" s="20">
        <v>15</v>
      </c>
      <c r="N13" s="20">
        <v>5</v>
      </c>
      <c r="O13" s="20">
        <v>20</v>
      </c>
      <c r="P13" s="20"/>
      <c r="Q13" s="20">
        <v>1</v>
      </c>
      <c r="R13" s="20">
        <f>SUM(Tabla2[[#This Row],[OBRAS INCONCLUSAS]:[PUNTAJE ADICIONAL PARA PROPONENTES CON TRABAJADORES CON DISCAPACIDAD]])</f>
        <v>51</v>
      </c>
      <c r="S13" s="21" t="s">
        <v>37</v>
      </c>
      <c r="T13" s="52">
        <v>3008944350</v>
      </c>
      <c r="U13" s="54">
        <v>45.607331728650948</v>
      </c>
      <c r="V13" s="55">
        <f>+G13+H13+I13+R13+U13</f>
        <v>97.107331728650948</v>
      </c>
      <c r="W13" s="67">
        <v>6</v>
      </c>
    </row>
    <row r="14" spans="2:23">
      <c r="B14" s="35">
        <v>8</v>
      </c>
      <c r="C14" s="39" t="s">
        <v>44</v>
      </c>
      <c r="D14" s="40" t="s">
        <v>36</v>
      </c>
      <c r="E14" s="40" t="s">
        <v>36</v>
      </c>
      <c r="F14" s="41" t="s">
        <v>36</v>
      </c>
      <c r="G14" s="20">
        <v>0.25</v>
      </c>
      <c r="H14" s="20">
        <v>0.25</v>
      </c>
      <c r="I14" s="20">
        <v>0</v>
      </c>
      <c r="J14" s="20">
        <v>0</v>
      </c>
      <c r="K14" s="20">
        <v>5</v>
      </c>
      <c r="L14" s="20">
        <v>5</v>
      </c>
      <c r="M14" s="20">
        <v>15</v>
      </c>
      <c r="N14" s="20">
        <v>5</v>
      </c>
      <c r="O14" s="20">
        <v>20</v>
      </c>
      <c r="P14" s="20"/>
      <c r="Q14" s="20">
        <v>1</v>
      </c>
      <c r="R14" s="20">
        <f>SUM(Tabla2[[#This Row],[OBRAS INCONCLUSAS]:[PUNTAJE ADICIONAL PARA PROPONENTES CON TRABAJADORES CON DISCAPACIDAD]])</f>
        <v>51</v>
      </c>
      <c r="S14" s="21" t="s">
        <v>37</v>
      </c>
      <c r="T14" s="51">
        <v>3010036303</v>
      </c>
      <c r="U14" s="54">
        <v>45.590786724641042</v>
      </c>
      <c r="V14" s="55">
        <f>+G14+H14+I14+R14+U14</f>
        <v>97.090786724641049</v>
      </c>
      <c r="W14" s="67">
        <v>7</v>
      </c>
    </row>
    <row r="15" spans="2:23">
      <c r="B15" s="35">
        <v>17</v>
      </c>
      <c r="C15" s="33" t="s">
        <v>55</v>
      </c>
      <c r="D15" s="40" t="s">
        <v>36</v>
      </c>
      <c r="E15" s="40" t="s">
        <v>36</v>
      </c>
      <c r="F15" s="41" t="s">
        <v>36</v>
      </c>
      <c r="G15" s="20">
        <v>0.25</v>
      </c>
      <c r="H15" s="20">
        <v>0.25</v>
      </c>
      <c r="I15" s="20">
        <v>0</v>
      </c>
      <c r="J15" s="20">
        <v>0</v>
      </c>
      <c r="K15" s="20">
        <v>5</v>
      </c>
      <c r="L15" s="20">
        <v>5</v>
      </c>
      <c r="M15" s="20">
        <v>15</v>
      </c>
      <c r="N15" s="20">
        <v>5</v>
      </c>
      <c r="O15" s="20">
        <v>20</v>
      </c>
      <c r="P15" s="20"/>
      <c r="Q15" s="20">
        <v>1</v>
      </c>
      <c r="R15" s="20">
        <f>SUM(Tabla2[[#This Row],[OBRAS INCONCLUSAS]:[PUNTAJE ADICIONAL PARA PROPONENTES CON TRABAJADORES CON DISCAPACIDAD]])</f>
        <v>51</v>
      </c>
      <c r="S15" s="21" t="s">
        <v>37</v>
      </c>
      <c r="T15" s="52">
        <v>3022466695</v>
      </c>
      <c r="U15" s="54">
        <v>45.4032871</v>
      </c>
      <c r="V15" s="55">
        <f>+G15+H15+I15+R15+U15</f>
        <v>96.9032871</v>
      </c>
      <c r="W15" s="67">
        <v>8</v>
      </c>
    </row>
    <row r="16" spans="2:23">
      <c r="B16" s="35">
        <v>15</v>
      </c>
      <c r="C16" s="31" t="s">
        <v>53</v>
      </c>
      <c r="D16" s="40" t="s">
        <v>36</v>
      </c>
      <c r="E16" s="61" t="s">
        <v>36</v>
      </c>
      <c r="F16" s="41" t="s">
        <v>36</v>
      </c>
      <c r="G16" s="20">
        <v>0.25</v>
      </c>
      <c r="H16" s="20">
        <v>0.25</v>
      </c>
      <c r="I16" s="20">
        <v>0</v>
      </c>
      <c r="J16" s="20">
        <v>0</v>
      </c>
      <c r="K16" s="20">
        <v>5</v>
      </c>
      <c r="L16" s="20">
        <v>5</v>
      </c>
      <c r="M16" s="20">
        <v>15</v>
      </c>
      <c r="N16" s="20">
        <v>5</v>
      </c>
      <c r="O16" s="20">
        <v>20</v>
      </c>
      <c r="P16" s="20"/>
      <c r="Q16" s="20">
        <v>1</v>
      </c>
      <c r="R16" s="20">
        <f>SUM(Tabla2[[#This Row],[OBRAS INCONCLUSAS]:[PUNTAJE ADICIONAL PARA PROPONENTES CON TRABAJADORES CON DISCAPACIDAD]])</f>
        <v>51</v>
      </c>
      <c r="S16" s="21" t="s">
        <v>37</v>
      </c>
      <c r="T16" s="52">
        <v>3025641198</v>
      </c>
      <c r="U16" s="54">
        <v>45.355649974032382</v>
      </c>
      <c r="V16" s="55">
        <f>+G16+H16+I16+R16+U16</f>
        <v>96.855649974032389</v>
      </c>
      <c r="W16" s="67">
        <v>9</v>
      </c>
    </row>
    <row r="17" spans="2:23" ht="14.25">
      <c r="B17" s="35">
        <v>26</v>
      </c>
      <c r="C17" s="37" t="s">
        <v>64</v>
      </c>
      <c r="D17" s="41" t="s">
        <v>36</v>
      </c>
      <c r="E17" s="125" t="s">
        <v>36</v>
      </c>
      <c r="F17" s="19" t="s">
        <v>36</v>
      </c>
      <c r="G17" s="20">
        <v>0.25</v>
      </c>
      <c r="H17" s="28">
        <v>0.25</v>
      </c>
      <c r="I17" s="20">
        <v>0</v>
      </c>
      <c r="J17" s="20">
        <v>0</v>
      </c>
      <c r="K17" s="20">
        <v>5</v>
      </c>
      <c r="L17" s="20">
        <v>5</v>
      </c>
      <c r="M17" s="20">
        <v>15</v>
      </c>
      <c r="N17" s="20">
        <v>5</v>
      </c>
      <c r="O17" s="20">
        <v>20</v>
      </c>
      <c r="P17" s="20"/>
      <c r="Q17" s="20">
        <v>1</v>
      </c>
      <c r="R17" s="20">
        <f>SUM(Tabla2[[#This Row],[OBRAS INCONCLUSAS]:[PUNTAJE ADICIONAL PARA PROPONENTES CON TRABAJADORES CON DISCAPACIDAD]])</f>
        <v>51</v>
      </c>
      <c r="S17" s="21" t="s">
        <v>37</v>
      </c>
      <c r="T17" s="51">
        <v>3025641198</v>
      </c>
      <c r="U17" s="54">
        <v>45.355649974032382</v>
      </c>
      <c r="V17" s="55">
        <f>+G17+H17+I17+R17+U17</f>
        <v>96.855649974032389</v>
      </c>
      <c r="W17" s="67">
        <v>10</v>
      </c>
    </row>
    <row r="18" spans="2:23">
      <c r="B18" s="35">
        <v>3</v>
      </c>
      <c r="C18" s="31" t="s">
        <v>39</v>
      </c>
      <c r="D18" s="44" t="s">
        <v>36</v>
      </c>
      <c r="E18" s="19" t="s">
        <v>36</v>
      </c>
      <c r="F18" s="19" t="s">
        <v>36</v>
      </c>
      <c r="G18" s="20">
        <v>0.25</v>
      </c>
      <c r="H18" s="20">
        <v>0.25</v>
      </c>
      <c r="I18" s="20">
        <v>0</v>
      </c>
      <c r="J18" s="20">
        <v>0</v>
      </c>
      <c r="K18" s="20">
        <v>5</v>
      </c>
      <c r="L18" s="20">
        <v>5</v>
      </c>
      <c r="M18" s="20">
        <v>15</v>
      </c>
      <c r="N18" s="20">
        <v>5</v>
      </c>
      <c r="O18" s="20">
        <v>20</v>
      </c>
      <c r="P18" s="20"/>
      <c r="Q18" s="20">
        <v>1</v>
      </c>
      <c r="R18" s="20">
        <f>SUM(Tabla2[[#This Row],[OBRAS INCONCLUSAS]:[PUNTAJE ADICIONAL PARA PROPONENTES CON TRABAJADORES CON DISCAPACIDAD]])</f>
        <v>51</v>
      </c>
      <c r="S18" s="21" t="s">
        <v>37</v>
      </c>
      <c r="T18" s="51">
        <v>3025705321</v>
      </c>
      <c r="U18" s="124">
        <v>45.354688763327857</v>
      </c>
      <c r="V18" s="55">
        <f>+G18+H18+I18+R18+U18</f>
        <v>96.854688763327857</v>
      </c>
      <c r="W18" s="67">
        <v>11</v>
      </c>
    </row>
    <row r="19" spans="2:23" ht="14.25">
      <c r="B19" s="35">
        <v>27</v>
      </c>
      <c r="C19" s="32" t="s">
        <v>65</v>
      </c>
      <c r="D19" s="59" t="s">
        <v>36</v>
      </c>
      <c r="E19" s="25" t="s">
        <v>36</v>
      </c>
      <c r="F19" s="26" t="s">
        <v>36</v>
      </c>
      <c r="G19" s="28">
        <v>0.25</v>
      </c>
      <c r="H19" s="28">
        <v>0.25</v>
      </c>
      <c r="I19" s="20">
        <v>0</v>
      </c>
      <c r="J19" s="20">
        <v>0</v>
      </c>
      <c r="K19" s="20">
        <v>5</v>
      </c>
      <c r="L19" s="20">
        <v>5</v>
      </c>
      <c r="M19" s="20">
        <v>15</v>
      </c>
      <c r="N19" s="20">
        <v>5</v>
      </c>
      <c r="O19" s="20">
        <v>20</v>
      </c>
      <c r="P19" s="20"/>
      <c r="Q19" s="20">
        <v>1</v>
      </c>
      <c r="R19" s="20">
        <f>SUM(Tabla2[[#This Row],[OBRAS INCONCLUSAS]:[PUNTAJE ADICIONAL PARA PROPONENTES CON TRABAJADORES CON DISCAPACIDAD]])</f>
        <v>51</v>
      </c>
      <c r="S19" s="21" t="s">
        <v>37</v>
      </c>
      <c r="T19" s="51">
        <v>3029890615</v>
      </c>
      <c r="U19" s="54">
        <v>45.292038743616487</v>
      </c>
      <c r="V19" s="55">
        <f>+G19+H19+I19+R19+U19</f>
        <v>96.792038743616487</v>
      </c>
      <c r="W19" s="67">
        <v>12</v>
      </c>
    </row>
    <row r="20" spans="2:23">
      <c r="B20" s="35">
        <v>16</v>
      </c>
      <c r="C20" s="39" t="s">
        <v>54</v>
      </c>
      <c r="D20" s="40" t="s">
        <v>36</v>
      </c>
      <c r="E20" s="19" t="s">
        <v>36</v>
      </c>
      <c r="F20" s="19" t="s">
        <v>36</v>
      </c>
      <c r="G20" s="20">
        <v>0.25</v>
      </c>
      <c r="H20" s="20">
        <v>0.25</v>
      </c>
      <c r="I20" s="20">
        <v>0</v>
      </c>
      <c r="J20" s="20">
        <v>0</v>
      </c>
      <c r="K20" s="20">
        <v>5</v>
      </c>
      <c r="L20" s="20">
        <v>5</v>
      </c>
      <c r="M20" s="20">
        <v>15</v>
      </c>
      <c r="N20" s="20">
        <v>5</v>
      </c>
      <c r="O20" s="20">
        <v>20</v>
      </c>
      <c r="P20" s="20"/>
      <c r="Q20" s="20">
        <v>1</v>
      </c>
      <c r="R20" s="20">
        <f>SUM(Tabla2[[#This Row],[OBRAS INCONCLUSAS]:[PUNTAJE ADICIONAL PARA PROPONENTES CON TRABAJADORES CON DISCAPACIDAD]])</f>
        <v>51</v>
      </c>
      <c r="S20" s="21" t="s">
        <v>37</v>
      </c>
      <c r="T20" s="52">
        <v>3034637821</v>
      </c>
      <c r="U20" s="54">
        <v>45.221186585712168</v>
      </c>
      <c r="V20" s="55">
        <f>+G20+H20+I20+R20+U20</f>
        <v>96.721186585712161</v>
      </c>
      <c r="W20" s="67">
        <v>13</v>
      </c>
    </row>
    <row r="21" spans="2:23" ht="15" customHeight="1">
      <c r="B21" s="35">
        <v>9</v>
      </c>
      <c r="C21" s="33" t="s">
        <v>45</v>
      </c>
      <c r="D21" s="40" t="s">
        <v>36</v>
      </c>
      <c r="E21" s="19" t="s">
        <v>36</v>
      </c>
      <c r="F21" s="19" t="s">
        <v>36</v>
      </c>
      <c r="G21" s="20">
        <v>0.25</v>
      </c>
      <c r="H21" s="20">
        <v>0.25</v>
      </c>
      <c r="I21" s="20">
        <v>0</v>
      </c>
      <c r="J21" s="20">
        <v>0</v>
      </c>
      <c r="K21" s="20">
        <v>5</v>
      </c>
      <c r="L21" s="20">
        <v>5</v>
      </c>
      <c r="M21" s="20">
        <v>15</v>
      </c>
      <c r="N21" s="20">
        <v>5</v>
      </c>
      <c r="O21" s="20">
        <v>20</v>
      </c>
      <c r="P21" s="20"/>
      <c r="Q21" s="20">
        <v>1</v>
      </c>
      <c r="R21" s="20">
        <f>SUM(Tabla2[[#This Row],[OBRAS INCONCLUSAS]:[PUNTAJE ADICIONAL PARA PROPONENTES CON TRABAJADORES CON DISCAPACIDAD]])</f>
        <v>51</v>
      </c>
      <c r="S21" s="21" t="s">
        <v>37</v>
      </c>
      <c r="T21" s="51">
        <v>3050126040</v>
      </c>
      <c r="U21" s="54">
        <v>44.991558159839187</v>
      </c>
      <c r="V21" s="55">
        <f>+G21+H21+I21+R21+U21</f>
        <v>96.491558159839187</v>
      </c>
      <c r="W21" s="67">
        <v>14</v>
      </c>
    </row>
    <row r="22" spans="2:23" ht="15" customHeight="1">
      <c r="B22" s="35">
        <v>11</v>
      </c>
      <c r="C22" s="31" t="s">
        <v>49</v>
      </c>
      <c r="D22" s="58" t="s">
        <v>36</v>
      </c>
      <c r="E22" s="24" t="s">
        <v>36</v>
      </c>
      <c r="F22" s="19" t="s">
        <v>36</v>
      </c>
      <c r="G22" s="20">
        <v>0.25</v>
      </c>
      <c r="H22" s="20">
        <v>0.25</v>
      </c>
      <c r="I22" s="20">
        <v>0</v>
      </c>
      <c r="J22" s="20">
        <v>0</v>
      </c>
      <c r="K22" s="20">
        <v>5</v>
      </c>
      <c r="L22" s="20">
        <v>5</v>
      </c>
      <c r="M22" s="20">
        <v>15</v>
      </c>
      <c r="N22" s="20">
        <v>5</v>
      </c>
      <c r="O22" s="20">
        <v>20</v>
      </c>
      <c r="P22" s="20"/>
      <c r="Q22" s="20">
        <v>1</v>
      </c>
      <c r="R22" s="20">
        <f>SUM(Tabla2[[#This Row],[OBRAS INCONCLUSAS]:[PUNTAJE ADICIONAL PARA PROPONENTES CON TRABAJADORES CON DISCAPACIDAD]])</f>
        <v>51</v>
      </c>
      <c r="S22" s="21" t="s">
        <v>37</v>
      </c>
      <c r="T22" s="52">
        <v>3057874558</v>
      </c>
      <c r="U22" s="54">
        <v>44.877551554389171</v>
      </c>
      <c r="V22" s="55">
        <f>+G22+H22+I22+R22+U22</f>
        <v>96.377551554389171</v>
      </c>
      <c r="W22" s="67">
        <v>15</v>
      </c>
    </row>
    <row r="23" spans="2:23" ht="15" customHeight="1">
      <c r="B23" s="35">
        <v>6</v>
      </c>
      <c r="C23" s="33" t="s">
        <v>42</v>
      </c>
      <c r="D23" s="40" t="s">
        <v>36</v>
      </c>
      <c r="E23" s="40" t="s">
        <v>36</v>
      </c>
      <c r="F23" s="19" t="s">
        <v>36</v>
      </c>
      <c r="G23" s="20">
        <v>0.25</v>
      </c>
      <c r="H23" s="20">
        <v>0.25</v>
      </c>
      <c r="I23" s="20">
        <v>0</v>
      </c>
      <c r="J23" s="20">
        <v>0</v>
      </c>
      <c r="K23" s="20">
        <v>5</v>
      </c>
      <c r="L23" s="20">
        <v>5</v>
      </c>
      <c r="M23" s="20">
        <v>15</v>
      </c>
      <c r="N23" s="20">
        <v>5</v>
      </c>
      <c r="O23" s="20">
        <v>20</v>
      </c>
      <c r="P23" s="20"/>
      <c r="Q23" s="20">
        <v>1</v>
      </c>
      <c r="R23" s="20">
        <f>SUM(Tabla2[[#This Row],[OBRAS INCONCLUSAS]:[PUNTAJE ADICIONAL PARA PROPONENTES CON TRABAJADORES CON DISCAPACIDAD]])</f>
        <v>51</v>
      </c>
      <c r="S23" s="21" t="s">
        <v>37</v>
      </c>
      <c r="T23" s="51">
        <v>3073762959</v>
      </c>
      <c r="U23" s="54">
        <v>44.645577734512614</v>
      </c>
      <c r="V23" s="55">
        <f>+G23+H23+I23+R23+U23</f>
        <v>96.145577734512614</v>
      </c>
      <c r="W23" s="67">
        <v>16</v>
      </c>
    </row>
    <row r="24" spans="2:23">
      <c r="B24" s="35">
        <v>7</v>
      </c>
      <c r="C24" s="31" t="s">
        <v>43</v>
      </c>
      <c r="D24" s="40" t="s">
        <v>36</v>
      </c>
      <c r="E24" s="40" t="s">
        <v>36</v>
      </c>
      <c r="F24" s="19" t="s">
        <v>36</v>
      </c>
      <c r="G24" s="20">
        <v>0.25</v>
      </c>
      <c r="H24" s="20">
        <v>0.25</v>
      </c>
      <c r="I24" s="20">
        <v>0</v>
      </c>
      <c r="J24" s="20">
        <v>0</v>
      </c>
      <c r="K24" s="20">
        <v>5</v>
      </c>
      <c r="L24" s="20">
        <v>5</v>
      </c>
      <c r="M24" s="20">
        <v>15</v>
      </c>
      <c r="N24" s="20">
        <v>5</v>
      </c>
      <c r="O24" s="20">
        <v>20</v>
      </c>
      <c r="P24" s="20"/>
      <c r="Q24" s="20">
        <v>1</v>
      </c>
      <c r="R24" s="20">
        <f>SUM(Tabla2[[#This Row],[OBRAS INCONCLUSAS]:[PUNTAJE ADICIONAL PARA PROPONENTES CON TRABAJADORES CON DISCAPACIDAD]])</f>
        <v>51</v>
      </c>
      <c r="S24" s="21" t="s">
        <v>37</v>
      </c>
      <c r="T24" s="51">
        <v>3094435436</v>
      </c>
      <c r="U24" s="54">
        <v>44.347321494252697</v>
      </c>
      <c r="V24" s="55">
        <f>+G24+H24+I24+R24+U24</f>
        <v>95.847321494252697</v>
      </c>
      <c r="W24" s="67">
        <v>17</v>
      </c>
    </row>
    <row r="25" spans="2:23" ht="15" customHeight="1">
      <c r="B25" s="35">
        <v>18</v>
      </c>
      <c r="C25" s="37" t="s">
        <v>56</v>
      </c>
      <c r="D25" s="40" t="s">
        <v>36</v>
      </c>
      <c r="E25" s="40" t="s">
        <v>36</v>
      </c>
      <c r="F25" s="19" t="s">
        <v>36</v>
      </c>
      <c r="G25" s="20">
        <v>0.25</v>
      </c>
      <c r="H25" s="20">
        <v>0.25</v>
      </c>
      <c r="I25" s="20">
        <v>0</v>
      </c>
      <c r="J25" s="20">
        <v>0</v>
      </c>
      <c r="K25" s="20">
        <v>5</v>
      </c>
      <c r="L25" s="20">
        <v>5</v>
      </c>
      <c r="M25" s="20">
        <v>15</v>
      </c>
      <c r="N25" s="20">
        <v>5</v>
      </c>
      <c r="O25" s="20">
        <v>20</v>
      </c>
      <c r="P25" s="20"/>
      <c r="Q25" s="20">
        <v>1</v>
      </c>
      <c r="R25" s="20">
        <f>SUM(Tabla2[[#This Row],[OBRAS INCONCLUSAS]:[PUNTAJE ADICIONAL PARA PROPONENTES CON TRABAJADORES CON DISCAPACIDAD]])</f>
        <v>51</v>
      </c>
      <c r="S25" s="21" t="s">
        <v>37</v>
      </c>
      <c r="T25" s="52">
        <v>3098611322</v>
      </c>
      <c r="U25" s="65">
        <v>44.287556218869327</v>
      </c>
      <c r="V25" s="55">
        <f>+G25+H25+I25+R25+U25</f>
        <v>95.787556218869327</v>
      </c>
      <c r="W25" s="67">
        <v>18</v>
      </c>
    </row>
    <row r="26" spans="2:23" ht="15" customHeight="1">
      <c r="B26" s="35">
        <v>4</v>
      </c>
      <c r="C26" s="39" t="s">
        <v>40</v>
      </c>
      <c r="D26" s="41" t="s">
        <v>36</v>
      </c>
      <c r="E26" s="19" t="s">
        <v>36</v>
      </c>
      <c r="F26" s="24" t="s">
        <v>36</v>
      </c>
      <c r="G26" s="20">
        <v>0.25</v>
      </c>
      <c r="H26" s="20">
        <v>0.25</v>
      </c>
      <c r="I26" s="20">
        <v>0</v>
      </c>
      <c r="J26" s="20">
        <v>0</v>
      </c>
      <c r="K26" s="20">
        <v>5</v>
      </c>
      <c r="L26" s="20">
        <v>5</v>
      </c>
      <c r="M26" s="20">
        <v>15</v>
      </c>
      <c r="N26" s="20">
        <v>5</v>
      </c>
      <c r="O26" s="20">
        <v>20</v>
      </c>
      <c r="P26" s="27"/>
      <c r="Q26" s="27">
        <v>0</v>
      </c>
      <c r="R26" s="27">
        <f>SUM(Tabla2[[#This Row],[OBRAS INCONCLUSAS]:[PUNTAJE ADICIONAL PARA PROPONENTES CON TRABAJADORES CON DISCAPACIDAD]])</f>
        <v>50</v>
      </c>
      <c r="S26" s="21" t="s">
        <v>37</v>
      </c>
      <c r="T26" s="51">
        <v>3081938624</v>
      </c>
      <c r="U26" s="54">
        <v>44.527143420329189</v>
      </c>
      <c r="V26" s="55">
        <f>+G26+H26+I26+R26+U26</f>
        <v>95.027143420329196</v>
      </c>
      <c r="W26" s="67">
        <v>19</v>
      </c>
    </row>
    <row r="27" spans="2:23" ht="14.25">
      <c r="B27" s="35">
        <v>22</v>
      </c>
      <c r="C27" s="39" t="s">
        <v>60</v>
      </c>
      <c r="D27" s="41" t="s">
        <v>36</v>
      </c>
      <c r="E27" s="25" t="s">
        <v>36</v>
      </c>
      <c r="F27" s="26" t="s">
        <v>36</v>
      </c>
      <c r="G27" s="20">
        <v>0.25</v>
      </c>
      <c r="H27" s="28">
        <v>0.25</v>
      </c>
      <c r="I27" s="20">
        <v>0</v>
      </c>
      <c r="J27" s="20">
        <v>0</v>
      </c>
      <c r="K27" s="20">
        <v>5</v>
      </c>
      <c r="L27" s="20">
        <v>5</v>
      </c>
      <c r="M27" s="20">
        <v>0</v>
      </c>
      <c r="N27" s="20">
        <v>5</v>
      </c>
      <c r="O27" s="20">
        <v>0</v>
      </c>
      <c r="P27" s="20"/>
      <c r="Q27" s="20">
        <v>1</v>
      </c>
      <c r="R27" s="20">
        <f>SUM(Tabla2[[#This Row],[OBRAS INCONCLUSAS]:[PUNTAJE ADICIONAL PARA PROPONENTES CON TRABAJADORES CON DISCAPACIDAD]])</f>
        <v>16</v>
      </c>
      <c r="S27" s="21" t="s">
        <v>37</v>
      </c>
      <c r="T27" s="52">
        <v>3124978125</v>
      </c>
      <c r="U27" s="54">
        <v>43.913882796699575</v>
      </c>
      <c r="V27" s="55">
        <f>+G27+H27+I27+R27+U27</f>
        <v>60.413882796699575</v>
      </c>
      <c r="W27" s="67">
        <v>20</v>
      </c>
    </row>
    <row r="28" spans="2:23" ht="15.75" customHeight="1">
      <c r="B28" s="35">
        <v>5</v>
      </c>
      <c r="C28" s="31" t="s">
        <v>41</v>
      </c>
      <c r="D28" s="41" t="s">
        <v>36</v>
      </c>
      <c r="E28" s="19" t="s">
        <v>36</v>
      </c>
      <c r="F28" s="50" t="s">
        <v>47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/>
      <c r="Q28" s="20">
        <v>0</v>
      </c>
      <c r="R28" s="20">
        <f>SUM(Tabla2[[#This Row],[OBRAS INCONCLUSAS]:[PUNTAJE ADICIONAL PARA PROPONENTES CON TRABAJADORES CON DISCAPACIDAD]])</f>
        <v>0</v>
      </c>
      <c r="S28" s="21" t="s">
        <v>48</v>
      </c>
      <c r="T28" s="69" t="s">
        <v>71</v>
      </c>
      <c r="U28" s="56">
        <v>0</v>
      </c>
      <c r="V28" s="55">
        <f>+G28+H28+I28+R28+U28</f>
        <v>0</v>
      </c>
      <c r="W28" s="67"/>
    </row>
    <row r="29" spans="2:23" ht="12.75" customHeight="1">
      <c r="B29" s="35">
        <v>10</v>
      </c>
      <c r="C29" s="39" t="s">
        <v>46</v>
      </c>
      <c r="D29" s="58" t="s">
        <v>36</v>
      </c>
      <c r="E29" s="50" t="s">
        <v>47</v>
      </c>
      <c r="F29" s="24" t="s">
        <v>36</v>
      </c>
      <c r="G29" s="20">
        <v>0</v>
      </c>
      <c r="H29" s="20">
        <v>0</v>
      </c>
      <c r="I29" s="20">
        <v>0</v>
      </c>
      <c r="J29" s="23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/>
      <c r="Q29" s="20">
        <v>0</v>
      </c>
      <c r="R29" s="20">
        <f>SUM(Tabla2[[#This Row],[OBRAS INCONCLUSAS]:[PUNTAJE ADICIONAL PARA PROPONENTES CON TRABAJADORES CON DISCAPACIDAD]])</f>
        <v>0</v>
      </c>
      <c r="S29" s="21" t="s">
        <v>48</v>
      </c>
      <c r="T29" s="21" t="s">
        <v>71</v>
      </c>
      <c r="U29" s="66">
        <v>0</v>
      </c>
      <c r="V29" s="55">
        <f>+G29+H29+I29+R29+U29</f>
        <v>0</v>
      </c>
      <c r="W29" s="67"/>
    </row>
    <row r="30" spans="2:23" ht="12.75" customHeight="1">
      <c r="B30" s="35">
        <v>19</v>
      </c>
      <c r="C30" s="31" t="s">
        <v>57</v>
      </c>
      <c r="D30" s="42" t="s">
        <v>47</v>
      </c>
      <c r="E30" s="43" t="s">
        <v>36</v>
      </c>
      <c r="F30" s="19" t="s">
        <v>36</v>
      </c>
      <c r="G30" s="20">
        <v>0</v>
      </c>
      <c r="H30" s="20">
        <v>0</v>
      </c>
      <c r="I30" s="20">
        <v>0</v>
      </c>
      <c r="J30" s="23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/>
      <c r="Q30" s="20">
        <v>0</v>
      </c>
      <c r="R30" s="20">
        <f>SUM(Tabla2[[#This Row],[OBRAS INCONCLUSAS]:[PUNTAJE ADICIONAL PARA PROPONENTES CON TRABAJADORES CON DISCAPACIDAD]])</f>
        <v>0</v>
      </c>
      <c r="S30" s="21" t="s">
        <v>48</v>
      </c>
      <c r="T30" s="53" t="s">
        <v>71</v>
      </c>
      <c r="U30" s="56">
        <v>0</v>
      </c>
      <c r="V30" s="55">
        <f>+G30+H30+I30+R30+U30</f>
        <v>0</v>
      </c>
      <c r="W30" s="67"/>
    </row>
    <row r="31" spans="2:23">
      <c r="B31" s="35">
        <v>20</v>
      </c>
      <c r="C31" s="39" t="s">
        <v>58</v>
      </c>
      <c r="D31" s="34" t="s">
        <v>36</v>
      </c>
      <c r="E31" s="25" t="s">
        <v>36</v>
      </c>
      <c r="F31" s="22" t="s">
        <v>47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/>
      <c r="Q31" s="20">
        <v>0</v>
      </c>
      <c r="R31" s="20">
        <f>SUM(Tabla2[[#This Row],[OBRAS INCONCLUSAS]:[PUNTAJE ADICIONAL PARA PROPONENTES CON TRABAJADORES CON DISCAPACIDAD]])</f>
        <v>0</v>
      </c>
      <c r="S31" s="21" t="s">
        <v>48</v>
      </c>
      <c r="T31" s="53" t="s">
        <v>71</v>
      </c>
      <c r="U31" s="56">
        <v>0</v>
      </c>
      <c r="V31" s="55">
        <f>+G31+H31+I31+R31+U31</f>
        <v>0</v>
      </c>
      <c r="W31" s="67"/>
    </row>
    <row r="32" spans="2:23" ht="12.75" customHeight="1">
      <c r="B32" s="35">
        <v>21</v>
      </c>
      <c r="C32" s="31" t="s">
        <v>59</v>
      </c>
      <c r="D32" s="59" t="s">
        <v>36</v>
      </c>
      <c r="E32" s="25" t="s">
        <v>36</v>
      </c>
      <c r="F32" s="22" t="s">
        <v>47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/>
      <c r="Q32" s="20">
        <v>0</v>
      </c>
      <c r="R32" s="20">
        <f>SUM(Tabla2[[#This Row],[OBRAS INCONCLUSAS]:[PUNTAJE ADICIONAL PARA PROPONENTES CON TRABAJADORES CON DISCAPACIDAD]])</f>
        <v>0</v>
      </c>
      <c r="S32" s="21" t="s">
        <v>48</v>
      </c>
      <c r="T32" s="21" t="s">
        <v>71</v>
      </c>
      <c r="U32" s="66">
        <v>0</v>
      </c>
      <c r="V32" s="55">
        <f>+G32+H32+I32+R32+U32</f>
        <v>0</v>
      </c>
      <c r="W32" s="67"/>
    </row>
    <row r="33" spans="2:24" ht="14.25">
      <c r="B33" s="35">
        <v>23</v>
      </c>
      <c r="C33" s="31" t="s">
        <v>61</v>
      </c>
      <c r="D33" s="59" t="s">
        <v>36</v>
      </c>
      <c r="E33" s="25" t="s">
        <v>36</v>
      </c>
      <c r="F33" s="50" t="s">
        <v>47</v>
      </c>
      <c r="G33" s="28">
        <v>0</v>
      </c>
      <c r="H33" s="28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/>
      <c r="Q33" s="20">
        <v>0</v>
      </c>
      <c r="R33" s="20">
        <f>SUM(Tabla2[[#This Row],[OBRAS INCONCLUSAS]:[PUNTAJE ADICIONAL PARA PROPONENTES CON TRABAJADORES CON DISCAPACIDAD]])</f>
        <v>0</v>
      </c>
      <c r="S33" s="21" t="s">
        <v>48</v>
      </c>
      <c r="T33" s="69" t="s">
        <v>71</v>
      </c>
      <c r="U33" s="66">
        <v>0</v>
      </c>
      <c r="V33" s="55">
        <f>+G33+H33+I33+R33+U33</f>
        <v>0</v>
      </c>
      <c r="W33" s="67"/>
    </row>
    <row r="34" spans="2:24" ht="13.5" customHeight="1" thickBot="1">
      <c r="B34" s="36">
        <v>24</v>
      </c>
      <c r="C34" s="57" t="s">
        <v>62</v>
      </c>
      <c r="D34" s="60" t="s">
        <v>47</v>
      </c>
      <c r="E34" s="22" t="s">
        <v>47</v>
      </c>
      <c r="F34" s="64" t="s">
        <v>36</v>
      </c>
      <c r="G34" s="29">
        <v>0</v>
      </c>
      <c r="H34" s="2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/>
      <c r="Q34" s="49">
        <v>0</v>
      </c>
      <c r="R34" s="49">
        <f>SUM(Tabla2[[#This Row],[OBRAS INCONCLUSAS]:[PUNTAJE ADICIONAL PARA PROPONENTES CON TRABAJADORES CON DISCAPACIDAD]])</f>
        <v>0</v>
      </c>
      <c r="S34" s="30" t="s">
        <v>48</v>
      </c>
      <c r="T34" s="30" t="s">
        <v>71</v>
      </c>
      <c r="U34" s="70">
        <v>0</v>
      </c>
      <c r="V34" s="71">
        <f>+G34+H34+I34+R34+U34</f>
        <v>0</v>
      </c>
      <c r="W34" s="68"/>
    </row>
    <row r="35" spans="2:24">
      <c r="F35" s="13"/>
    </row>
    <row r="36" spans="2:24">
      <c r="C36" s="12" t="s">
        <v>66</v>
      </c>
    </row>
    <row r="37" spans="2:24" ht="15">
      <c r="B37" s="17"/>
      <c r="C37" s="16" t="s">
        <v>67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</row>
    <row r="38" spans="2:24">
      <c r="S38" s="15"/>
    </row>
    <row r="39" spans="2:24">
      <c r="S39" s="14"/>
    </row>
    <row r="40" spans="2:24">
      <c r="D40" s="18"/>
    </row>
  </sheetData>
  <mergeCells count="12">
    <mergeCell ref="B1:W1"/>
    <mergeCell ref="B2:W2"/>
    <mergeCell ref="B3:W3"/>
    <mergeCell ref="V5:W6"/>
    <mergeCell ref="G4:W4"/>
    <mergeCell ref="S5:S6"/>
    <mergeCell ref="G5:I6"/>
    <mergeCell ref="J6:N6"/>
    <mergeCell ref="O6:P6"/>
    <mergeCell ref="D5:F6"/>
    <mergeCell ref="T5:U6"/>
    <mergeCell ref="J5:R5"/>
  </mergeCells>
  <conditionalFormatting sqref="S8:S34">
    <cfRule type="cellIs" dxfId="24" priority="3" operator="equal">
      <formula>"NO HABILITADA"</formula>
    </cfRule>
    <cfRule type="cellIs" dxfId="23" priority="4" operator="equal">
      <formula>"HABILITADA"</formula>
    </cfRule>
  </conditionalFormatting>
  <dataValidations count="1">
    <dataValidation type="list" allowBlank="1" showInputMessage="1" showErrorMessage="1" sqref="S8:S34" xr:uid="{76567C20-AC96-4414-8714-BFB1A33C8B23}">
      <formula1>"HABILITADA,NO HABILITADA"</formula1>
    </dataValidation>
  </dataValidations>
  <pageMargins left="0.7" right="0.7" top="0.75" bottom="0.75" header="0.3" footer="0.3"/>
  <pageSetup orientation="portrait" horizontalDpi="4294967295" verticalDpi="4294967295" r:id="rId1"/>
  <ignoredErrors>
    <ignoredError sqref="U8:U34" calculatedColumn="1"/>
  </ignoredError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6B59CB-B002-4406-BF9D-541E368818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add2ae9-9ac7-4b92-a563-faf84d09f8b7"/>
    <ds:schemaRef ds:uri="a95545c8-ea11-4e08-a45a-87bf5a6f94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A58D0F-41AC-4218-8357-DDC1A111F2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9B574-D6D4-4A98-952B-AC34DAAEE5B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95545c8-ea11-4e08-a45a-87bf5a6f947e"/>
    <ds:schemaRef ds:uri="2add2ae9-9ac7-4b92-a563-faf84d09f8b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ASD2. MARIA ROCIO SANCHEZ DELGADO</cp:lastModifiedBy>
  <cp:revision/>
  <dcterms:created xsi:type="dcterms:W3CDTF">2021-10-08T17:49:52Z</dcterms:created>
  <dcterms:modified xsi:type="dcterms:W3CDTF">2026-07-03T14:48:35Z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