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SANDRA BARON\OneDrive\Documentos\1. MIOS PARTE UNO\2026 INVIAS\PROYECTO DE PLIEGO\CMA- 034 SABOYA\"/>
    </mc:Choice>
  </mc:AlternateContent>
  <xr:revisionPtr revIDLastSave="0" documentId="13_ncr:1_{06DFA13F-CECF-474A-82B3-125879A2327F}" xr6:coauthVersionLast="47" xr6:coauthVersionMax="47" xr10:uidLastSave="{00000000-0000-0000-0000-000000000000}"/>
  <bookViews>
    <workbookView xWindow="-108" yWindow="-108" windowWidth="23256" windowHeight="12456" xr2:uid="{00000000-000D-0000-FFFF-FFFF00000000}"/>
  </bookViews>
  <sheets>
    <sheet name="MATRIZ RIESGOS " sheetId="1" r:id="rId1"/>
    <sheet name="CRITERIOS VALORACION DEL RIESGO" sheetId="2" r:id="rId2"/>
  </sheets>
  <definedNames>
    <definedName name="_xlnm._FilterDatabase" localSheetId="0" hidden="1">'MATRIZ RIESGOS '!$F$1:$F$31</definedName>
    <definedName name="_xlnm.Print_Area" localSheetId="0">'MATRIZ RIESGOS '!$A$1:$Y$17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8" i="1" l="1"/>
  <c r="K18" i="1"/>
  <c r="R14" i="1"/>
  <c r="K14" i="1"/>
  <c r="R13" i="1"/>
  <c r="K13" i="1"/>
  <c r="R21" i="1"/>
  <c r="T21" i="1" s="1"/>
  <c r="K21" i="1"/>
  <c r="L21" i="1" s="1"/>
  <c r="K7" i="1"/>
  <c r="R28" i="1"/>
  <c r="S28" i="1" s="1"/>
  <c r="K28" i="1"/>
  <c r="L28" i="1" s="1"/>
  <c r="S18" i="1" l="1"/>
  <c r="L18" i="1"/>
  <c r="S14" i="1"/>
  <c r="L14" i="1"/>
  <c r="S13" i="1"/>
  <c r="L13" i="1"/>
  <c r="S21" i="1"/>
  <c r="R19" i="1"/>
  <c r="S19" i="1" s="1"/>
  <c r="K19" i="1"/>
  <c r="L19" i="1" s="1"/>
  <c r="R22" i="1"/>
  <c r="K25" i="1"/>
  <c r="L25" i="1" s="1"/>
  <c r="K33" i="1"/>
  <c r="L33" i="1" s="1"/>
  <c r="R33" i="1"/>
  <c r="T33" i="1" s="1"/>
  <c r="R31" i="1"/>
  <c r="S31" i="1" s="1"/>
  <c r="R32" i="1"/>
  <c r="S32" i="1" s="1"/>
  <c r="R16" i="1"/>
  <c r="S16" i="1" s="1"/>
  <c r="K16" i="1"/>
  <c r="L16" i="1" s="1"/>
  <c r="R25" i="1"/>
  <c r="S25" i="1" s="1"/>
  <c r="K22" i="1"/>
  <c r="L22" i="1" s="1"/>
  <c r="R8" i="1"/>
  <c r="S8" i="1" s="1"/>
  <c r="R9" i="1"/>
  <c r="S9" i="1" s="1"/>
  <c r="R10" i="1"/>
  <c r="S10" i="1" s="1"/>
  <c r="R11" i="1"/>
  <c r="S11" i="1" s="1"/>
  <c r="R12" i="1"/>
  <c r="S12" i="1" s="1"/>
  <c r="R15" i="1"/>
  <c r="S15" i="1" s="1"/>
  <c r="R17" i="1"/>
  <c r="S17" i="1" s="1"/>
  <c r="R20" i="1"/>
  <c r="S20" i="1" s="1"/>
  <c r="R23" i="1"/>
  <c r="S23" i="1" s="1"/>
  <c r="R24" i="1"/>
  <c r="S24" i="1" s="1"/>
  <c r="R26" i="1"/>
  <c r="S26" i="1" s="1"/>
  <c r="R27" i="1"/>
  <c r="S27" i="1" s="1"/>
  <c r="R29" i="1"/>
  <c r="S29" i="1" s="1"/>
  <c r="R30" i="1"/>
  <c r="S30" i="1" s="1"/>
  <c r="K8" i="1"/>
  <c r="L8" i="1" s="1"/>
  <c r="K9" i="1"/>
  <c r="L9" i="1" s="1"/>
  <c r="K10" i="1"/>
  <c r="L10" i="1" s="1"/>
  <c r="K11" i="1"/>
  <c r="L11" i="1" s="1"/>
  <c r="K12" i="1"/>
  <c r="L12" i="1" s="1"/>
  <c r="K15" i="1"/>
  <c r="L15" i="1" s="1"/>
  <c r="K17" i="1"/>
  <c r="L17" i="1" s="1"/>
  <c r="K20" i="1"/>
  <c r="L20" i="1" s="1"/>
  <c r="K23" i="1"/>
  <c r="L23" i="1" s="1"/>
  <c r="K24" i="1"/>
  <c r="L24" i="1" s="1"/>
  <c r="K26" i="1"/>
  <c r="L26" i="1" s="1"/>
  <c r="K27" i="1"/>
  <c r="L27" i="1" s="1"/>
  <c r="K29" i="1"/>
  <c r="L29" i="1" s="1"/>
  <c r="K30" i="1"/>
  <c r="L30" i="1" s="1"/>
  <c r="K31" i="1"/>
  <c r="L31" i="1" s="1"/>
  <c r="K32" i="1"/>
  <c r="L32" i="1" s="1"/>
  <c r="R7" i="1"/>
  <c r="S7" i="1" s="1"/>
  <c r="L7" i="1"/>
  <c r="S33" i="1" l="1"/>
</calcChain>
</file>

<file path=xl/sharedStrings.xml><?xml version="1.0" encoding="utf-8"?>
<sst xmlns="http://schemas.openxmlformats.org/spreadsheetml/2006/main" count="446" uniqueCount="244">
  <si>
    <t xml:space="preserve">INSTITUTO NACIONAL DE VÍAS
MATRIZ DE RIESGOS </t>
  </si>
  <si>
    <t>No.</t>
  </si>
  <si>
    <t>CLASE</t>
  </si>
  <si>
    <t>FUENTE</t>
  </si>
  <si>
    <t>ETAPA</t>
  </si>
  <si>
    <t>TIPO DE RIESGO</t>
  </si>
  <si>
    <t>DESCRIPCIÓN (QUE PUEDE PASAR Y COMO PUEDE OCURRIR)</t>
  </si>
  <si>
    <t>CONSECUENCIA DE OCURRENCIA DEL EVENTO</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</si>
  <si>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</si>
  <si>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</si>
  <si>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</si>
  <si>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</si>
  <si>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</si>
  <si>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</si>
  <si>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</si>
  <si>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</si>
  <si>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</si>
  <si>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</si>
  <si>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</si>
  <si>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</si>
  <si>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</si>
  <si>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CONSULTOR
</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</si>
  <si>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</si>
  <si>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</si>
  <si>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</si>
  <si>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</si>
  <si>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</si>
  <si>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</si>
  <si>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</si>
  <si>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</si>
  <si>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</si>
  <si>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Consultor.</t>
  </si>
  <si>
    <t>X</t>
  </si>
  <si>
    <t>Revisión preliminar de la necesidad acorde con el presupuesto de la Consultoría. 
Elaboración de los documentos precontractuales con las respectivas justificaciones y soportes.</t>
  </si>
  <si>
    <t>SI</t>
  </si>
  <si>
    <t xml:space="preserve">Instituto
</t>
  </si>
  <si>
    <t xml:space="preserve"> Desde el inicio del proceso contractual </t>
  </si>
  <si>
    <t>Hasta la suscripción del contrato</t>
  </si>
  <si>
    <t xml:space="preserve">Mesas de Trabajo Internas Interdisciplinarias, Monitoreo a etapas de Planificación, Estructuración y precontractuales </t>
  </si>
  <si>
    <t xml:space="preserve">Diario, atendiendo el cronograma de contratación </t>
  </si>
  <si>
    <t>General</t>
  </si>
  <si>
    <t>Externo</t>
  </si>
  <si>
    <t>Selección</t>
  </si>
  <si>
    <t>Colusión en el proceso</t>
  </si>
  <si>
    <t>Posibles perjuicios técnicos, financieros  y/o  legales contra la entidad  e imposibilidad de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</si>
  <si>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</si>
  <si>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Instituto
Consultor</t>
  </si>
  <si>
    <t>Apertura del proceso de contratación</t>
  </si>
  <si>
    <t>Adjudicación del proceso de contratación</t>
  </si>
  <si>
    <t>Seguimiento y control del proceso precontractual por parte del área encargada</t>
  </si>
  <si>
    <t>Selección - Ejecución</t>
  </si>
  <si>
    <t>Riesgo Económico  Riesgo Operacional</t>
  </si>
  <si>
    <t>Factor Multiplicador y Precios Por debajo del Presupuesto Oficial en la propuesta del Proponente  y/o Consultor</t>
  </si>
  <si>
    <t>Impacto económico al Consultor</t>
  </si>
  <si>
    <t>Implementación de Controles en la Fase contractual que aseguren la eficiencia del Consultor en la ejecución del contrato conforme a sus obligaciones contractuales y a la oferta  económica presentada.</t>
  </si>
  <si>
    <t>NO</t>
  </si>
  <si>
    <t>Consultor</t>
  </si>
  <si>
    <t>Al inicio de la ejecución del contrato</t>
  </si>
  <si>
    <t>A la terminación de la ejecución del contrato</t>
  </si>
  <si>
    <t>Seguimiento y control al cumplimiento de  todas las obligaciones del contrato de Consultoría.  
Visitas de supervisión.  
Seguimiento a informes y requerimientos escritos.</t>
  </si>
  <si>
    <t xml:space="preserve">Selección </t>
  </si>
  <si>
    <t>Riesgo Procesal
Operacional</t>
  </si>
  <si>
    <t xml:space="preserve">Que se seleccione a un futuro consultor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</si>
  <si>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Consultor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</si>
  <si>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consultor y requisitos habilitantes (si aplican, según modalidad de contratación) ). </t>
  </si>
  <si>
    <t>Instituto</t>
  </si>
  <si>
    <t xml:space="preserve">Desde el inicio del proceso contractual </t>
  </si>
  <si>
    <t xml:space="preserve">Mesas de trabajo internas interdisciplinarias. 
Monitoreo a etapas de planificación, estructuración y precontractuales </t>
  </si>
  <si>
    <t xml:space="preserve">Externo </t>
  </si>
  <si>
    <t xml:space="preserve">Contratación </t>
  </si>
  <si>
    <t>Riesgo Procesal 
Operacional</t>
  </si>
  <si>
    <t xml:space="preserve">Que no se firme el contrato </t>
  </si>
  <si>
    <t>Entorpece la ejecución contractual
Afectación al cronograma del proceso, desencadenando el reinicio del mismo para la escogencia del nuevo Consultor.</t>
  </si>
  <si>
    <t xml:space="preserve">Seguimiento a las obligación del Consultor para que se firme el contrato </t>
  </si>
  <si>
    <t xml:space="preserve">Seguimiento y monitoreo al futuro Consultor para revisar las condiciones que impidan la suscripción </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</si>
  <si>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</si>
  <si>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</si>
  <si>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</si>
  <si>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 xml:space="preserve">
Consultor</t>
  </si>
  <si>
    <t>Hasta la liquidación del contrato</t>
  </si>
  <si>
    <t>Seguimiento y Verificación  para que se aporten las garantías requeridas</t>
  </si>
  <si>
    <t>Cuando se presente el evento</t>
  </si>
  <si>
    <t>Ejecución</t>
  </si>
  <si>
    <t>Riesgo Operacional</t>
  </si>
  <si>
    <t>Demoras en la Información: El Consultor deberá atender los requerimientos o aclaraciones que efectúe el INVIAS, ante la evidencia de deficiencia de la información, falta de claridad de criterios y conceptos técnicos y/o calidad del producto.</t>
  </si>
  <si>
    <t>Reprogramación de los cronogramas de ejecución y entrega de productos</t>
  </si>
  <si>
    <t>El Consultor deberá  garantizar el cumplimiento y suficiencia de requerimientos técnicos, establecidos en los términos de referencias para  cada una de las solicitudes o requerimientos hechos por la Entidad y/o la interventoría.
El consultor deberá atender los requerimientos de información adicional y/o falta de claridad de criterios y conceptos técnicos y/o calidad del producto</t>
  </si>
  <si>
    <t>Al inicio de la ejecución contractual</t>
  </si>
  <si>
    <t>A la terminación del evento</t>
  </si>
  <si>
    <t>Reunión de seguimiento y comunicación con el Consultor
Implementar un sistema de alertas para identificar rápidamente evidencias de deficiencias o retrasos en la información.
Llevar un registro documentado de todos los requerimientos, aclaraciones y respuestas, asegurando trazabilidad y seguimiento</t>
  </si>
  <si>
    <t>Permanente</t>
  </si>
  <si>
    <t xml:space="preserve">Incumplimiento del objeto contractual
Retrasos en los cronogramas establecidos 
</t>
  </si>
  <si>
    <t>A la terminación del cumplimiento de la obligación</t>
  </si>
  <si>
    <t>Seguimiento y monitoreo al futuro Consultor por parte de la interventoría y la supervisión del contrato, para lograr que se cumpla con el objeto contractual
Comités técnicos, inspecciones de campo y requerimientos por escrito</t>
  </si>
  <si>
    <t>Mensual</t>
  </si>
  <si>
    <t>Disposición de Personal no idóneo. Consiste en asignar por parte de la Consultoría a personal sin las competencias funcionales, capacitación o entrenamiento para la realización de las labores de su contrato de Estudios y Diseños en cualquiera de sus etapas y/o Volúmenes.</t>
  </si>
  <si>
    <t>Realizar mayores reprocesos que impactan el objeto del contrato
Incumplimiento del objeto del contrato. 
Deficiente calidad de los procesos y productos</t>
  </si>
  <si>
    <t>El Consultor deberá garantizar la selección idónea de personal que este a su cargo, en cumplimiento de los perfiles especializados así como los de gestión profesional y apoyo de los otros componentes o hitos a desarrollar.</t>
  </si>
  <si>
    <t>Con la revisión de hojas de vida y verificación de cumplimiento de perfiles.</t>
  </si>
  <si>
    <t>Con la aprobación de hojas de vida y durante la ejecución del contrato.</t>
  </si>
  <si>
    <t>Verificación de Hojas de Vida por parte del Invias (supervisor)</t>
  </si>
  <si>
    <t>Cada vez que se requiera</t>
  </si>
  <si>
    <t>Interno</t>
  </si>
  <si>
    <t>Retrasos en la ejecución del contrato, limitando la capacidad de seguimiento técnico y comprometiendo la toma de decisiones oportunas por parte de la entidad.</t>
  </si>
  <si>
    <t>El consultor deberá establecer un sistema de planificación y control documental que asegure la entrega puntual de los documentos requeridos, conforme a los hitos definidos en el contrato. 
Además, deberá mantener una comunicación fluida con la  interventoría y la supervisión del contrato para anticipar posibles ajustes y responder oportunamente a observaciones,  que puedan comprometer el avance del contrato de consultoría</t>
  </si>
  <si>
    <t>A la terminación de la ejecución contractual</t>
  </si>
  <si>
    <t>La supervisión e interventoría del contrato, deberán hacer seguimiento técnico y administrativo continuo a los entregables del consultor, mediante la revisión de cronogramas, validación de metodologías y control de calidad de los documentos recibidos.
Comités técnicos
Requerimientos escritos</t>
  </si>
  <si>
    <t xml:space="preserve">Cambio del Equipo de Trabajo. Se refiere a la posibilidad que durante la ejecución de la Consultoría sea necesario el cambio parcial o total del equipo de trabajo. </t>
  </si>
  <si>
    <t xml:space="preserve">Realizar mayores reprocesos en la ejecución del contrato de Consultoría,  por la  contratación de nuevo equipo de trabajo. </t>
  </si>
  <si>
    <t>El Consultor deberá garantizar una estabilidad organizacional y laboral favorable que mitigue la deserción de personal. Se hará el cambio de profesionales que requiera el supervisor del contrato manteniendo los mínimos de formación y experiencia del componente humano ofertad</t>
  </si>
  <si>
    <t>Al inicio de la manifestación del riesgo</t>
  </si>
  <si>
    <t>A la terminación de la ocurrencia del evento</t>
  </si>
  <si>
    <t>Éxito en el cumplimiento de las metas propuesta de la Consultoría y las obligaciones contractuales.</t>
  </si>
  <si>
    <t>Riesgo Bajo</t>
  </si>
  <si>
    <t>Riesgo Económico</t>
  </si>
  <si>
    <t>Limitación en la movilidad. Se refiere a la posibilidad de encontrar limitaciones o restricciones en los Departamentos, Municipios, Veredas, corregimientos o sectores necesarios para acceder al lugar donde se desarrolle el mismo.</t>
  </si>
  <si>
    <t>Retrasos en la Ejecución del Contrato</t>
  </si>
  <si>
    <t xml:space="preserve">El Consultor deberá analizar al momento de la estructuración de su oferta las condiciones de movilidad y acceso de los sectores propios de la ejecución del contrato, así como los necesarios para el transporte de materiales, personal o servicios.
El Consultor e Interventor deberán adoptar medidas de contingencia para superar los atrasos.
El INVIAS realizará la solicitud a las autoridades a fin de que se llegue a soluciones que permitan la continuidad en la ejecución del contrato. 
</t>
  </si>
  <si>
    <t>Instituto
consultor</t>
  </si>
  <si>
    <t>Al inicio de la presentación del evento</t>
  </si>
  <si>
    <t>Planes de contingencia que permitan superar el evento y evitar retrasos en el cronograma del contrato.
Reuniones de seguimiento por parte de la interventoría y la Supervisión del contrato</t>
  </si>
  <si>
    <t>Riesgo Regulatorio</t>
  </si>
  <si>
    <t>Cambio en las Normas Técnicas: Se refiere a posibles cambios en las normas asociadas a aspectos técnicos y normas ambientales y prediales que podrían influir considerablemente en los Estudios y diseños.</t>
  </si>
  <si>
    <t>Afectación en el desarrollo del contrato 
Modificación de Estudios y Diseños.</t>
  </si>
  <si>
    <t>Proceso precontractual con las normas aplicables vigentes.   Revisión de  los cambios sustanciales de normas que se produzcan posterior al cierre del proceso y que afecten el normal desarrollo del contrato,  con el fin de estudiar los ajustes pertinentes a que hubiere lugar.
Disponer de las información actualizada respecto a Normas Técnicas</t>
  </si>
  <si>
    <t>Fase precontractual,   y cuando se expida la nueva  normatividad que pueda afectar el contrato</t>
  </si>
  <si>
    <t xml:space="preserve">Seguimiento a la implementación de la nueva normatividad que aplique al contrato y a las medidas tomadas para mitigar su efecto. 
 Informes, requerimientos escritos. </t>
  </si>
  <si>
    <t>Riesgo Financiero</t>
  </si>
  <si>
    <t>Iliquidez del Consultor para garantizar la continuidad y cumplimiento del contrato.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</si>
  <si>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</si>
  <si>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</si>
  <si>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</si>
  <si>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</si>
  <si>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</si>
  <si>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Mayores Costos de la Consultoría. Se refiere a la posibilidad que la Consultoría pueda incurrir en mayores gastos ocasionados por deficiencias en el control presupuestal de personal y costos directos.</t>
  </si>
  <si>
    <t>Impacto financiero a los flujos de la Consultoría</t>
  </si>
  <si>
    <t>El Consultor deberá realizar la Planeación y Programación de Gastos que determine un razonable Flujo de Caja.</t>
  </si>
  <si>
    <t>Desde el Inicio de la Ejecución del Contrato</t>
  </si>
  <si>
    <t>A la Terminación del Contrato</t>
  </si>
  <si>
    <t>Monitoreo financiero y técnico por parte de la interventoría y la supervisión de la consultoría. 
Comités técnicos y financieros
Requerimientos escritos</t>
  </si>
  <si>
    <t>Riesgos de la Salud</t>
  </si>
  <si>
    <t>Disponibilidad de los Elementos de Protección Personal. Se refiere a la posibilidad de que el Consultor no disponga o suministre a sus colaboradores en sitio de los Elementos de Protección Personal EPP y los de Riesgo Bilógico.</t>
  </si>
  <si>
    <t>Accidentes de trabajo y posible exposición a riegos operacionales</t>
  </si>
  <si>
    <t xml:space="preserve">El Consultor deberá suministrar todos los EPP a sus colaboradores  o solicitar a la ARL que los suministre </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</si>
  <si>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</si>
  <si>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</si>
  <si>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</si>
  <si>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</si>
  <si>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</si>
  <si>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Consultoría.  </t>
  </si>
  <si>
    <t xml:space="preserve">Posible pérdida de Bienes del Consultor.
Reprogramación de cronogramas, retrasos en la ejecución del contrato </t>
  </si>
  <si>
    <t>El Consultor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</si>
  <si>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 xml:space="preserve">A partir de la información oficial, información del Consultor, de las Territoriales del Instituto, se determinan acciones a seguir, para procurar la menor afectación al contrato.
Reunión de seguimiento periódica </t>
  </si>
  <si>
    <t>Contratista</t>
  </si>
  <si>
    <t>Riesgo Social</t>
  </si>
  <si>
    <t>Indebida Gestión Social:  Se refiere a la posibilidad de que la Comunidad presente inconformidades frente a la socialización del trazado definitivo del proyecto, producto de dicha consultoría y sus componentes básicos a los líderes comunitarios y a las autoridades civiles del área de influencia del proyecto</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</si>
  <si>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</si>
  <si>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A la liquidación del contrato con el cierre ambiental</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</si>
  <si>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</si>
  <si>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Semanal mientras se ejecute la Gestión social </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</si>
  <si>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</si>
  <si>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</si>
  <si>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Consultoría. 
Podía generar  parálisis parcial o total de la ejecución. 
Afectación en los entregables de la Consultoría .</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</si>
  <si>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contrato y tomar las medidas tendiente a mitigar el impacto.  
Ante la aparición del evento efectuar los ajustes.
En caso de guerra tratar y acordar con El Instituto el tratamiento contractual </t>
  </si>
  <si>
    <t>Al inicio de la manifestación y/o evidencia del evento</t>
  </si>
  <si>
    <t xml:space="preserve">Revisión de la información obtenida, para tomar las medidas a que haya lugar </t>
  </si>
  <si>
    <t>Cuando se presente el evento.</t>
  </si>
  <si>
    <t>Riesgo de la Naturaleza</t>
  </si>
  <si>
    <t xml:space="preserve">Fuerza mayor asegurable.  Son las relacionadas con los impactos adversos debido a la ocurrencia de desastres naturales, que afecten los bienes, equipos, maquinaria, personal, insumos, materiales, etc. De propiedad del Consultor.  Riesgo que asume el PROPONENTE Y/O CONSULTOR.  Se excluyen daños en bienes de la nación que estarán a cargo de El Instituto. </t>
  </si>
  <si>
    <t>Demora en la ejecución del contrato. 
Pérdida de bienes del Consultor</t>
  </si>
  <si>
    <t xml:space="preserve">Recopilación de datos estadísticos e información a partir  de las fuentes oficiales durante la etapa precontractual y contractual, sobre la ocurrencia de desastres naturales en la región del contrato, para adoptar medidas tendientes a mitigar su impacto sobre bienes del Consultor. </t>
  </si>
  <si>
    <t>Revisiones de expertos del Consultor en los tratamientos y controles  a ser implementados</t>
  </si>
  <si>
    <t>Determinadas por los expertos del Consultor en esta materia</t>
  </si>
  <si>
    <t>Riesgos de Corrupción</t>
  </si>
  <si>
    <r>
      <t xml:space="preserve">Gestión Indebida y dolosa de los Recursos Financieros, de Insumos. Se refiere a la posibilidad de que el </t>
    </r>
    <r>
      <rPr>
        <u/>
        <sz val="10"/>
        <rFont val="Calibri"/>
        <family val="2"/>
        <scheme val="minor"/>
      </rPr>
      <t xml:space="preserve"> </t>
    </r>
    <r>
      <rPr>
        <sz val="10"/>
        <rFont val="Calibri"/>
        <family val="2"/>
        <scheme val="minor"/>
      </rPr>
      <t>Consultor, la Interventoría y los funcionarios del Instituto, promuevan y participen de acciones fraudulentas en el manejo de los recursos sin la respectiva justificación.</t>
    </r>
  </si>
  <si>
    <t>Graves daños personales e Institucionales.
 Daño a la reputación de la entidad, pérdida de recursos y daños sociales.</t>
  </si>
  <si>
    <t>Todos los participantes de la Ejecución de del contrato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</si>
  <si>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del contrato de consultoría</t>
  </si>
  <si>
    <t>Riesgo Tecnológico</t>
  </si>
  <si>
    <t>Confidencialidad y seguridad de los Datos: Esta relacionado con la protección de datos sensibles o secretos comerciales</t>
  </si>
  <si>
    <t xml:space="preserve">Falta de información oportuna para el cumplimiento del objeto contractual. 
Pérdida parcial o total de la información digital de trazabilidad de la Consultoría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</si>
  <si>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</si>
  <si>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</si>
  <si>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</si>
  <si>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 xml:space="preserve">Fallas en los equipos tecnológicos utilizados para la toma y procesamiento de la información y el control del desarrollo de los estudios objeto del contrato de Consultoría
  </t>
  </si>
  <si>
    <t>Información errónea o inadecuada de los datos durante la  ejecución del contrato de Consultoría</t>
  </si>
  <si>
    <t>Contar con equipos de tecnología actualizada y debidamente calibrados y certificados por entes competentes.</t>
  </si>
  <si>
    <t xml:space="preserve">Verificar durante la ejecución del contrato y el adecuado funcionamiento y estado de los equipos y sistemas tecnológicos utilizados. </t>
  </si>
  <si>
    <t>Semanal</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</si>
  <si>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</si>
  <si>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</si>
  <si>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</si>
  <si>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</si>
  <si>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</si>
  <si>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</si>
  <si>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</si>
  <si>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</si>
  <si>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</si>
  <si>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</si>
  <si>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</si>
  <si>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</si>
  <si>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</si>
  <si>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</si>
  <si>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</si>
  <si>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</si>
  <si>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</si>
  <si>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</si>
  <si>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</si>
  <si>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</si>
  <si>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</si>
  <si>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</si>
  <si>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</si>
  <si>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</si>
  <si>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</si>
  <si>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</si>
  <si>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</si>
  <si>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</si>
  <si>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</si>
  <si>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Ausencia o deficiencia en la elaboración de los estudios a nivel de Fase III - Estudios y Diseños definitivos (ingeniería de detalle)</t>
  </si>
  <si>
    <t>Acceso indebido, uso o divulgación no autorizada de la información del contrato de estudios y diseños por parte de terceros, debido a fallas en los controles de confidencialidad, manejo de la información, lo que puede comprometer la seguridad y reserva de la información del proyecto.</t>
  </si>
  <si>
    <t xml:space="preserve">Afectaciones legales y reputacionales para la entidad. 
Posibles controversias contractuales, sanciones al consultor 
 </t>
  </si>
  <si>
    <t>El consultor debe implementar controles estrictos de gestión y seguridad de la información, incluyendo: i) la definición de protocolos de acceso y manejo de información; ii) la suscripción de acuerdos de confidencialidad con su equipo de trabajo y terceros autorizados; iii) la restricción de accesos a la información según perfiles y roles; y iv) la adopción de medidas tecnológicas y administrativas para la protección de la información (control de versiones, almacenamiento seguro, trazabilidad de accesos). 
Capacitación permanente al equipo de trabajo sobre el manejo adecuado de la información y los riesgos asociados a su divulgación.</t>
  </si>
  <si>
    <t xml:space="preserve">La interventoría y supervisión de la consultoría deberán verificar la implementación de los controles de confidencialidad por parte del consultor, mediante la revisión de protocolos, acuerdos de confidencialidad y mecanismos de control de acceso a la información. La interventoría deberá realizar auditorías periódicas o requerir reportes sobre el manejo de la información, así como establecer canales de reporte de incidentes. </t>
  </si>
  <si>
    <t>El consultor deberá implementar un tratamiento preventivo y correctivo que garantice la calidad y completitud de los  estudios a nivel de Fase III - Estudios y Diseños definitivos (ingeniería de detalle) 
La interventoría, deberá hacer seguimiento a la ejecución de las actividades que realice el Consultor
La interventoría deberá revisar y aprobar cada uno de los entregables que hacen parte de los volúmenes, de acuerdo con lo dispuesto en los requerimientos o lineamientos que hacen parte integral de los documentos del presente proceso de consultoría</t>
  </si>
  <si>
    <t>Retrasos o incumplimiento en la entrega de y productos técnicos</t>
  </si>
  <si>
    <t>Riesgo Seguridad de la Información
Riesgo Operacional</t>
  </si>
  <si>
    <t>Inconformidad de la comunidad producto de la socialización del trazado definitivo del proyecto</t>
  </si>
  <si>
    <t>Posibilidad de inconsistencias técnicas derivadas de la inadecuada evaluación de los estudios y diseños existentes.</t>
  </si>
  <si>
    <t xml:space="preserve">Reprocesos en la etapa de ejecución del Contrato
Mayores costos asociados a la elaboración de nuevos estudios o diseños
Retrasos en los cronogramas previstos, </t>
  </si>
  <si>
    <t xml:space="preserve">Revisión integral de los estudios, diseños y documentación técnica disponible desde el inicio de la ejecución contractual, verificando su vigencia, pertinencia, alcance y aplicabilidad. </t>
  </si>
  <si>
    <t>Hasta la terminación del contrato</t>
  </si>
  <si>
    <t xml:space="preserve">Posibilidad de fallas en la coordinación técnica y operativa entre los actores del proyecto, ocasionando incumplimientos en los plazos y reprocesos durante la ejecución contractual.	
 </t>
  </si>
  <si>
    <t>Riesgo 
Operacional</t>
  </si>
  <si>
    <t>Retrasos en la ejecución de las actividades previstas, incumplimiento de hitos contractuales, reprocesos derivados de la falta de articulación entre los diferentes profesionales y especialistas, dificultades en la toma de decisiones, inconsistencias en los productos entregados y posibles afectaciones en la calidad y oportunidad de los resultados esperados del proyecto.</t>
  </si>
  <si>
    <t xml:space="preserve">Establecer un esquema de coordinación y comunicación que defina claramente roles, responsabilidades, canales de interacción, flujos de información y mecanismos de seguimiento entre el equipo consultor, la interventoría y los demás actores que participen en el desarrollo del proyecto. </t>
  </si>
  <si>
    <t xml:space="preserve">La interventoría y Supervisión del proyecto, deberán establecer un esquema de coordinación y comunicación que defina claramente roles, responsabilidades, canales de interacción, flujos de información y mecanismos de seguimiento con el equipo consultor. </t>
  </si>
  <si>
    <t>Posibilidad de retrasos o limitaciones en la obtención de información técnica por parte de las empresas de servicios públicos, afectando el desarrollo oportuno de los estudios y el cumplimiento del cronograma del proyecto.</t>
  </si>
  <si>
    <t xml:space="preserve">Retrasos en el inicio o desarrollo del proyecto Afectación en la calidad de los productos técnicos 
</t>
  </si>
  <si>
    <t xml:space="preserve">El contratista y la interventoría deberán identificar desde el inicio del contrato las empresas de servicios públicos que tengan incidencia en el proyecto y gestionar oportunamente las solicitudes de información requerida para el desarrollo de los estudios. </t>
  </si>
  <si>
    <t>Semanal hasta que cese el evento</t>
  </si>
  <si>
    <t xml:space="preserve">REALIZAR ESTUDIO SOCIOECONÓMICO EN EL MUNICIPIO DE SABOYA ASOCIADO A LA ESTACIÓN DE PEAJE "SABOYÁ" UBICADO SOBRE LA RUTA 45A05 A CARGO DEL INVIAS EN EL DPTO DE BOYACÁ
</t>
  </si>
  <si>
    <t xml:space="preserve">Verificación periódica de las actas de revisión técnica, informes de avance, conceptos y documentos de validación expedidos por la interventoría y la Supervisión del proyecto. 
Soportes técnicos que evidencien el análisis realizado sobre la documentación previa y las respectivas aprobaciones cuando se determine su no utilización. </t>
  </si>
  <si>
    <t>La interventoría y supervisión deberán realizar revisión de las solicitudes radicadas, los soportes de envío y recepción, las respuestas emitidas por las empresas de servicios públicos y el estado de cumplimiento de los requerimientos de información. 
Asimismo, se verificará periódicamente la existencia de información pendiente de entrega y el impacto potencial que su ausencia pueda generar sobre las actividades programadas y los productos técnicos en elaboración.</t>
  </si>
  <si>
    <t>CMA-DTE-SPI-034-2026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</si>
</sst>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0"/>
      <name val="Calibri"/>
      <family val="2"/>
      <scheme val="minor"/>
    </font>
    <font>
      <sz val="10"/>
      <name val="Calibri"/>
      <family val="2"/>
      <scheme val="minor"/>
    </font>
    <font>
      <sz val="10"/>
      <color theme="1"/>
      <name val="Calibri"/>
      <family val="2"/>
      <scheme val="minor"/>
    </font>
    <font>
      <b/>
      <sz val="10"/>
      <color theme="1"/>
      <name val="Calibri"/>
      <family val="2"/>
      <scheme val="minor"/>
    </font>
    <font>
      <sz val="10"/>
      <color rgb="FF000000"/>
      <name val="Calibri"/>
      <family val="2"/>
      <scheme val="minor"/>
    </font>
    <font>
      <u/>
      <sz val="1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0">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9" fontId="7" fillId="0" borderId="1" xfId="2" applyFont="1" applyFill="1" applyBorder="1" applyAlignment="1">
      <alignment horizontal="center" vertical="center" wrapText="1"/>
    </xf>
    <xf numFmtId="0" fontId="7" fillId="0" borderId="7"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7"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8"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xf numFmtId="0" fontId="8" fillId="0" borderId="0" xfId="0" applyFont="1" applyAlignment="1">
      <alignment horizontal="center" vertical="center"/>
    </xf>
    <xf numFmtId="0" fontId="7"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xf numFmtId="0" fontId="10" fillId="0" borderId="1" xfId="0" applyFont="1" applyBorder="1" applyAlignment="1">
      <alignment horizontal="center" vertical="center" textRotation="90"/>
    </xf>
    <xf numFmtId="0" fontId="10" fillId="0" borderId="1" xfId="0" applyFont="1" applyBorder="1" applyAlignment="1">
      <alignment horizontal="center" vertical="center" textRotation="90" wrapText="1"/>
    </xf>
    <xf numFmtId="0" fontId="9" fillId="0" borderId="1" xfId="0" applyFont="1" applyBorder="1" applyAlignment="1">
      <alignment horizontal="center" vertical="center"/>
    </xf>
    <xf numFmtId="0" fontId="11" fillId="0" borderId="1" xfId="0" applyFont="1" applyBorder="1" applyAlignment="1">
      <alignment horizontal="center" vertical="center" wrapText="1"/>
    </xf>
    <xf numFmtId="0" fontId="7" fillId="3" borderId="1" xfId="0" applyFont="1" applyFill="1" applyBorder="1" applyAlignment="1">
      <alignment horizontal="center" vertical="center" textRotation="90"/>
    </xf>
    <xf numFmtId="0" fontId="8"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8" fillId="0" borderId="7" xfId="0" applyFont="1" applyBorder="1" applyAlignment="1">
      <alignment horizontal="center" vertical="center" wrapText="1"/>
    </xf>
    <xf numFmtId="9" fontId="7" fillId="0" borderId="6" xfId="2" applyFont="1" applyFill="1" applyBorder="1" applyAlignment="1">
      <alignment horizontal="center" vertical="center" wrapText="1"/>
    </xf>
    <xf numFmtId="9" fontId="7" fillId="0" borderId="4" xfId="2" applyFont="1" applyFill="1" applyBorder="1" applyAlignment="1">
      <alignment horizontal="center" vertical="center" wrapText="1"/>
    </xf>
    <xf numFmtId="9" fontId="7" fillId="0" borderId="7" xfId="2" applyFont="1" applyFill="1" applyBorder="1" applyAlignment="1">
      <alignment horizontal="center" vertical="center" wrapText="1"/>
    </xf>
    <xf numFmtId="0" fontId="7" fillId="0" borderId="6" xfId="1" applyFont="1" applyBorder="1" applyAlignment="1">
      <alignment horizontal="center" vertical="center" textRotation="90" wrapText="1"/>
    </xf>
    <xf numFmtId="0" fontId="7" fillId="0" borderId="4" xfId="1" applyFont="1" applyBorder="1" applyAlignment="1">
      <alignment horizontal="center" vertical="center" textRotation="90" wrapText="1"/>
    </xf>
    <xf numFmtId="0" fontId="7" fillId="0" borderId="7" xfId="1" applyFont="1" applyBorder="1" applyAlignment="1">
      <alignment horizontal="center" vertical="center" textRotation="90"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2" xfId="0" applyFont="1" applyBorder="1" applyAlignment="1">
      <alignment horizontal="center"/>
    </xf>
    <xf numFmtId="0" fontId="8" fillId="0" borderId="10" xfId="0" applyFont="1" applyBorder="1" applyAlignment="1">
      <alignment horizontal="center"/>
    </xf>
    <xf numFmtId="0" fontId="8" fillId="0" borderId="0" xfId="0" applyFont="1" applyAlignment="1">
      <alignment horizontal="center"/>
    </xf>
    <xf numFmtId="0" fontId="8" fillId="0" borderId="13" xfId="0" applyFont="1" applyBorder="1" applyAlignment="1">
      <alignment horizontal="center"/>
    </xf>
    <xf numFmtId="0" fontId="8" fillId="0" borderId="11" xfId="0" applyFont="1" applyBorder="1" applyAlignment="1">
      <alignment horizontal="center"/>
    </xf>
    <xf numFmtId="0" fontId="8" fillId="0" borderId="14" xfId="0" applyFont="1" applyBorder="1" applyAlignment="1">
      <alignment horizontal="center"/>
    </xf>
    <xf numFmtId="0" fontId="8" fillId="0" borderId="15"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9" fontId="7" fillId="0" borderId="8"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1"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4" xfId="2" applyFont="1" applyFill="1" applyBorder="1" applyAlignment="1">
      <alignment horizontal="center" vertical="center" wrapText="1"/>
    </xf>
    <xf numFmtId="9" fontId="7" fillId="0" borderId="1" xfId="2" applyFont="1" applyFill="1" applyBorder="1" applyAlignment="1">
      <alignment horizontal="center" vertical="center" wrapText="1"/>
    </xf>
    <xf numFmtId="0" fontId="7" fillId="0" borderId="6" xfId="1" applyFont="1" applyBorder="1" applyAlignment="1">
      <alignment horizontal="center" vertical="center" wrapText="1"/>
    </xf>
    <xf numFmtId="0" fontId="7" fillId="0" borderId="4" xfId="1" applyFont="1" applyBorder="1" applyAlignment="1">
      <alignment horizontal="center" vertical="center" wrapText="1"/>
    </xf>
    <xf numFmtId="0" fontId="7" fillId="0" borderId="7" xfId="1" applyFont="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342684</xdr:rowOff>
    </xdr:from>
    <xdr:to>
      <xdr:col>5</xdr:col>
      <xdr:colOff>65314</xdr:colOff>
      <xdr:row>2</xdr:row>
      <xdr:rowOff>151</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489" y="342684"/>
          <a:ext cx="1658711" cy="661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3"/>
  <sheetViews>
    <sheetView showGridLines="0" tabSelected="1" topLeftCell="G1" zoomScale="120" zoomScaleNormal="120" workbookViewId="0">
      <selection activeCell="G2" sqref="G2:Y2"/>
    </sheetView>
  </sheetViews>
  <sheetFormatPr baseColWidth="10" defaultColWidth="10.88671875" defaultRowHeight="106.2" customHeight="1" x14ac:dyDescent="0.3"/>
  <cols>
    <col min="1" max="1" width="2.109375" style="20" customWidth="1"/>
    <col min="2" max="2" width="5.6640625" style="20" bestFit="1" customWidth="1"/>
    <col min="3" max="3" width="5.44140625" style="9" customWidth="1"/>
    <col min="4" max="4" width="6.6640625" style="9" customWidth="1"/>
    <col min="5" max="5" width="8.109375" style="9" bestFit="1" customWidth="1"/>
    <col min="6" max="6" width="11.6640625" style="9" customWidth="1"/>
    <col min="7" max="7" width="46.109375" style="21" customWidth="1"/>
    <col min="8" max="8" width="37.44140625" style="21" customWidth="1"/>
    <col min="9" max="11" width="10.5546875" style="20" customWidth="1"/>
    <col min="12" max="12" width="14.44140625" style="9" customWidth="1"/>
    <col min="13" max="13" width="10.5546875" style="20" customWidth="1"/>
    <col min="14" max="14" width="17.6640625" style="20" customWidth="1"/>
    <col min="15" max="15" width="60.33203125" style="20" customWidth="1"/>
    <col min="16" max="18" width="11.109375" style="20" customWidth="1"/>
    <col min="19" max="19" width="11.109375" style="9" customWidth="1"/>
    <col min="20" max="20" width="15.109375" style="20" customWidth="1"/>
    <col min="21" max="21" width="20.33203125" style="20" customWidth="1"/>
    <col min="22" max="22" width="20.109375" style="20" customWidth="1"/>
    <col min="23" max="23" width="19.5546875" style="20" customWidth="1"/>
    <col min="24" max="24" width="56.109375" style="20" customWidth="1"/>
    <col min="25" max="25" width="27.33203125" style="20" customWidth="1"/>
    <col min="26" max="16384" width="10.88671875" style="20"/>
  </cols>
  <sheetData>
    <row r="1" spans="1:25" s="9" customFormat="1" ht="50.4" customHeight="1" x14ac:dyDescent="0.3">
      <c r="B1" s="41"/>
      <c r="C1" s="42"/>
      <c r="D1" s="42"/>
      <c r="E1" s="42"/>
      <c r="F1" s="43"/>
      <c r="G1" s="50" t="s">
        <v>0</v>
      </c>
      <c r="H1" s="51"/>
      <c r="I1" s="51"/>
      <c r="J1" s="51"/>
      <c r="K1" s="51"/>
      <c r="L1" s="51"/>
      <c r="M1" s="51"/>
      <c r="N1" s="51"/>
      <c r="O1" s="51"/>
      <c r="P1" s="51"/>
      <c r="Q1" s="51"/>
      <c r="R1" s="51"/>
      <c r="S1" s="51"/>
      <c r="T1" s="51"/>
      <c r="U1" s="51"/>
      <c r="V1" s="51"/>
      <c r="W1" s="51"/>
      <c r="X1" s="51"/>
      <c r="Y1" s="52"/>
    </row>
    <row r="2" spans="1:25" s="9" customFormat="1" ht="28.95" customHeight="1" x14ac:dyDescent="0.3">
      <c r="B2" s="44"/>
      <c r="C2" s="45"/>
      <c r="D2" s="45"/>
      <c r="E2" s="45"/>
      <c r="F2" s="46"/>
      <c r="G2" s="53" t="s">
        <v>243</v>
      </c>
      <c r="H2" s="54"/>
      <c r="I2" s="54"/>
      <c r="J2" s="54"/>
      <c r="K2" s="54"/>
      <c r="L2" s="54"/>
      <c r="M2" s="54"/>
      <c r="N2" s="54"/>
      <c r="O2" s="54"/>
      <c r="P2" s="54"/>
      <c r="Q2" s="54"/>
      <c r="R2" s="54"/>
      <c r="S2" s="54"/>
      <c r="T2" s="54"/>
      <c r="U2" s="54"/>
      <c r="V2" s="54"/>
      <c r="W2" s="54"/>
      <c r="X2" s="54"/>
      <c r="Y2" s="55"/>
    </row>
    <row r="3" spans="1:25" s="9" customFormat="1" ht="29.4" customHeight="1" x14ac:dyDescent="0.3">
      <c r="B3" s="47"/>
      <c r="C3" s="48"/>
      <c r="D3" s="48"/>
      <c r="E3" s="48"/>
      <c r="F3" s="49"/>
      <c r="G3" s="50" t="s">
        <v>240</v>
      </c>
      <c r="H3" s="56"/>
      <c r="I3" s="56"/>
      <c r="J3" s="56"/>
      <c r="K3" s="56"/>
      <c r="L3" s="56"/>
      <c r="M3" s="56"/>
      <c r="N3" s="56"/>
      <c r="O3" s="56"/>
      <c r="P3" s="56"/>
      <c r="Q3" s="56"/>
      <c r="R3" s="56"/>
      <c r="S3" s="56"/>
      <c r="T3" s="56"/>
      <c r="U3" s="56"/>
      <c r="V3" s="56"/>
      <c r="W3" s="56"/>
      <c r="X3" s="56"/>
      <c r="Y3" s="57"/>
    </row>
    <row r="4" spans="1:25" s="9" customFormat="1" ht="22.2" customHeight="1" x14ac:dyDescent="0.3">
      <c r="B4" s="38" t="s">
        <v>1</v>
      </c>
      <c r="C4" s="38" t="s">
        <v>2</v>
      </c>
      <c r="D4" s="38" t="s">
        <v>3</v>
      </c>
      <c r="E4" s="38" t="s">
        <v>4</v>
      </c>
      <c r="F4" s="38" t="s">
        <v>5</v>
      </c>
      <c r="G4" s="65" t="s">
        <v>6</v>
      </c>
      <c r="H4" s="65" t="s">
        <v>7</v>
      </c>
      <c r="I4" s="38" t="s">
        <v>8</v>
      </c>
      <c r="J4" s="38" t="s">
        <v>9</v>
      </c>
      <c r="K4" s="38" t="s">
        <v>10</v>
      </c>
      <c r="L4" s="38" t="s">
        <v>11</v>
      </c>
      <c r="M4" s="58" t="s">
        <v>12</v>
      </c>
      <c r="N4" s="59"/>
      <c r="O4" s="35" t="s">
        <v>13</v>
      </c>
      <c r="P4" s="58" t="s">
        <v>14</v>
      </c>
      <c r="Q4" s="62"/>
      <c r="R4" s="62"/>
      <c r="S4" s="59"/>
      <c r="T4" s="35" t="s">
        <v>15</v>
      </c>
      <c r="U4" s="35" t="s">
        <v>16</v>
      </c>
      <c r="V4" s="35" t="s">
        <v>17</v>
      </c>
      <c r="W4" s="35" t="s">
        <v>18</v>
      </c>
      <c r="X4" s="64" t="s">
        <v>19</v>
      </c>
      <c r="Y4" s="64"/>
    </row>
    <row r="5" spans="1:25" s="9" customFormat="1" ht="13.95" customHeight="1" x14ac:dyDescent="0.3">
      <c r="B5" s="39"/>
      <c r="C5" s="39"/>
      <c r="D5" s="39"/>
      <c r="E5" s="39"/>
      <c r="F5" s="39"/>
      <c r="G5" s="66"/>
      <c r="H5" s="66"/>
      <c r="I5" s="39"/>
      <c r="J5" s="39"/>
      <c r="K5" s="39"/>
      <c r="L5" s="39"/>
      <c r="M5" s="60"/>
      <c r="N5" s="61"/>
      <c r="O5" s="36"/>
      <c r="P5" s="60"/>
      <c r="Q5" s="63"/>
      <c r="R5" s="63"/>
      <c r="S5" s="61"/>
      <c r="T5" s="36"/>
      <c r="U5" s="36"/>
      <c r="V5" s="36"/>
      <c r="W5" s="36"/>
      <c r="X5" s="64"/>
      <c r="Y5" s="64"/>
    </row>
    <row r="6" spans="1:25" s="9" customFormat="1" ht="54.6" customHeight="1" x14ac:dyDescent="0.3">
      <c r="B6" s="40"/>
      <c r="C6" s="40"/>
      <c r="D6" s="40"/>
      <c r="E6" s="40"/>
      <c r="F6" s="40"/>
      <c r="G6" s="67"/>
      <c r="H6" s="67"/>
      <c r="I6" s="40"/>
      <c r="J6" s="40"/>
      <c r="K6" s="40"/>
      <c r="L6" s="40"/>
      <c r="M6" s="10" t="s">
        <v>20</v>
      </c>
      <c r="N6" s="12" t="s">
        <v>21</v>
      </c>
      <c r="O6" s="37"/>
      <c r="P6" s="14" t="s">
        <v>8</v>
      </c>
      <c r="Q6" s="14" t="s">
        <v>9</v>
      </c>
      <c r="R6" s="14" t="s">
        <v>22</v>
      </c>
      <c r="S6" s="14" t="s">
        <v>23</v>
      </c>
      <c r="T6" s="37"/>
      <c r="U6" s="37"/>
      <c r="V6" s="37"/>
      <c r="W6" s="37"/>
      <c r="X6" s="13" t="s">
        <v>24</v>
      </c>
      <c r="Y6" s="10" t="s">
        <v>25</v>
      </c>
    </row>
    <row r="7" spans="1:25" ht="84" customHeight="1" x14ac:dyDescent="0.3">
      <c r="A7" s="15"/>
      <c r="B7" s="16">
        <v>1</v>
      </c>
      <c r="C7" s="17" t="s">
        <v>26</v>
      </c>
      <c r="D7" s="17" t="s">
        <v>27</v>
      </c>
      <c r="E7" s="11" t="s">
        <v>28</v>
      </c>
      <c r="F7" s="11" t="s">
        <v>29</v>
      </c>
      <c r="G7" s="18" t="s">
        <v>30</v>
      </c>
      <c r="H7" s="18" t="s">
        <v>31</v>
      </c>
      <c r="I7" s="18">
        <v>2</v>
      </c>
      <c r="J7" s="18">
        <v>3</v>
      </c>
      <c r="K7" s="18">
        <f>+I7+J7</f>
        <v>5</v>
      </c>
      <c r="L7" s="19" t="str">
        <f>+IF(AND(K7&gt;=2,K7&lt;=4),"Riesgo Bajo",IF(K7=5,"Riesgo Medio",IF(AND(K7&gt;=6,K7&lt;=7),"Riesgo Alto",IF(AND(K7&gt;=8,K7&lt;=10),"Riesgo Extremo",""))))</f>
        <v>Riesgo Medio</v>
      </c>
      <c r="M7" s="18" t="s">
        <v>32</v>
      </c>
      <c r="N7" s="18"/>
      <c r="O7" s="18" t="s">
        <v>33</v>
      </c>
      <c r="P7" s="18">
        <v>1</v>
      </c>
      <c r="Q7" s="18">
        <v>2</v>
      </c>
      <c r="R7" s="18">
        <f>+P7+Q7</f>
        <v>3</v>
      </c>
      <c r="S7" s="19" t="str">
        <f>+IF(AND(R7&gt;=2,R7&lt;=4),"Riesgo Bajo",IF(R7=5,"Riesgo Medio",IF(AND(R7&gt;=6,R7&lt;=7),"Riesgo Alto",IF(AND(R7&gt;=8,R7&lt;=10),"Riesgo Extremo",""))))</f>
        <v>Riesgo Bajo</v>
      </c>
      <c r="T7" s="18" t="s">
        <v>34</v>
      </c>
      <c r="U7" s="18" t="s">
        <v>35</v>
      </c>
      <c r="V7" s="18" t="s">
        <v>36</v>
      </c>
      <c r="W7" s="18" t="s">
        <v>37</v>
      </c>
      <c r="X7" s="18" t="s">
        <v>38</v>
      </c>
      <c r="Y7" s="18" t="s">
        <v>39</v>
      </c>
    </row>
    <row r="8" spans="1:25" ht="120" customHeight="1" x14ac:dyDescent="0.3">
      <c r="A8" s="21"/>
      <c r="B8" s="16">
        <v>2</v>
      </c>
      <c r="C8" s="17" t="s">
        <v>40</v>
      </c>
      <c r="D8" s="17" t="s">
        <v>41</v>
      </c>
      <c r="E8" s="17" t="s">
        <v>42</v>
      </c>
      <c r="F8" s="11" t="s">
        <v>29</v>
      </c>
      <c r="G8" s="18" t="s">
        <v>43</v>
      </c>
      <c r="H8" s="18" t="s">
        <v>44</v>
      </c>
      <c r="I8" s="18">
        <v>2</v>
      </c>
      <c r="J8" s="18">
        <v>3</v>
      </c>
      <c r="K8" s="18">
        <f t="shared" ref="K8:K33" si="0">+I8+J8</f>
        <v>5</v>
      </c>
      <c r="L8" s="19" t="str">
        <f t="shared" ref="L8:L33" si="1">+IF(AND(K8&gt;=2,K8&lt;=4),"Riesgo Bajo",IF(K8=5,"Riesgo Medio",IF(AND(K8&gt;=6,K8&lt;=7),"Riesgo Alto",IF(AND(K8&gt;=8,K8&lt;=10),"Riesgo Extremo",""))))</f>
        <v>Riesgo Medio</v>
      </c>
      <c r="M8" s="18" t="s">
        <v>32</v>
      </c>
      <c r="N8" s="18" t="s">
        <v>32</v>
      </c>
      <c r="O8" s="18" t="s">
        <v>45</v>
      </c>
      <c r="P8" s="18">
        <v>1</v>
      </c>
      <c r="Q8" s="18">
        <v>2</v>
      </c>
      <c r="R8" s="18">
        <f t="shared" ref="R8:R33" si="2">+P8+Q8</f>
        <v>3</v>
      </c>
      <c r="S8" s="19" t="str">
        <f t="shared" ref="S8:S33" si="3">+IF(AND(R8&gt;=2,R8&lt;=4),"Riesgo Bajo",IF(R8=5,"Riesgo Medio",IF(AND(R8&gt;=6,R8&lt;=7),"Riesgo Alto",IF(AND(R8&gt;=8,R8&lt;=10),"Riesgo Extremo",""))))</f>
        <v>Riesgo Bajo</v>
      </c>
      <c r="T8" s="18" t="s">
        <v>34</v>
      </c>
      <c r="U8" s="18" t="s">
        <v>46</v>
      </c>
      <c r="V8" s="18" t="s">
        <v>47</v>
      </c>
      <c r="W8" s="18" t="s">
        <v>48</v>
      </c>
      <c r="X8" s="18" t="s">
        <v>49</v>
      </c>
      <c r="Y8" s="18" t="s">
        <v>39</v>
      </c>
    </row>
    <row r="9" spans="1:25" ht="70.95" customHeight="1" x14ac:dyDescent="0.3">
      <c r="B9" s="16">
        <v>3</v>
      </c>
      <c r="C9" s="17" t="s">
        <v>40</v>
      </c>
      <c r="D9" s="17" t="s">
        <v>41</v>
      </c>
      <c r="E9" s="17" t="s">
        <v>50</v>
      </c>
      <c r="F9" s="22" t="s">
        <v>51</v>
      </c>
      <c r="G9" s="18" t="s">
        <v>52</v>
      </c>
      <c r="H9" s="18" t="s">
        <v>53</v>
      </c>
      <c r="I9" s="18">
        <v>2</v>
      </c>
      <c r="J9" s="18">
        <v>3</v>
      </c>
      <c r="K9" s="18">
        <f t="shared" si="0"/>
        <v>5</v>
      </c>
      <c r="L9" s="19" t="str">
        <f t="shared" si="1"/>
        <v>Riesgo Medio</v>
      </c>
      <c r="M9" s="18"/>
      <c r="N9" s="18" t="s">
        <v>32</v>
      </c>
      <c r="O9" s="18" t="s">
        <v>54</v>
      </c>
      <c r="P9" s="18">
        <v>1</v>
      </c>
      <c r="Q9" s="18">
        <v>2</v>
      </c>
      <c r="R9" s="18">
        <f t="shared" si="2"/>
        <v>3</v>
      </c>
      <c r="S9" s="19" t="str">
        <f t="shared" si="3"/>
        <v>Riesgo Bajo</v>
      </c>
      <c r="T9" s="18" t="s">
        <v>55</v>
      </c>
      <c r="U9" s="18" t="s">
        <v>56</v>
      </c>
      <c r="V9" s="18" t="s">
        <v>57</v>
      </c>
      <c r="W9" s="18" t="s">
        <v>58</v>
      </c>
      <c r="X9" s="18" t="s">
        <v>59</v>
      </c>
      <c r="Y9" s="18" t="s">
        <v>39</v>
      </c>
    </row>
    <row r="10" spans="1:25" ht="142.19999999999999" customHeight="1" x14ac:dyDescent="0.3">
      <c r="B10" s="16">
        <v>4</v>
      </c>
      <c r="C10" s="17" t="s">
        <v>26</v>
      </c>
      <c r="D10" s="17" t="s">
        <v>27</v>
      </c>
      <c r="E10" s="17" t="s">
        <v>60</v>
      </c>
      <c r="F10" s="22" t="s">
        <v>61</v>
      </c>
      <c r="G10" s="18" t="s">
        <v>62</v>
      </c>
      <c r="H10" s="18" t="s">
        <v>63</v>
      </c>
      <c r="I10" s="18">
        <v>2</v>
      </c>
      <c r="J10" s="18">
        <v>3</v>
      </c>
      <c r="K10" s="18">
        <f t="shared" si="0"/>
        <v>5</v>
      </c>
      <c r="L10" s="19" t="str">
        <f t="shared" si="1"/>
        <v>Riesgo Medio</v>
      </c>
      <c r="M10" s="18" t="s">
        <v>32</v>
      </c>
      <c r="N10" s="18"/>
      <c r="O10" s="18" t="s">
        <v>64</v>
      </c>
      <c r="P10" s="18">
        <v>1</v>
      </c>
      <c r="Q10" s="18">
        <v>2</v>
      </c>
      <c r="R10" s="18">
        <f t="shared" si="2"/>
        <v>3</v>
      </c>
      <c r="S10" s="19" t="str">
        <f t="shared" si="3"/>
        <v>Riesgo Bajo</v>
      </c>
      <c r="T10" s="18" t="s">
        <v>34</v>
      </c>
      <c r="U10" s="18" t="s">
        <v>65</v>
      </c>
      <c r="V10" s="18" t="s">
        <v>66</v>
      </c>
      <c r="W10" s="18" t="s">
        <v>37</v>
      </c>
      <c r="X10" s="18" t="s">
        <v>67</v>
      </c>
      <c r="Y10" s="18" t="s">
        <v>39</v>
      </c>
    </row>
    <row r="11" spans="1:25" ht="106.2" customHeight="1" x14ac:dyDescent="0.3">
      <c r="B11" s="16">
        <v>5</v>
      </c>
      <c r="C11" s="17" t="s">
        <v>26</v>
      </c>
      <c r="D11" s="17" t="s">
        <v>68</v>
      </c>
      <c r="E11" s="17" t="s">
        <v>69</v>
      </c>
      <c r="F11" s="22" t="s">
        <v>70</v>
      </c>
      <c r="G11" s="18" t="s">
        <v>71</v>
      </c>
      <c r="H11" s="18" t="s">
        <v>72</v>
      </c>
      <c r="I11" s="18">
        <v>2</v>
      </c>
      <c r="J11" s="18">
        <v>3</v>
      </c>
      <c r="K11" s="18">
        <f t="shared" si="0"/>
        <v>5</v>
      </c>
      <c r="L11" s="19" t="str">
        <f t="shared" si="1"/>
        <v>Riesgo Medio</v>
      </c>
      <c r="M11" s="18" t="s">
        <v>32</v>
      </c>
      <c r="N11" s="18" t="s">
        <v>32</v>
      </c>
      <c r="O11" s="18" t="s">
        <v>73</v>
      </c>
      <c r="P11" s="18">
        <v>1</v>
      </c>
      <c r="Q11" s="18">
        <v>2</v>
      </c>
      <c r="R11" s="18">
        <f t="shared" si="2"/>
        <v>3</v>
      </c>
      <c r="S11" s="19" t="str">
        <f t="shared" si="3"/>
        <v>Riesgo Bajo</v>
      </c>
      <c r="T11" s="18" t="s">
        <v>34</v>
      </c>
      <c r="U11" s="18" t="s">
        <v>46</v>
      </c>
      <c r="V11" s="18" t="s">
        <v>36</v>
      </c>
      <c r="W11" s="18" t="s">
        <v>37</v>
      </c>
      <c r="X11" s="18" t="s">
        <v>74</v>
      </c>
      <c r="Y11" s="18" t="s">
        <v>39</v>
      </c>
    </row>
    <row r="12" spans="1:25" ht="144" customHeight="1" x14ac:dyDescent="0.3">
      <c r="B12" s="16">
        <v>6</v>
      </c>
      <c r="C12" s="17" t="s">
        <v>26</v>
      </c>
      <c r="D12" s="17" t="s">
        <v>68</v>
      </c>
      <c r="E12" s="17" t="s">
        <v>69</v>
      </c>
      <c r="F12" s="22" t="s">
        <v>70</v>
      </c>
      <c r="G12" s="18" t="s">
        <v>75</v>
      </c>
      <c r="H12" s="18" t="s">
        <v>76</v>
      </c>
      <c r="I12" s="18">
        <v>2</v>
      </c>
      <c r="J12" s="18">
        <v>3</v>
      </c>
      <c r="K12" s="18">
        <f t="shared" si="0"/>
        <v>5</v>
      </c>
      <c r="L12" s="19" t="str">
        <f t="shared" si="1"/>
        <v>Riesgo Medio</v>
      </c>
      <c r="M12" s="18"/>
      <c r="N12" s="18" t="s">
        <v>32</v>
      </c>
      <c r="O12" s="18" t="s">
        <v>77</v>
      </c>
      <c r="P12" s="18">
        <v>1</v>
      </c>
      <c r="Q12" s="18">
        <v>2</v>
      </c>
      <c r="R12" s="18">
        <f t="shared" si="2"/>
        <v>3</v>
      </c>
      <c r="S12" s="19" t="str">
        <f t="shared" si="3"/>
        <v>Riesgo Bajo</v>
      </c>
      <c r="T12" s="18" t="s">
        <v>34</v>
      </c>
      <c r="U12" s="18" t="s">
        <v>78</v>
      </c>
      <c r="V12" s="18" t="s">
        <v>36</v>
      </c>
      <c r="W12" s="18" t="s">
        <v>79</v>
      </c>
      <c r="X12" s="18" t="s">
        <v>80</v>
      </c>
      <c r="Y12" s="18" t="s">
        <v>81</v>
      </c>
    </row>
    <row r="13" spans="1:25" ht="118.2" customHeight="1" x14ac:dyDescent="0.3">
      <c r="B13" s="16">
        <v>7</v>
      </c>
      <c r="C13" s="17" t="s">
        <v>26</v>
      </c>
      <c r="D13" s="17" t="s">
        <v>68</v>
      </c>
      <c r="E13" s="17" t="s">
        <v>82</v>
      </c>
      <c r="F13" s="22" t="s">
        <v>232</v>
      </c>
      <c r="G13" s="18" t="s">
        <v>227</v>
      </c>
      <c r="H13" s="18" t="s">
        <v>228</v>
      </c>
      <c r="I13" s="18">
        <v>2</v>
      </c>
      <c r="J13" s="18">
        <v>3</v>
      </c>
      <c r="K13" s="18">
        <f t="shared" ref="K13" si="4">+I13+J13</f>
        <v>5</v>
      </c>
      <c r="L13" s="19" t="str">
        <f t="shared" ref="L13" si="5">+IF(AND(K13&gt;=2,K13&lt;=4),"Riesgo Bajo",IF(K13=5,"Riesgo Medio",IF(AND(K13&gt;=6,K13&lt;=7),"Riesgo Alto",IF(AND(K13&gt;=8,K13&lt;=10),"Riesgo Extremo",""))))</f>
        <v>Riesgo Medio</v>
      </c>
      <c r="M13" s="18"/>
      <c r="N13" s="18" t="s">
        <v>32</v>
      </c>
      <c r="O13" s="18" t="s">
        <v>229</v>
      </c>
      <c r="P13" s="18">
        <v>1</v>
      </c>
      <c r="Q13" s="18">
        <v>2</v>
      </c>
      <c r="R13" s="18">
        <f t="shared" ref="R13:R14" si="6">+P13+Q13</f>
        <v>3</v>
      </c>
      <c r="S13" s="19" t="str">
        <f t="shared" ref="S13:S14" si="7">+IF(AND(R13&gt;=2,R13&lt;=4),"Riesgo Bajo",IF(R13=5,"Riesgo Medio",IF(AND(R13&gt;=6,R13&lt;=7),"Riesgo Alto",IF(AND(R13&gt;=8,R13&lt;=10),"Riesgo Extremo",""))))</f>
        <v>Riesgo Bajo</v>
      </c>
      <c r="T13" s="18" t="s">
        <v>34</v>
      </c>
      <c r="U13" s="18" t="s">
        <v>78</v>
      </c>
      <c r="V13" s="18" t="s">
        <v>36</v>
      </c>
      <c r="W13" s="18" t="s">
        <v>230</v>
      </c>
      <c r="X13" s="18" t="s">
        <v>241</v>
      </c>
      <c r="Y13" s="18" t="s">
        <v>94</v>
      </c>
    </row>
    <row r="14" spans="1:25" ht="133.19999999999999" customHeight="1" x14ac:dyDescent="0.3">
      <c r="B14" s="16">
        <v>8</v>
      </c>
      <c r="C14" s="17" t="s">
        <v>26</v>
      </c>
      <c r="D14" s="17" t="s">
        <v>68</v>
      </c>
      <c r="E14" s="17" t="s">
        <v>82</v>
      </c>
      <c r="F14" s="22" t="s">
        <v>232</v>
      </c>
      <c r="G14" s="18" t="s">
        <v>231</v>
      </c>
      <c r="H14" s="18" t="s">
        <v>233</v>
      </c>
      <c r="I14" s="18">
        <v>2</v>
      </c>
      <c r="J14" s="18">
        <v>3</v>
      </c>
      <c r="K14" s="18">
        <f t="shared" ref="K14" si="8">+I14+J14</f>
        <v>5</v>
      </c>
      <c r="L14" s="19" t="str">
        <f t="shared" ref="L14" si="9">+IF(AND(K14&gt;=2,K14&lt;=4),"Riesgo Bajo",IF(K14=5,"Riesgo Medio",IF(AND(K14&gt;=6,K14&lt;=7),"Riesgo Alto",IF(AND(K14&gt;=8,K14&lt;=10),"Riesgo Extremo",""))))</f>
        <v>Riesgo Medio</v>
      </c>
      <c r="M14" s="18"/>
      <c r="N14" s="18" t="s">
        <v>32</v>
      </c>
      <c r="O14" s="18" t="s">
        <v>234</v>
      </c>
      <c r="P14" s="18">
        <v>1</v>
      </c>
      <c r="Q14" s="18">
        <v>1</v>
      </c>
      <c r="R14" s="18">
        <f t="shared" si="6"/>
        <v>2</v>
      </c>
      <c r="S14" s="19" t="str">
        <f t="shared" si="7"/>
        <v>Riesgo Bajo</v>
      </c>
      <c r="T14" s="18" t="s">
        <v>34</v>
      </c>
      <c r="U14" s="18" t="s">
        <v>56</v>
      </c>
      <c r="V14" s="18" t="s">
        <v>87</v>
      </c>
      <c r="W14" s="18" t="s">
        <v>105</v>
      </c>
      <c r="X14" s="18" t="s">
        <v>235</v>
      </c>
      <c r="Y14" s="18" t="s">
        <v>90</v>
      </c>
    </row>
    <row r="15" spans="1:25" ht="132.6" customHeight="1" x14ac:dyDescent="0.3">
      <c r="B15" s="16">
        <v>9</v>
      </c>
      <c r="C15" s="17" t="s">
        <v>40</v>
      </c>
      <c r="D15" s="17" t="s">
        <v>41</v>
      </c>
      <c r="E15" s="17" t="s">
        <v>82</v>
      </c>
      <c r="F15" s="17" t="s">
        <v>83</v>
      </c>
      <c r="G15" s="18" t="s">
        <v>84</v>
      </c>
      <c r="H15" s="18" t="s">
        <v>85</v>
      </c>
      <c r="I15" s="18">
        <v>3</v>
      </c>
      <c r="J15" s="18">
        <v>3</v>
      </c>
      <c r="K15" s="18">
        <f t="shared" si="0"/>
        <v>6</v>
      </c>
      <c r="L15" s="19" t="str">
        <f t="shared" si="1"/>
        <v>Riesgo Alto</v>
      </c>
      <c r="M15" s="18"/>
      <c r="N15" s="18" t="s">
        <v>32</v>
      </c>
      <c r="O15" s="18" t="s">
        <v>86</v>
      </c>
      <c r="P15" s="18">
        <v>2</v>
      </c>
      <c r="Q15" s="18">
        <v>2</v>
      </c>
      <c r="R15" s="18">
        <f t="shared" si="2"/>
        <v>4</v>
      </c>
      <c r="S15" s="19" t="str">
        <f t="shared" si="3"/>
        <v>Riesgo Bajo</v>
      </c>
      <c r="T15" s="18" t="s">
        <v>34</v>
      </c>
      <c r="U15" s="18" t="s">
        <v>56</v>
      </c>
      <c r="V15" s="18" t="s">
        <v>87</v>
      </c>
      <c r="W15" s="18" t="s">
        <v>88</v>
      </c>
      <c r="X15" s="18" t="s">
        <v>89</v>
      </c>
      <c r="Y15" s="18" t="s">
        <v>90</v>
      </c>
    </row>
    <row r="16" spans="1:25" ht="123.6" customHeight="1" x14ac:dyDescent="0.3">
      <c r="B16" s="16">
        <v>10</v>
      </c>
      <c r="C16" s="17" t="s">
        <v>26</v>
      </c>
      <c r="D16" s="17" t="s">
        <v>41</v>
      </c>
      <c r="E16" s="17" t="s">
        <v>82</v>
      </c>
      <c r="F16" s="17" t="s">
        <v>83</v>
      </c>
      <c r="G16" s="18" t="s">
        <v>218</v>
      </c>
      <c r="H16" s="18" t="s">
        <v>91</v>
      </c>
      <c r="I16" s="18">
        <v>3</v>
      </c>
      <c r="J16" s="18">
        <v>3</v>
      </c>
      <c r="K16" s="18">
        <f t="shared" ref="K16" si="10">+I16+J16</f>
        <v>6</v>
      </c>
      <c r="L16" s="19" t="str">
        <f t="shared" ref="L16" si="11">+IF(AND(K16&gt;=2,K16&lt;=4),"Riesgo Bajo",IF(K16=5,"Riesgo Medio",IF(AND(K16&gt;=6,K16&lt;=7),"Riesgo Alto",IF(AND(K16&gt;=8,K16&lt;=10),"Riesgo Extremo",""))))</f>
        <v>Riesgo Alto</v>
      </c>
      <c r="M16" s="18"/>
      <c r="N16" s="18" t="s">
        <v>32</v>
      </c>
      <c r="O16" s="18" t="s">
        <v>223</v>
      </c>
      <c r="P16" s="18">
        <v>2</v>
      </c>
      <c r="Q16" s="18">
        <v>2</v>
      </c>
      <c r="R16" s="18">
        <f t="shared" ref="R16" si="12">+P16+Q16</f>
        <v>4</v>
      </c>
      <c r="S16" s="19" t="str">
        <f t="shared" ref="S16" si="13">+IF(AND(R16&gt;=2,R16&lt;=4),"Riesgo Bajo",IF(R16=5,"Riesgo Medio",IF(AND(R16&gt;=6,R16&lt;=7),"Riesgo Alto",IF(AND(R16&gt;=8,R16&lt;=10),"Riesgo Extremo",""))))</f>
        <v>Riesgo Bajo</v>
      </c>
      <c r="T16" s="18" t="s">
        <v>34</v>
      </c>
      <c r="U16" s="18" t="s">
        <v>56</v>
      </c>
      <c r="V16" s="18" t="s">
        <v>87</v>
      </c>
      <c r="W16" s="18" t="s">
        <v>92</v>
      </c>
      <c r="X16" s="18" t="s">
        <v>93</v>
      </c>
      <c r="Y16" s="18" t="s">
        <v>94</v>
      </c>
    </row>
    <row r="17" spans="2:25" ht="106.2" customHeight="1" x14ac:dyDescent="0.3">
      <c r="B17" s="16">
        <v>11</v>
      </c>
      <c r="C17" s="17" t="s">
        <v>26</v>
      </c>
      <c r="D17" s="17" t="s">
        <v>41</v>
      </c>
      <c r="E17" s="17" t="s">
        <v>82</v>
      </c>
      <c r="F17" s="17" t="s">
        <v>83</v>
      </c>
      <c r="G17" s="18" t="s">
        <v>95</v>
      </c>
      <c r="H17" s="23" t="s">
        <v>96</v>
      </c>
      <c r="I17" s="18">
        <v>3</v>
      </c>
      <c r="J17" s="18">
        <v>3</v>
      </c>
      <c r="K17" s="18">
        <f t="shared" si="0"/>
        <v>6</v>
      </c>
      <c r="L17" s="19" t="str">
        <f t="shared" si="1"/>
        <v>Riesgo Alto</v>
      </c>
      <c r="M17" s="18"/>
      <c r="N17" s="18" t="s">
        <v>32</v>
      </c>
      <c r="O17" s="18" t="s">
        <v>97</v>
      </c>
      <c r="P17" s="18">
        <v>1</v>
      </c>
      <c r="Q17" s="18">
        <v>2</v>
      </c>
      <c r="R17" s="18">
        <f t="shared" si="2"/>
        <v>3</v>
      </c>
      <c r="S17" s="19" t="str">
        <f t="shared" si="3"/>
        <v>Riesgo Bajo</v>
      </c>
      <c r="T17" s="18" t="s">
        <v>34</v>
      </c>
      <c r="U17" s="18" t="s">
        <v>56</v>
      </c>
      <c r="V17" s="18" t="s">
        <v>98</v>
      </c>
      <c r="W17" s="18" t="s">
        <v>99</v>
      </c>
      <c r="X17" s="18" t="s">
        <v>100</v>
      </c>
      <c r="Y17" s="23" t="s">
        <v>101</v>
      </c>
    </row>
    <row r="18" spans="2:25" ht="126" customHeight="1" x14ac:dyDescent="0.3">
      <c r="B18" s="16">
        <v>12</v>
      </c>
      <c r="C18" s="17" t="s">
        <v>26</v>
      </c>
      <c r="D18" s="17" t="s">
        <v>41</v>
      </c>
      <c r="E18" s="17" t="s">
        <v>82</v>
      </c>
      <c r="F18" s="22" t="s">
        <v>83</v>
      </c>
      <c r="G18" s="18" t="s">
        <v>236</v>
      </c>
      <c r="H18" s="23" t="s">
        <v>237</v>
      </c>
      <c r="I18" s="18">
        <v>2</v>
      </c>
      <c r="J18" s="18">
        <v>3</v>
      </c>
      <c r="K18" s="18">
        <f t="shared" ref="K18" si="14">+I18+J18</f>
        <v>5</v>
      </c>
      <c r="L18" s="19" t="str">
        <f t="shared" ref="L18" si="15">+IF(AND(K18&gt;=2,K18&lt;=4),"Riesgo Bajo",IF(K18=5,"Riesgo Medio",IF(AND(K18&gt;=6,K18&lt;=7),"Riesgo Alto",IF(AND(K18&gt;=8,K18&lt;=10),"Riesgo Extremo",""))))</f>
        <v>Riesgo Medio</v>
      </c>
      <c r="M18" s="18"/>
      <c r="N18" s="18" t="s">
        <v>32</v>
      </c>
      <c r="O18" s="18" t="s">
        <v>238</v>
      </c>
      <c r="P18" s="18">
        <v>1</v>
      </c>
      <c r="Q18" s="18">
        <v>2</v>
      </c>
      <c r="R18" s="18">
        <f t="shared" ref="R18" si="16">+P18+Q18</f>
        <v>3</v>
      </c>
      <c r="S18" s="19" t="str">
        <f t="shared" ref="S18" si="17">+IF(AND(R18&gt;=2,R18&lt;=4),"Riesgo Bajo",IF(R18=5,"Riesgo Medio",IF(AND(R18&gt;=6,R18&lt;=7),"Riesgo Alto",IF(AND(R18&gt;=8,R18&lt;=10),"Riesgo Extremo",""))))</f>
        <v>Riesgo Bajo</v>
      </c>
      <c r="T18" s="18" t="s">
        <v>34</v>
      </c>
      <c r="U18" s="18" t="s">
        <v>56</v>
      </c>
      <c r="V18" s="18" t="s">
        <v>87</v>
      </c>
      <c r="W18" s="18" t="s">
        <v>105</v>
      </c>
      <c r="X18" s="18" t="s">
        <v>242</v>
      </c>
      <c r="Y18" s="23" t="s">
        <v>239</v>
      </c>
    </row>
    <row r="19" spans="2:25" ht="106.2" customHeight="1" x14ac:dyDescent="0.3">
      <c r="B19" s="16">
        <v>13</v>
      </c>
      <c r="C19" s="17" t="s">
        <v>40</v>
      </c>
      <c r="D19" s="17" t="s">
        <v>41</v>
      </c>
      <c r="E19" s="17" t="s">
        <v>82</v>
      </c>
      <c r="F19" s="22" t="s">
        <v>83</v>
      </c>
      <c r="G19" s="18" t="s">
        <v>224</v>
      </c>
      <c r="H19" s="23" t="s">
        <v>103</v>
      </c>
      <c r="I19" s="18">
        <v>2</v>
      </c>
      <c r="J19" s="18">
        <v>3</v>
      </c>
      <c r="K19" s="18">
        <f t="shared" ref="K19" si="18">+I19+J19</f>
        <v>5</v>
      </c>
      <c r="L19" s="19" t="str">
        <f t="shared" ref="L19" si="19">+IF(AND(K19&gt;=2,K19&lt;=4),"Riesgo Bajo",IF(K19=5,"Riesgo Medio",IF(AND(K19&gt;=6,K19&lt;=7),"Riesgo Alto",IF(AND(K19&gt;=8,K19&lt;=10),"Riesgo Extremo",""))))</f>
        <v>Riesgo Medio</v>
      </c>
      <c r="M19" s="18"/>
      <c r="N19" s="18" t="s">
        <v>32</v>
      </c>
      <c r="O19" s="18" t="s">
        <v>104</v>
      </c>
      <c r="P19" s="18">
        <v>1</v>
      </c>
      <c r="Q19" s="18">
        <v>2</v>
      </c>
      <c r="R19" s="18">
        <f t="shared" ref="R19" si="20">+P19+Q19</f>
        <v>3</v>
      </c>
      <c r="S19" s="19" t="str">
        <f t="shared" ref="S19" si="21">+IF(AND(R19&gt;=2,R19&lt;=4),"Riesgo Bajo",IF(R19=5,"Riesgo Medio",IF(AND(R19&gt;=6,R19&lt;=7),"Riesgo Alto",IF(AND(R19&gt;=8,R19&lt;=10),"Riesgo Extremo",""))))</f>
        <v>Riesgo Bajo</v>
      </c>
      <c r="T19" s="18" t="s">
        <v>34</v>
      </c>
      <c r="U19" s="18" t="s">
        <v>56</v>
      </c>
      <c r="V19" s="18" t="s">
        <v>87</v>
      </c>
      <c r="W19" s="18" t="s">
        <v>105</v>
      </c>
      <c r="X19" s="18" t="s">
        <v>106</v>
      </c>
      <c r="Y19" s="23" t="s">
        <v>94</v>
      </c>
    </row>
    <row r="20" spans="2:25" ht="106.2" customHeight="1" x14ac:dyDescent="0.3">
      <c r="B20" s="16">
        <v>14</v>
      </c>
      <c r="C20" s="17" t="s">
        <v>26</v>
      </c>
      <c r="D20" s="17" t="s">
        <v>41</v>
      </c>
      <c r="E20" s="17" t="s">
        <v>82</v>
      </c>
      <c r="F20" s="22" t="s">
        <v>83</v>
      </c>
      <c r="G20" s="18" t="s">
        <v>107</v>
      </c>
      <c r="H20" s="18" t="s">
        <v>108</v>
      </c>
      <c r="I20" s="15">
        <v>2</v>
      </c>
      <c r="J20" s="15">
        <v>3</v>
      </c>
      <c r="K20" s="18">
        <f t="shared" si="0"/>
        <v>5</v>
      </c>
      <c r="L20" s="19" t="str">
        <f t="shared" si="1"/>
        <v>Riesgo Medio</v>
      </c>
      <c r="M20" s="18"/>
      <c r="N20" s="18" t="s">
        <v>32</v>
      </c>
      <c r="O20" s="18" t="s">
        <v>109</v>
      </c>
      <c r="P20" s="18">
        <v>1</v>
      </c>
      <c r="Q20" s="18">
        <v>2</v>
      </c>
      <c r="R20" s="18">
        <f t="shared" si="2"/>
        <v>3</v>
      </c>
      <c r="S20" s="19" t="str">
        <f t="shared" si="3"/>
        <v>Riesgo Bajo</v>
      </c>
      <c r="T20" s="18" t="s">
        <v>34</v>
      </c>
      <c r="U20" s="18" t="s">
        <v>56</v>
      </c>
      <c r="V20" s="18" t="s">
        <v>110</v>
      </c>
      <c r="W20" s="18" t="s">
        <v>111</v>
      </c>
      <c r="X20" s="18" t="s">
        <v>112</v>
      </c>
      <c r="Y20" s="18" t="s">
        <v>101</v>
      </c>
    </row>
    <row r="21" spans="2:25" ht="121.8" customHeight="1" x14ac:dyDescent="0.3">
      <c r="B21" s="16">
        <v>15</v>
      </c>
      <c r="C21" s="17" t="s">
        <v>40</v>
      </c>
      <c r="D21" s="22" t="s">
        <v>41</v>
      </c>
      <c r="E21" s="17" t="s">
        <v>82</v>
      </c>
      <c r="F21" s="22" t="s">
        <v>225</v>
      </c>
      <c r="G21" s="18" t="s">
        <v>219</v>
      </c>
      <c r="H21" s="18" t="s">
        <v>220</v>
      </c>
      <c r="I21" s="15">
        <v>3</v>
      </c>
      <c r="J21" s="15">
        <v>3</v>
      </c>
      <c r="K21" s="18">
        <f t="shared" ref="K21" si="22">+I21+J21</f>
        <v>6</v>
      </c>
      <c r="L21" s="19" t="str">
        <f t="shared" ref="L21" si="23">+IF(AND(K21&gt;=2,K21&lt;=4),"Riesgo Bajo",IF(K21=5,"Riesgo Medio",IF(AND(K21&gt;=6,K21&lt;=7),"Riesgo Alto",IF(AND(K21&gt;=8,K21&lt;=10),"Riesgo Extremo",""))))</f>
        <v>Riesgo Alto</v>
      </c>
      <c r="M21" s="25"/>
      <c r="N21" s="18" t="s">
        <v>32</v>
      </c>
      <c r="O21" s="18" t="s">
        <v>221</v>
      </c>
      <c r="P21" s="18">
        <v>2</v>
      </c>
      <c r="Q21" s="18">
        <v>2</v>
      </c>
      <c r="R21" s="18">
        <f t="shared" ref="R21" si="24">+P21+Q21</f>
        <v>4</v>
      </c>
      <c r="S21" s="19" t="str">
        <f t="shared" ref="S21" si="25">+IF(AND(R21&gt;=2,R21&lt;=4),"Riesgo Bajo",IF(R21=5,"Riesgo Medio",IF(AND(R21&gt;=6,R21&lt;=7),"Riesgo Alto",IF(AND(R21&gt;=8,R21&lt;=10),"Riesgo Extremo",""))))</f>
        <v>Riesgo Bajo</v>
      </c>
      <c r="T21" s="34" t="str">
        <f>IF(R21&lt;=2,"NO",IF(R21&lt;=4,"NO",IF(R21&lt;=5,"SI")))</f>
        <v>NO</v>
      </c>
      <c r="U21" s="18" t="s">
        <v>78</v>
      </c>
      <c r="V21" s="18" t="s">
        <v>87</v>
      </c>
      <c r="W21" s="18" t="s">
        <v>105</v>
      </c>
      <c r="X21" s="18" t="s">
        <v>222</v>
      </c>
      <c r="Y21" s="18" t="s">
        <v>94</v>
      </c>
    </row>
    <row r="22" spans="2:25" ht="113.4" customHeight="1" x14ac:dyDescent="0.3">
      <c r="B22" s="16">
        <v>16</v>
      </c>
      <c r="C22" s="17" t="s">
        <v>40</v>
      </c>
      <c r="D22" s="17" t="s">
        <v>41</v>
      </c>
      <c r="E22" s="17" t="s">
        <v>82</v>
      </c>
      <c r="F22" s="22" t="s">
        <v>114</v>
      </c>
      <c r="G22" s="18" t="s">
        <v>115</v>
      </c>
      <c r="H22" s="18" t="s">
        <v>116</v>
      </c>
      <c r="I22" s="15">
        <v>2</v>
      </c>
      <c r="J22" s="15">
        <v>3</v>
      </c>
      <c r="K22" s="18">
        <f t="shared" si="0"/>
        <v>5</v>
      </c>
      <c r="L22" s="19" t="str">
        <f t="shared" si="1"/>
        <v>Riesgo Medio</v>
      </c>
      <c r="M22" s="18" t="s">
        <v>32</v>
      </c>
      <c r="N22" s="18" t="s">
        <v>32</v>
      </c>
      <c r="O22" s="18" t="s">
        <v>117</v>
      </c>
      <c r="P22" s="18">
        <v>1</v>
      </c>
      <c r="Q22" s="18">
        <v>1</v>
      </c>
      <c r="R22" s="18">
        <f t="shared" si="2"/>
        <v>2</v>
      </c>
      <c r="S22" s="19" t="s">
        <v>113</v>
      </c>
      <c r="T22" s="18" t="s">
        <v>34</v>
      </c>
      <c r="U22" s="18" t="s">
        <v>118</v>
      </c>
      <c r="V22" s="18" t="s">
        <v>119</v>
      </c>
      <c r="W22" s="18" t="s">
        <v>111</v>
      </c>
      <c r="X22" s="18" t="s">
        <v>120</v>
      </c>
      <c r="Y22" s="18" t="s">
        <v>94</v>
      </c>
    </row>
    <row r="23" spans="2:25" ht="106.2" customHeight="1" x14ac:dyDescent="0.3">
      <c r="B23" s="16">
        <v>17</v>
      </c>
      <c r="C23" s="17" t="s">
        <v>40</v>
      </c>
      <c r="D23" s="17" t="s">
        <v>41</v>
      </c>
      <c r="E23" s="17" t="s">
        <v>82</v>
      </c>
      <c r="F23" s="22" t="s">
        <v>121</v>
      </c>
      <c r="G23" s="18" t="s">
        <v>122</v>
      </c>
      <c r="H23" s="18" t="s">
        <v>123</v>
      </c>
      <c r="I23" s="15">
        <v>2</v>
      </c>
      <c r="J23" s="15">
        <v>3</v>
      </c>
      <c r="K23" s="18">
        <f t="shared" si="0"/>
        <v>5</v>
      </c>
      <c r="L23" s="19" t="str">
        <f t="shared" si="1"/>
        <v>Riesgo Medio</v>
      </c>
      <c r="M23" s="18" t="s">
        <v>32</v>
      </c>
      <c r="N23" s="18"/>
      <c r="O23" s="18" t="s">
        <v>124</v>
      </c>
      <c r="P23" s="18">
        <v>2</v>
      </c>
      <c r="Q23" s="18">
        <v>2</v>
      </c>
      <c r="R23" s="18">
        <f t="shared" si="2"/>
        <v>4</v>
      </c>
      <c r="S23" s="19" t="str">
        <f t="shared" si="3"/>
        <v>Riesgo Bajo</v>
      </c>
      <c r="T23" s="18" t="s">
        <v>55</v>
      </c>
      <c r="U23" s="18" t="s">
        <v>65</v>
      </c>
      <c r="V23" s="18" t="s">
        <v>125</v>
      </c>
      <c r="W23" s="18" t="s">
        <v>58</v>
      </c>
      <c r="X23" s="18" t="s">
        <v>126</v>
      </c>
      <c r="Y23" s="18" t="s">
        <v>94</v>
      </c>
    </row>
    <row r="24" spans="2:25" ht="106.2" customHeight="1" x14ac:dyDescent="0.3">
      <c r="B24" s="16">
        <v>18</v>
      </c>
      <c r="C24" s="17" t="s">
        <v>40</v>
      </c>
      <c r="D24" s="17" t="s">
        <v>41</v>
      </c>
      <c r="E24" s="17" t="s">
        <v>82</v>
      </c>
      <c r="F24" s="22" t="s">
        <v>127</v>
      </c>
      <c r="G24" s="18" t="s">
        <v>128</v>
      </c>
      <c r="H24" s="18" t="s">
        <v>129</v>
      </c>
      <c r="I24" s="15">
        <v>2</v>
      </c>
      <c r="J24" s="15">
        <v>3</v>
      </c>
      <c r="K24" s="18">
        <f t="shared" si="0"/>
        <v>5</v>
      </c>
      <c r="L24" s="19" t="str">
        <f t="shared" si="1"/>
        <v>Riesgo Medio</v>
      </c>
      <c r="M24" s="25"/>
      <c r="N24" s="18" t="s">
        <v>32</v>
      </c>
      <c r="O24" s="18" t="s">
        <v>130</v>
      </c>
      <c r="P24" s="18">
        <v>2</v>
      </c>
      <c r="Q24" s="18">
        <v>2</v>
      </c>
      <c r="R24" s="18">
        <f t="shared" si="2"/>
        <v>4</v>
      </c>
      <c r="S24" s="19" t="str">
        <f t="shared" si="3"/>
        <v>Riesgo Bajo</v>
      </c>
      <c r="T24" s="18" t="s">
        <v>131</v>
      </c>
      <c r="U24" s="18" t="s">
        <v>56</v>
      </c>
      <c r="V24" s="18" t="s">
        <v>132</v>
      </c>
      <c r="W24" s="18" t="s">
        <v>58</v>
      </c>
      <c r="X24" s="18" t="s">
        <v>133</v>
      </c>
      <c r="Y24" s="18" t="s">
        <v>94</v>
      </c>
    </row>
    <row r="25" spans="2:25" ht="65.400000000000006" customHeight="1" x14ac:dyDescent="0.3">
      <c r="B25" s="16">
        <v>19</v>
      </c>
      <c r="C25" s="26" t="s">
        <v>40</v>
      </c>
      <c r="D25" s="26" t="s">
        <v>41</v>
      </c>
      <c r="E25" s="26" t="s">
        <v>82</v>
      </c>
      <c r="F25" s="27" t="s">
        <v>127</v>
      </c>
      <c r="G25" s="23" t="s">
        <v>134</v>
      </c>
      <c r="H25" s="23" t="s">
        <v>135</v>
      </c>
      <c r="I25" s="28">
        <v>2</v>
      </c>
      <c r="J25" s="28">
        <v>3</v>
      </c>
      <c r="K25" s="18">
        <f t="shared" si="0"/>
        <v>5</v>
      </c>
      <c r="L25" s="19" t="str">
        <f t="shared" si="1"/>
        <v>Riesgo Medio</v>
      </c>
      <c r="M25" s="29"/>
      <c r="N25" s="29" t="s">
        <v>32</v>
      </c>
      <c r="O25" s="23" t="s">
        <v>136</v>
      </c>
      <c r="P25" s="23">
        <v>2</v>
      </c>
      <c r="Q25" s="23">
        <v>2</v>
      </c>
      <c r="R25" s="18">
        <f t="shared" si="2"/>
        <v>4</v>
      </c>
      <c r="S25" s="19" t="str">
        <f t="shared" si="3"/>
        <v>Riesgo Bajo</v>
      </c>
      <c r="T25" s="23" t="s">
        <v>34</v>
      </c>
      <c r="U25" s="23" t="s">
        <v>56</v>
      </c>
      <c r="V25" s="23" t="s">
        <v>137</v>
      </c>
      <c r="W25" s="23" t="s">
        <v>138</v>
      </c>
      <c r="X25" s="23" t="s">
        <v>139</v>
      </c>
      <c r="Y25" s="18" t="s">
        <v>94</v>
      </c>
    </row>
    <row r="26" spans="2:25" ht="61.2" customHeight="1" x14ac:dyDescent="0.3">
      <c r="B26" s="16">
        <v>20</v>
      </c>
      <c r="C26" s="17" t="s">
        <v>40</v>
      </c>
      <c r="D26" s="17" t="s">
        <v>41</v>
      </c>
      <c r="E26" s="17" t="s">
        <v>82</v>
      </c>
      <c r="F26" s="17" t="s">
        <v>140</v>
      </c>
      <c r="G26" s="18" t="s">
        <v>141</v>
      </c>
      <c r="H26" s="18" t="s">
        <v>142</v>
      </c>
      <c r="I26" s="15">
        <v>2</v>
      </c>
      <c r="J26" s="15">
        <v>3</v>
      </c>
      <c r="K26" s="18">
        <f t="shared" si="0"/>
        <v>5</v>
      </c>
      <c r="L26" s="19" t="str">
        <f t="shared" si="1"/>
        <v>Riesgo Medio</v>
      </c>
      <c r="M26" s="25"/>
      <c r="N26" s="18" t="s">
        <v>32</v>
      </c>
      <c r="O26" s="18" t="s">
        <v>143</v>
      </c>
      <c r="P26" s="18">
        <v>1</v>
      </c>
      <c r="Q26" s="18">
        <v>1</v>
      </c>
      <c r="R26" s="18">
        <f t="shared" si="2"/>
        <v>2</v>
      </c>
      <c r="S26" s="19" t="str">
        <f t="shared" si="3"/>
        <v>Riesgo Bajo</v>
      </c>
      <c r="T26" s="18" t="s">
        <v>34</v>
      </c>
      <c r="U26" s="18" t="s">
        <v>78</v>
      </c>
      <c r="V26" s="18" t="s">
        <v>144</v>
      </c>
      <c r="W26" s="18" t="s">
        <v>145</v>
      </c>
      <c r="X26" s="18" t="s">
        <v>146</v>
      </c>
      <c r="Y26" s="18" t="s">
        <v>147</v>
      </c>
    </row>
    <row r="27" spans="2:25" ht="109.2" customHeight="1" x14ac:dyDescent="0.3">
      <c r="B27" s="16">
        <v>21</v>
      </c>
      <c r="C27" s="17" t="s">
        <v>40</v>
      </c>
      <c r="D27" s="17" t="s">
        <v>41</v>
      </c>
      <c r="E27" s="17" t="s">
        <v>82</v>
      </c>
      <c r="F27" s="22" t="s">
        <v>148</v>
      </c>
      <c r="G27" s="18" t="s">
        <v>149</v>
      </c>
      <c r="H27" s="18" t="s">
        <v>150</v>
      </c>
      <c r="I27" s="15">
        <v>2</v>
      </c>
      <c r="J27" s="15">
        <v>3</v>
      </c>
      <c r="K27" s="18">
        <f t="shared" si="0"/>
        <v>5</v>
      </c>
      <c r="L27" s="19" t="str">
        <f t="shared" si="1"/>
        <v>Riesgo Medio</v>
      </c>
      <c r="M27" s="18" t="s">
        <v>32</v>
      </c>
      <c r="N27" s="18" t="s">
        <v>32</v>
      </c>
      <c r="O27" s="18" t="s">
        <v>151</v>
      </c>
      <c r="P27" s="18">
        <v>1</v>
      </c>
      <c r="Q27" s="18">
        <v>2</v>
      </c>
      <c r="R27" s="18">
        <f t="shared" si="2"/>
        <v>3</v>
      </c>
      <c r="S27" s="19" t="str">
        <f t="shared" si="3"/>
        <v>Riesgo Bajo</v>
      </c>
      <c r="T27" s="18" t="s">
        <v>34</v>
      </c>
      <c r="U27" s="18" t="s">
        <v>46</v>
      </c>
      <c r="V27" s="18" t="s">
        <v>119</v>
      </c>
      <c r="W27" s="18" t="s">
        <v>111</v>
      </c>
      <c r="X27" s="18" t="s">
        <v>152</v>
      </c>
      <c r="Y27" s="18" t="s">
        <v>81</v>
      </c>
    </row>
    <row r="28" spans="2:25" ht="106.2" customHeight="1" x14ac:dyDescent="0.3">
      <c r="B28" s="16">
        <v>22</v>
      </c>
      <c r="C28" s="30" t="s">
        <v>40</v>
      </c>
      <c r="D28" s="30" t="s">
        <v>41</v>
      </c>
      <c r="E28" s="30" t="s">
        <v>82</v>
      </c>
      <c r="F28" s="17" t="s">
        <v>154</v>
      </c>
      <c r="G28" s="18" t="s">
        <v>155</v>
      </c>
      <c r="H28" s="31" t="s">
        <v>226</v>
      </c>
      <c r="I28" s="15">
        <v>3</v>
      </c>
      <c r="J28" s="15">
        <v>4</v>
      </c>
      <c r="K28" s="15">
        <f t="shared" si="0"/>
        <v>7</v>
      </c>
      <c r="L28" s="19" t="str">
        <f t="shared" si="1"/>
        <v>Riesgo Alto</v>
      </c>
      <c r="M28" s="32"/>
      <c r="N28" s="33" t="s">
        <v>32</v>
      </c>
      <c r="O28" s="31" t="s">
        <v>156</v>
      </c>
      <c r="P28" s="31">
        <v>2</v>
      </c>
      <c r="Q28" s="31">
        <v>3</v>
      </c>
      <c r="R28" s="18">
        <f t="shared" si="2"/>
        <v>5</v>
      </c>
      <c r="S28" s="19" t="str">
        <f t="shared" si="3"/>
        <v>Riesgo Medio</v>
      </c>
      <c r="T28" s="18" t="s">
        <v>34</v>
      </c>
      <c r="U28" s="18" t="s">
        <v>153</v>
      </c>
      <c r="V28" s="31" t="s">
        <v>57</v>
      </c>
      <c r="W28" s="31" t="s">
        <v>157</v>
      </c>
      <c r="X28" s="31" t="s">
        <v>158</v>
      </c>
      <c r="Y28" s="31" t="s">
        <v>159</v>
      </c>
    </row>
    <row r="29" spans="2:25" ht="130.19999999999999" customHeight="1" x14ac:dyDescent="0.3">
      <c r="B29" s="16">
        <v>23</v>
      </c>
      <c r="C29" s="17" t="s">
        <v>40</v>
      </c>
      <c r="D29" s="17" t="s">
        <v>41</v>
      </c>
      <c r="E29" s="17" t="s">
        <v>82</v>
      </c>
      <c r="F29" s="22" t="s">
        <v>160</v>
      </c>
      <c r="G29" s="18" t="s">
        <v>161</v>
      </c>
      <c r="H29" s="18" t="s">
        <v>162</v>
      </c>
      <c r="I29" s="15">
        <v>3</v>
      </c>
      <c r="J29" s="15">
        <v>3</v>
      </c>
      <c r="K29" s="18">
        <f t="shared" si="0"/>
        <v>6</v>
      </c>
      <c r="L29" s="19" t="str">
        <f t="shared" si="1"/>
        <v>Riesgo Alto</v>
      </c>
      <c r="M29" s="18" t="s">
        <v>32</v>
      </c>
      <c r="N29" s="15" t="s">
        <v>32</v>
      </c>
      <c r="O29" s="18" t="s">
        <v>163</v>
      </c>
      <c r="P29" s="18">
        <v>2</v>
      </c>
      <c r="Q29" s="18">
        <v>3</v>
      </c>
      <c r="R29" s="18">
        <f t="shared" si="2"/>
        <v>5</v>
      </c>
      <c r="S29" s="19" t="str">
        <f t="shared" si="3"/>
        <v>Riesgo Medio</v>
      </c>
      <c r="T29" s="18" t="s">
        <v>34</v>
      </c>
      <c r="U29" s="18" t="s">
        <v>46</v>
      </c>
      <c r="V29" s="18" t="s">
        <v>164</v>
      </c>
      <c r="W29" s="18" t="s">
        <v>111</v>
      </c>
      <c r="X29" s="18" t="s">
        <v>165</v>
      </c>
      <c r="Y29" s="18" t="s">
        <v>166</v>
      </c>
    </row>
    <row r="30" spans="2:25" ht="106.2" customHeight="1" x14ac:dyDescent="0.3">
      <c r="B30" s="16">
        <v>24</v>
      </c>
      <c r="C30" s="17" t="s">
        <v>40</v>
      </c>
      <c r="D30" s="17" t="s">
        <v>41</v>
      </c>
      <c r="E30" s="17" t="s">
        <v>82</v>
      </c>
      <c r="F30" s="22" t="s">
        <v>167</v>
      </c>
      <c r="G30" s="18" t="s">
        <v>168</v>
      </c>
      <c r="H30" s="18" t="s">
        <v>169</v>
      </c>
      <c r="I30" s="15">
        <v>2</v>
      </c>
      <c r="J30" s="15">
        <v>3</v>
      </c>
      <c r="K30" s="18">
        <f t="shared" si="0"/>
        <v>5</v>
      </c>
      <c r="L30" s="19" t="str">
        <f t="shared" si="1"/>
        <v>Riesgo Medio</v>
      </c>
      <c r="M30" s="18"/>
      <c r="N30" s="18" t="s">
        <v>32</v>
      </c>
      <c r="O30" s="18" t="s">
        <v>170</v>
      </c>
      <c r="P30" s="18">
        <v>2</v>
      </c>
      <c r="Q30" s="18">
        <v>2</v>
      </c>
      <c r="R30" s="18">
        <f t="shared" si="2"/>
        <v>4</v>
      </c>
      <c r="S30" s="19" t="str">
        <f t="shared" si="3"/>
        <v>Riesgo Bajo</v>
      </c>
      <c r="T30" s="18"/>
      <c r="U30" s="18" t="s">
        <v>78</v>
      </c>
      <c r="V30" s="18" t="s">
        <v>144</v>
      </c>
      <c r="W30" s="18" t="s">
        <v>145</v>
      </c>
      <c r="X30" s="18" t="s">
        <v>171</v>
      </c>
      <c r="Y30" s="18" t="s">
        <v>172</v>
      </c>
    </row>
    <row r="31" spans="2:25" ht="106.2" customHeight="1" x14ac:dyDescent="0.3">
      <c r="B31" s="16">
        <v>25</v>
      </c>
      <c r="C31" s="17" t="s">
        <v>40</v>
      </c>
      <c r="D31" s="17" t="s">
        <v>41</v>
      </c>
      <c r="E31" s="17" t="s">
        <v>82</v>
      </c>
      <c r="F31" s="22" t="s">
        <v>173</v>
      </c>
      <c r="G31" s="18" t="s">
        <v>174</v>
      </c>
      <c r="H31" s="18" t="s">
        <v>175</v>
      </c>
      <c r="I31" s="15">
        <v>2</v>
      </c>
      <c r="J31" s="15">
        <v>2</v>
      </c>
      <c r="K31" s="18">
        <f t="shared" si="0"/>
        <v>4</v>
      </c>
      <c r="L31" s="19" t="str">
        <f t="shared" si="1"/>
        <v>Riesgo Bajo</v>
      </c>
      <c r="M31" s="18" t="s">
        <v>32</v>
      </c>
      <c r="N31" s="18" t="s">
        <v>32</v>
      </c>
      <c r="O31" s="18" t="s">
        <v>176</v>
      </c>
      <c r="P31" s="18">
        <v>2</v>
      </c>
      <c r="Q31" s="18">
        <v>2</v>
      </c>
      <c r="R31" s="18">
        <f t="shared" ref="R31:R32" si="26">+P31+Q31</f>
        <v>4</v>
      </c>
      <c r="S31" s="19" t="str">
        <f t="shared" ref="S31:S32" si="27">+IF(AND(R31&gt;=2,R31&lt;=4),"Riesgo Bajo",IF(R31=5,"Riesgo Medio",IF(AND(R31&gt;=6,R31&lt;=7),"Riesgo Alto",IF(AND(R31&gt;=8,R31&lt;=10),"Riesgo Extremo",""))))</f>
        <v>Riesgo Bajo</v>
      </c>
      <c r="T31" s="18" t="s">
        <v>34</v>
      </c>
      <c r="U31" s="18" t="s">
        <v>46</v>
      </c>
      <c r="V31" s="18" t="s">
        <v>144</v>
      </c>
      <c r="W31" s="18" t="s">
        <v>145</v>
      </c>
      <c r="X31" s="18" t="s">
        <v>177</v>
      </c>
      <c r="Y31" s="18" t="s">
        <v>90</v>
      </c>
    </row>
    <row r="32" spans="2:25" ht="57" customHeight="1" x14ac:dyDescent="0.3">
      <c r="B32" s="16">
        <v>26</v>
      </c>
      <c r="C32" s="17" t="s">
        <v>40</v>
      </c>
      <c r="D32" s="17" t="s">
        <v>102</v>
      </c>
      <c r="E32" s="17" t="s">
        <v>82</v>
      </c>
      <c r="F32" s="22" t="s">
        <v>178</v>
      </c>
      <c r="G32" s="18" t="s">
        <v>179</v>
      </c>
      <c r="H32" s="18" t="s">
        <v>180</v>
      </c>
      <c r="I32" s="15">
        <v>2</v>
      </c>
      <c r="J32" s="15">
        <v>3</v>
      </c>
      <c r="K32" s="18">
        <f t="shared" si="0"/>
        <v>5</v>
      </c>
      <c r="L32" s="19" t="str">
        <f t="shared" si="1"/>
        <v>Riesgo Medio</v>
      </c>
      <c r="M32" s="18"/>
      <c r="N32" s="18" t="s">
        <v>32</v>
      </c>
      <c r="O32" s="18" t="s">
        <v>181</v>
      </c>
      <c r="P32" s="18">
        <v>2</v>
      </c>
      <c r="Q32" s="18">
        <v>2</v>
      </c>
      <c r="R32" s="18">
        <f t="shared" si="26"/>
        <v>4</v>
      </c>
      <c r="S32" s="19" t="str">
        <f t="shared" si="27"/>
        <v>Riesgo Bajo</v>
      </c>
      <c r="T32" s="18" t="s">
        <v>34</v>
      </c>
      <c r="U32" s="18" t="s">
        <v>78</v>
      </c>
      <c r="V32" s="34" t="s">
        <v>110</v>
      </c>
      <c r="W32" s="18" t="s">
        <v>145</v>
      </c>
      <c r="X32" s="24" t="s">
        <v>182</v>
      </c>
      <c r="Y32" s="18" t="s">
        <v>183</v>
      </c>
    </row>
    <row r="33" spans="2:25" ht="64.2" customHeight="1" x14ac:dyDescent="0.3">
      <c r="B33" s="16">
        <v>27</v>
      </c>
      <c r="C33" s="17" t="s">
        <v>40</v>
      </c>
      <c r="D33" s="22" t="s">
        <v>41</v>
      </c>
      <c r="E33" s="17" t="s">
        <v>82</v>
      </c>
      <c r="F33" s="22" t="s">
        <v>178</v>
      </c>
      <c r="G33" s="18" t="s">
        <v>184</v>
      </c>
      <c r="H33" s="18" t="s">
        <v>185</v>
      </c>
      <c r="I33" s="15">
        <v>2</v>
      </c>
      <c r="J33" s="15">
        <v>3</v>
      </c>
      <c r="K33" s="18">
        <f t="shared" si="0"/>
        <v>5</v>
      </c>
      <c r="L33" s="19" t="str">
        <f t="shared" si="1"/>
        <v>Riesgo Medio</v>
      </c>
      <c r="M33" s="25"/>
      <c r="N33" s="18" t="s">
        <v>32</v>
      </c>
      <c r="O33" s="18" t="s">
        <v>186</v>
      </c>
      <c r="P33" s="18">
        <v>1</v>
      </c>
      <c r="Q33" s="18">
        <v>1</v>
      </c>
      <c r="R33" s="18">
        <f t="shared" si="2"/>
        <v>2</v>
      </c>
      <c r="S33" s="19" t="str">
        <f t="shared" si="3"/>
        <v>Riesgo Bajo</v>
      </c>
      <c r="T33" s="34" t="str">
        <f>IF(R33&lt;=2,"NO",IF(R33&lt;=4,"NO",IF(R33&lt;=5,"SI")))</f>
        <v>NO</v>
      </c>
      <c r="U33" s="18" t="s">
        <v>78</v>
      </c>
      <c r="V33" s="18" t="s">
        <v>87</v>
      </c>
      <c r="W33" s="18" t="s">
        <v>105</v>
      </c>
      <c r="X33" s="18" t="s">
        <v>187</v>
      </c>
      <c r="Y33" s="18" t="s">
        <v>188</v>
      </c>
    </row>
  </sheetData>
  <mergeCells count="23">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 ref="U4:U6"/>
    <mergeCell ref="V4:V6"/>
    <mergeCell ref="I4:I6"/>
    <mergeCell ref="J4:J6"/>
    <mergeCell ref="K4:K6"/>
    <mergeCell ref="O4:O6"/>
    <mergeCell ref="T4:T6"/>
  </mergeCells>
  <dataValidations disablePrompts="1" count="1">
    <dataValidation type="list" allowBlank="1" showInputMessage="1" showErrorMessage="1" sqref="D33:E33 D21:E21" xr:uid="{CA49EBCC-4DF8-48A2-9B04-BECCC477DEDF}"/>
  </dataValidations>
  <pageMargins left="0.39370078740157483" right="0.39370078740157483" top="0.39370078740157483" bottom="0.39370078740157483" header="0" footer="0"/>
  <pageSetup scale="65" orientation="landscape" r:id="rId1"/>
  <rowBreaks count="1" manualBreakCount="1">
    <brk id="2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I4" sqref="I4"/>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8" t="s">
        <v>189</v>
      </c>
      <c r="C1" s="69"/>
      <c r="D1" s="4"/>
      <c r="E1" s="68" t="s">
        <v>190</v>
      </c>
      <c r="F1" s="69"/>
    </row>
    <row r="2" spans="2:7" ht="15.6" x14ac:dyDescent="0.3">
      <c r="B2" s="4"/>
      <c r="C2" s="4"/>
      <c r="D2" s="4"/>
      <c r="E2" s="1"/>
      <c r="F2" s="5"/>
    </row>
    <row r="3" spans="2:7" ht="31.2" x14ac:dyDescent="0.3">
      <c r="B3" s="6" t="s">
        <v>23</v>
      </c>
      <c r="C3" s="6" t="s">
        <v>22</v>
      </c>
      <c r="D3" s="4"/>
      <c r="E3" s="6" t="s">
        <v>191</v>
      </c>
      <c r="F3" s="3" t="s">
        <v>23</v>
      </c>
      <c r="G3" s="2"/>
    </row>
    <row r="4" spans="2:7" ht="15.6" x14ac:dyDescent="0.3">
      <c r="B4" s="4"/>
      <c r="C4" s="4"/>
      <c r="D4" s="4"/>
      <c r="E4" s="1"/>
      <c r="F4" s="5"/>
      <c r="G4" s="2"/>
    </row>
    <row r="5" spans="2:7" ht="16.8" x14ac:dyDescent="0.3">
      <c r="B5" s="6" t="s">
        <v>192</v>
      </c>
      <c r="C5" s="6">
        <v>1</v>
      </c>
      <c r="D5" s="4"/>
      <c r="E5" s="6" t="s">
        <v>193</v>
      </c>
      <c r="F5" s="7" t="s">
        <v>194</v>
      </c>
      <c r="G5" s="2"/>
    </row>
    <row r="6" spans="2:7" ht="16.8" x14ac:dyDescent="0.3">
      <c r="B6" s="6" t="s">
        <v>195</v>
      </c>
      <c r="C6" s="6">
        <v>2</v>
      </c>
      <c r="D6" s="4"/>
      <c r="E6" s="6" t="s">
        <v>196</v>
      </c>
      <c r="F6" s="7" t="s">
        <v>197</v>
      </c>
      <c r="G6" s="2"/>
    </row>
    <row r="7" spans="2:7" ht="16.8" x14ac:dyDescent="0.3">
      <c r="B7" s="6" t="s">
        <v>198</v>
      </c>
      <c r="C7" s="6">
        <v>3</v>
      </c>
      <c r="D7" s="4"/>
      <c r="E7" s="6">
        <v>5</v>
      </c>
      <c r="F7" s="7" t="s">
        <v>199</v>
      </c>
      <c r="G7" s="2"/>
    </row>
    <row r="8" spans="2:7" ht="16.8" x14ac:dyDescent="0.3">
      <c r="B8" s="6" t="s">
        <v>200</v>
      </c>
      <c r="C8" s="6">
        <v>4</v>
      </c>
      <c r="D8" s="4"/>
      <c r="E8" s="6" t="s">
        <v>201</v>
      </c>
      <c r="F8" s="7" t="s">
        <v>202</v>
      </c>
      <c r="G8" s="2"/>
    </row>
    <row r="9" spans="2:7" ht="33.6" x14ac:dyDescent="0.3">
      <c r="B9" s="6" t="s">
        <v>203</v>
      </c>
      <c r="C9" s="6">
        <v>5</v>
      </c>
      <c r="D9" s="4"/>
      <c r="E9" s="6">
        <v>1</v>
      </c>
      <c r="F9" s="7" t="s">
        <v>204</v>
      </c>
      <c r="G9" s="2"/>
    </row>
    <row r="10" spans="2:7" ht="15.6" x14ac:dyDescent="0.3">
      <c r="B10" s="8"/>
      <c r="C10" s="8"/>
      <c r="D10" s="4"/>
      <c r="E10" s="8"/>
      <c r="F10" s="8"/>
      <c r="G10" s="2"/>
    </row>
    <row r="11" spans="2:7" ht="15.6" x14ac:dyDescent="0.3">
      <c r="B11" s="8"/>
      <c r="C11" s="8"/>
      <c r="D11" s="1"/>
      <c r="E11" s="5"/>
      <c r="F11" s="5"/>
      <c r="G11" s="2"/>
    </row>
    <row r="12" spans="2:7" ht="15.6" x14ac:dyDescent="0.3">
      <c r="B12" s="68" t="s">
        <v>205</v>
      </c>
      <c r="C12" s="69"/>
      <c r="D12" s="1"/>
      <c r="E12" s="68" t="s">
        <v>190</v>
      </c>
      <c r="F12" s="69"/>
      <c r="G12" s="2"/>
    </row>
    <row r="13" spans="2:7" ht="15.6" x14ac:dyDescent="0.3">
      <c r="B13" s="4"/>
      <c r="C13" s="4"/>
      <c r="D13" s="1"/>
      <c r="E13" s="5"/>
      <c r="F13" s="5"/>
      <c r="G13" s="2"/>
    </row>
    <row r="14" spans="2:7" ht="15.6" x14ac:dyDescent="0.3">
      <c r="B14" s="6" t="s">
        <v>23</v>
      </c>
      <c r="C14" s="6" t="s">
        <v>206</v>
      </c>
      <c r="D14" s="1"/>
      <c r="E14" s="6" t="s">
        <v>207</v>
      </c>
      <c r="F14" s="3" t="s">
        <v>208</v>
      </c>
      <c r="G14" s="2"/>
    </row>
    <row r="15" spans="2:7" ht="15.6" x14ac:dyDescent="0.3">
      <c r="B15" s="4"/>
      <c r="C15" s="4"/>
      <c r="D15" s="1"/>
      <c r="E15" s="5"/>
      <c r="F15" s="5"/>
      <c r="G15" s="2"/>
    </row>
    <row r="16" spans="2:7" ht="31.2" x14ac:dyDescent="0.3">
      <c r="B16" s="6" t="s">
        <v>209</v>
      </c>
      <c r="C16" s="6">
        <v>1</v>
      </c>
      <c r="D16" s="1"/>
      <c r="E16" s="6" t="s">
        <v>210</v>
      </c>
      <c r="F16" s="3" t="s">
        <v>211</v>
      </c>
      <c r="G16" s="2"/>
    </row>
    <row r="17" spans="2:7" ht="15.6" x14ac:dyDescent="0.3">
      <c r="B17" s="6" t="s">
        <v>212</v>
      </c>
      <c r="C17" s="6">
        <v>2</v>
      </c>
      <c r="D17" s="1"/>
      <c r="E17" s="6" t="s">
        <v>213</v>
      </c>
      <c r="F17" s="3" t="s">
        <v>214</v>
      </c>
      <c r="G17" s="2"/>
    </row>
    <row r="18" spans="2:7" ht="15.6" x14ac:dyDescent="0.3">
      <c r="B18" s="6" t="s">
        <v>215</v>
      </c>
      <c r="C18" s="6">
        <v>3</v>
      </c>
      <c r="D18" s="1"/>
      <c r="E18" s="5"/>
      <c r="F18" s="5"/>
      <c r="G18" s="2"/>
    </row>
    <row r="19" spans="2:7" ht="15.6" x14ac:dyDescent="0.3">
      <c r="B19" s="6" t="s">
        <v>216</v>
      </c>
      <c r="C19" s="6">
        <v>4</v>
      </c>
      <c r="D19" s="1"/>
      <c r="E19" s="5"/>
      <c r="F19" s="5"/>
      <c r="G19" s="2"/>
    </row>
    <row r="20" spans="2:7" ht="15.6" x14ac:dyDescent="0.3">
      <c r="B20" s="6" t="s">
        <v>217</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8719B10-3562-4338-B054-D589B29E56AA}">
  <ds:schemaRefs>
    <ds:schemaRef ds:uri="http://schemas.microsoft.com/office/infopath/2007/PartnerControls"/>
    <ds:schemaRef ds:uri="http://purl.org/dc/elements/1.1/"/>
    <ds:schemaRef ds:uri="http://purl.org/dc/dcmitype/"/>
    <ds:schemaRef ds:uri="d0e6f6f3-e1d6-44c6-b764-907c22c60e6d"/>
    <ds:schemaRef ds:uri="http://schemas.microsoft.com/office/2006/documentManagement/types"/>
    <ds:schemaRef ds:uri="http://purl.org/dc/term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vt:lpstr>
      <vt:lpstr>CRITERIOS VALORACION DEL RIESGO</vt:lpstr>
      <vt:lpstr>'MATRIZ RIESGOS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2026-06-16T23:54:30Z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