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IDIPRON\PROCESO SUMINISTRO REPUESTOS INFORMATICOS\PUBLICAR FINAL\"/>
    </mc:Choice>
  </mc:AlternateContent>
  <xr:revisionPtr revIDLastSave="0" documentId="8_{3FD6CD67-F42E-4EFE-8C4C-66FEE95DCF81}" xr6:coauthVersionLast="47" xr6:coauthVersionMax="47" xr10:uidLastSave="{00000000-0000-0000-0000-000000000000}"/>
  <bookViews>
    <workbookView xWindow="-108" yWindow="-108" windowWidth="23256" windowHeight="12456" firstSheet="1" activeTab="1" xr2:uid="{C88662E3-0160-4921-9861-C94B9D66FD26}"/>
  </bookViews>
  <sheets>
    <sheet name="CANT INICIALES" sheetId="1" state="hidden" r:id="rId1"/>
    <sheet name="CANT AJUSTADAS" sheetId="2" r:id="rId2"/>
  </sheets>
  <definedNames>
    <definedName name="_xlnm._FilterDatabase" localSheetId="1" hidden="1">'CANT AJUSTADAS'!$A$6:$U$37</definedName>
    <definedName name="_xlnm._FilterDatabase" localSheetId="0" hidden="1">'CANT INICIALES'!$A$6:$U$37</definedName>
    <definedName name="_xlnm.Print_Area" localSheetId="1">'CANT AJUSTADAS'!$A$2:$U$40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8" i="2" l="1"/>
  <c r="C40" i="2"/>
  <c r="R36" i="2"/>
  <c r="R35" i="2"/>
  <c r="R34" i="2"/>
  <c r="R33" i="2"/>
  <c r="S33" i="2" s="1"/>
  <c r="T33" i="2" s="1"/>
  <c r="U33" i="2" s="1"/>
  <c r="R32" i="2"/>
  <c r="R31" i="2"/>
  <c r="S31" i="2" s="1"/>
  <c r="R30" i="2"/>
  <c r="R29" i="2"/>
  <c r="S29" i="2" s="1"/>
  <c r="T29" i="2" s="1"/>
  <c r="U29" i="2" s="1"/>
  <c r="R28" i="2"/>
  <c r="R27" i="2"/>
  <c r="R26" i="2"/>
  <c r="R25" i="2"/>
  <c r="S25" i="2" s="1"/>
  <c r="T25" i="2" s="1"/>
  <c r="U25" i="2" s="1"/>
  <c r="R24" i="2"/>
  <c r="R23" i="2"/>
  <c r="R22" i="2"/>
  <c r="R21" i="2"/>
  <c r="S21" i="2" s="1"/>
  <c r="T21" i="2" s="1"/>
  <c r="U21" i="2" s="1"/>
  <c r="R20" i="2"/>
  <c r="R19" i="2"/>
  <c r="R18" i="2"/>
  <c r="S18" i="2" s="1"/>
  <c r="R17" i="2"/>
  <c r="S17" i="2" s="1"/>
  <c r="R16" i="2"/>
  <c r="S16" i="2" s="1"/>
  <c r="T16" i="2" s="1"/>
  <c r="U16" i="2" s="1"/>
  <c r="R15" i="2"/>
  <c r="S15" i="2" s="1"/>
  <c r="T15" i="2" s="1"/>
  <c r="U15" i="2" s="1"/>
  <c r="R14" i="2"/>
  <c r="R13" i="2"/>
  <c r="R12" i="2"/>
  <c r="S12" i="2" s="1"/>
  <c r="T12" i="2" s="1"/>
  <c r="U12" i="2" s="1"/>
  <c r="R11" i="2"/>
  <c r="R10" i="2"/>
  <c r="R9" i="2"/>
  <c r="S9" i="2" s="1"/>
  <c r="R8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P8" i="2"/>
  <c r="N37" i="2"/>
  <c r="O36" i="2"/>
  <c r="P36" i="2" s="1"/>
  <c r="O35" i="2"/>
  <c r="P35" i="2" s="1"/>
  <c r="O34" i="2"/>
  <c r="P34" i="2" s="1"/>
  <c r="O33" i="2"/>
  <c r="P33" i="2" s="1"/>
  <c r="O32" i="2"/>
  <c r="P32" i="2" s="1"/>
  <c r="O31" i="2"/>
  <c r="P31" i="2" s="1"/>
  <c r="O30" i="2"/>
  <c r="P30" i="2" s="1"/>
  <c r="O29" i="2"/>
  <c r="P29" i="2" s="1"/>
  <c r="O28" i="2"/>
  <c r="P28" i="2" s="1"/>
  <c r="O27" i="2"/>
  <c r="P27" i="2" s="1"/>
  <c r="O26" i="2"/>
  <c r="P26" i="2" s="1"/>
  <c r="O25" i="2"/>
  <c r="P25" i="2" s="1"/>
  <c r="O24" i="2"/>
  <c r="P24" i="2" s="1"/>
  <c r="O23" i="2"/>
  <c r="P23" i="2" s="1"/>
  <c r="O22" i="2"/>
  <c r="P22" i="2" s="1"/>
  <c r="O21" i="2"/>
  <c r="P21" i="2" s="1"/>
  <c r="O20" i="2"/>
  <c r="P20" i="2" s="1"/>
  <c r="O19" i="2"/>
  <c r="P19" i="2" s="1"/>
  <c r="O18" i="2"/>
  <c r="P18" i="2" s="1"/>
  <c r="O17" i="2"/>
  <c r="P17" i="2" s="1"/>
  <c r="O16" i="2"/>
  <c r="P16" i="2" s="1"/>
  <c r="O15" i="2"/>
  <c r="P15" i="2" s="1"/>
  <c r="O14" i="2"/>
  <c r="P14" i="2" s="1"/>
  <c r="O13" i="2"/>
  <c r="P13" i="2" s="1"/>
  <c r="O12" i="2"/>
  <c r="P12" i="2" s="1"/>
  <c r="O11" i="2"/>
  <c r="P11" i="2" s="1"/>
  <c r="O10" i="2"/>
  <c r="P10" i="2" s="1"/>
  <c r="O9" i="2"/>
  <c r="P9" i="2" s="1"/>
  <c r="O8" i="2"/>
  <c r="P37" i="1"/>
  <c r="O37" i="1"/>
  <c r="N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I20" i="2"/>
  <c r="J37" i="2"/>
  <c r="F37" i="2"/>
  <c r="K36" i="2"/>
  <c r="L36" i="2" s="1"/>
  <c r="M36" i="2" s="1"/>
  <c r="G36" i="2"/>
  <c r="H36" i="2" s="1"/>
  <c r="I36" i="2" s="1"/>
  <c r="K35" i="2"/>
  <c r="L35" i="2" s="1"/>
  <c r="M35" i="2" s="1"/>
  <c r="G35" i="2"/>
  <c r="H35" i="2" s="1"/>
  <c r="I35" i="2" s="1"/>
  <c r="L34" i="2"/>
  <c r="M34" i="2" s="1"/>
  <c r="K34" i="2"/>
  <c r="G34" i="2"/>
  <c r="H34" i="2" s="1"/>
  <c r="I34" i="2" s="1"/>
  <c r="K33" i="2"/>
  <c r="L33" i="2" s="1"/>
  <c r="M33" i="2" s="1"/>
  <c r="G33" i="2"/>
  <c r="H33" i="2" s="1"/>
  <c r="I33" i="2" s="1"/>
  <c r="K32" i="2"/>
  <c r="L32" i="2" s="1"/>
  <c r="M32" i="2" s="1"/>
  <c r="G32" i="2"/>
  <c r="H32" i="2" s="1"/>
  <c r="I32" i="2" s="1"/>
  <c r="K31" i="2"/>
  <c r="L31" i="2" s="1"/>
  <c r="M31" i="2" s="1"/>
  <c r="G31" i="2"/>
  <c r="H31" i="2" s="1"/>
  <c r="I31" i="2" s="1"/>
  <c r="K30" i="2"/>
  <c r="L30" i="2" s="1"/>
  <c r="M30" i="2" s="1"/>
  <c r="G30" i="2"/>
  <c r="H30" i="2" s="1"/>
  <c r="I30" i="2" s="1"/>
  <c r="K29" i="2"/>
  <c r="L29" i="2" s="1"/>
  <c r="M29" i="2" s="1"/>
  <c r="G29" i="2"/>
  <c r="H29" i="2" s="1"/>
  <c r="I29" i="2" s="1"/>
  <c r="K28" i="2"/>
  <c r="L28" i="2" s="1"/>
  <c r="M28" i="2" s="1"/>
  <c r="G28" i="2"/>
  <c r="H28" i="2" s="1"/>
  <c r="I28" i="2" s="1"/>
  <c r="L27" i="2"/>
  <c r="M27" i="2" s="1"/>
  <c r="K27" i="2"/>
  <c r="G27" i="2"/>
  <c r="H27" i="2" s="1"/>
  <c r="I27" i="2" s="1"/>
  <c r="K26" i="2"/>
  <c r="L26" i="2" s="1"/>
  <c r="M26" i="2" s="1"/>
  <c r="G26" i="2"/>
  <c r="H26" i="2" s="1"/>
  <c r="I26" i="2" s="1"/>
  <c r="K25" i="2"/>
  <c r="L25" i="2" s="1"/>
  <c r="M25" i="2" s="1"/>
  <c r="G25" i="2"/>
  <c r="H25" i="2" s="1"/>
  <c r="I25" i="2" s="1"/>
  <c r="K24" i="2"/>
  <c r="L24" i="2" s="1"/>
  <c r="M24" i="2" s="1"/>
  <c r="G24" i="2"/>
  <c r="H24" i="2" s="1"/>
  <c r="I24" i="2" s="1"/>
  <c r="K23" i="2"/>
  <c r="L23" i="2" s="1"/>
  <c r="M23" i="2" s="1"/>
  <c r="G23" i="2"/>
  <c r="H23" i="2" s="1"/>
  <c r="I23" i="2" s="1"/>
  <c r="K22" i="2"/>
  <c r="L22" i="2" s="1"/>
  <c r="M22" i="2" s="1"/>
  <c r="G22" i="2"/>
  <c r="H22" i="2" s="1"/>
  <c r="I22" i="2" s="1"/>
  <c r="K21" i="2"/>
  <c r="L21" i="2" s="1"/>
  <c r="M21" i="2" s="1"/>
  <c r="G21" i="2"/>
  <c r="H21" i="2" s="1"/>
  <c r="I21" i="2" s="1"/>
  <c r="K20" i="2"/>
  <c r="L20" i="2" s="1"/>
  <c r="M20" i="2" s="1"/>
  <c r="K19" i="2"/>
  <c r="L19" i="2" s="1"/>
  <c r="M19" i="2" s="1"/>
  <c r="G19" i="2"/>
  <c r="H19" i="2" s="1"/>
  <c r="I19" i="2" s="1"/>
  <c r="K18" i="2"/>
  <c r="L18" i="2" s="1"/>
  <c r="M18" i="2" s="1"/>
  <c r="G18" i="2"/>
  <c r="H18" i="2" s="1"/>
  <c r="I18" i="2" s="1"/>
  <c r="K17" i="2"/>
  <c r="L17" i="2" s="1"/>
  <c r="M17" i="2" s="1"/>
  <c r="G17" i="2"/>
  <c r="H17" i="2" s="1"/>
  <c r="I17" i="2" s="1"/>
  <c r="K16" i="2"/>
  <c r="L16" i="2" s="1"/>
  <c r="M16" i="2" s="1"/>
  <c r="G16" i="2"/>
  <c r="H16" i="2" s="1"/>
  <c r="I16" i="2" s="1"/>
  <c r="K15" i="2"/>
  <c r="L15" i="2" s="1"/>
  <c r="M15" i="2" s="1"/>
  <c r="G15" i="2"/>
  <c r="H15" i="2" s="1"/>
  <c r="I15" i="2" s="1"/>
  <c r="K14" i="2"/>
  <c r="L14" i="2" s="1"/>
  <c r="M14" i="2" s="1"/>
  <c r="G14" i="2"/>
  <c r="H14" i="2" s="1"/>
  <c r="I14" i="2" s="1"/>
  <c r="K13" i="2"/>
  <c r="L13" i="2" s="1"/>
  <c r="M13" i="2" s="1"/>
  <c r="G13" i="2"/>
  <c r="H13" i="2" s="1"/>
  <c r="I13" i="2" s="1"/>
  <c r="K12" i="2"/>
  <c r="L12" i="2" s="1"/>
  <c r="M12" i="2" s="1"/>
  <c r="G12" i="2"/>
  <c r="H12" i="2" s="1"/>
  <c r="I12" i="2" s="1"/>
  <c r="K11" i="2"/>
  <c r="L11" i="2" s="1"/>
  <c r="M11" i="2" s="1"/>
  <c r="G11" i="2"/>
  <c r="H11" i="2" s="1"/>
  <c r="I11" i="2" s="1"/>
  <c r="K10" i="2"/>
  <c r="L10" i="2" s="1"/>
  <c r="M10" i="2" s="1"/>
  <c r="G10" i="2"/>
  <c r="H10" i="2" s="1"/>
  <c r="I10" i="2" s="1"/>
  <c r="K9" i="2"/>
  <c r="L9" i="2" s="1"/>
  <c r="M9" i="2" s="1"/>
  <c r="G9" i="2"/>
  <c r="H9" i="2" s="1"/>
  <c r="I9" i="2" s="1"/>
  <c r="K8" i="2"/>
  <c r="K37" i="2" s="1"/>
  <c r="G8" i="2"/>
  <c r="H8" i="2" s="1"/>
  <c r="I8" i="2" s="1"/>
  <c r="O37" i="2" l="1"/>
  <c r="S36" i="2"/>
  <c r="T36" i="2" s="1"/>
  <c r="U36" i="2" s="1"/>
  <c r="R37" i="2"/>
  <c r="S8" i="2"/>
  <c r="T8" i="2" s="1"/>
  <c r="I37" i="2"/>
  <c r="H37" i="2"/>
  <c r="S26" i="2"/>
  <c r="T26" i="2" s="1"/>
  <c r="U26" i="2" s="1"/>
  <c r="S30" i="2"/>
  <c r="T30" i="2" s="1"/>
  <c r="U30" i="2" s="1"/>
  <c r="G37" i="2"/>
  <c r="T9" i="2"/>
  <c r="U9" i="2" s="1"/>
  <c r="T17" i="2"/>
  <c r="U17" i="2" s="1"/>
  <c r="S23" i="2"/>
  <c r="T23" i="2" s="1"/>
  <c r="U23" i="2" s="1"/>
  <c r="S27" i="2"/>
  <c r="T27" i="2" s="1"/>
  <c r="U27" i="2" s="1"/>
  <c r="S35" i="2"/>
  <c r="T35" i="2" s="1"/>
  <c r="U35" i="2" s="1"/>
  <c r="S10" i="2"/>
  <c r="S14" i="2"/>
  <c r="T14" i="2" s="1"/>
  <c r="U14" i="2" s="1"/>
  <c r="L8" i="2"/>
  <c r="M8" i="2" s="1"/>
  <c r="T18" i="2"/>
  <c r="U18" i="2" s="1"/>
  <c r="S20" i="2"/>
  <c r="T20" i="2" s="1"/>
  <c r="U20" i="2" s="1"/>
  <c r="S24" i="2"/>
  <c r="T24" i="2" s="1"/>
  <c r="U24" i="2" s="1"/>
  <c r="S28" i="2"/>
  <c r="T28" i="2" s="1"/>
  <c r="U28" i="2" s="1"/>
  <c r="S32" i="2"/>
  <c r="T32" i="2" s="1"/>
  <c r="U32" i="2" s="1"/>
  <c r="S34" i="2"/>
  <c r="T34" i="2" s="1"/>
  <c r="U34" i="2" s="1"/>
  <c r="T31" i="2"/>
  <c r="U31" i="2" s="1"/>
  <c r="S11" i="2"/>
  <c r="T11" i="2" s="1"/>
  <c r="U11" i="2" s="1"/>
  <c r="S19" i="2"/>
  <c r="T19" i="2" s="1"/>
  <c r="U19" i="2" s="1"/>
  <c r="S22" i="2"/>
  <c r="T22" i="2" s="1"/>
  <c r="U22" i="2" s="1"/>
  <c r="S13" i="2"/>
  <c r="T13" i="2" s="1"/>
  <c r="U13" i="2" s="1"/>
  <c r="Q37" i="2" l="1"/>
  <c r="P37" i="2"/>
  <c r="S37" i="2"/>
  <c r="L37" i="2"/>
  <c r="M37" i="2"/>
  <c r="T10" i="2"/>
  <c r="U10" i="2" l="1"/>
  <c r="U37" i="2" s="1"/>
  <c r="T37" i="2"/>
  <c r="S35" i="1"/>
  <c r="T35" i="1" s="1"/>
  <c r="U35" i="1" s="1"/>
  <c r="S34" i="1"/>
  <c r="S33" i="1"/>
  <c r="T33" i="1" s="1"/>
  <c r="U33" i="1" s="1"/>
  <c r="S31" i="1"/>
  <c r="T31" i="1" s="1"/>
  <c r="U31" i="1" s="1"/>
  <c r="S29" i="1"/>
  <c r="T29" i="1" s="1"/>
  <c r="U29" i="1" s="1"/>
  <c r="S27" i="1"/>
  <c r="T27" i="1" s="1"/>
  <c r="U27" i="1" s="1"/>
  <c r="S25" i="1"/>
  <c r="T25" i="1" s="1"/>
  <c r="U25" i="1" s="1"/>
  <c r="S24" i="1"/>
  <c r="S23" i="1"/>
  <c r="T23" i="1" s="1"/>
  <c r="U23" i="1" s="1"/>
  <c r="S21" i="1"/>
  <c r="T21" i="1" s="1"/>
  <c r="U21" i="1" s="1"/>
  <c r="S20" i="1"/>
  <c r="S19" i="1"/>
  <c r="T19" i="1" s="1"/>
  <c r="U19" i="1" s="1"/>
  <c r="S17" i="1"/>
  <c r="T17" i="1" s="1"/>
  <c r="U17" i="1" s="1"/>
  <c r="S16" i="1"/>
  <c r="S15" i="1"/>
  <c r="T15" i="1" s="1"/>
  <c r="U15" i="1" s="1"/>
  <c r="S13" i="1"/>
  <c r="T13" i="1" s="1"/>
  <c r="U13" i="1" s="1"/>
  <c r="S12" i="1"/>
  <c r="S11" i="1"/>
  <c r="T11" i="1" s="1"/>
  <c r="U11" i="1" s="1"/>
  <c r="S9" i="1"/>
  <c r="T9" i="1" s="1"/>
  <c r="U9" i="1" s="1"/>
  <c r="S8" i="1"/>
  <c r="T8" i="1" s="1"/>
  <c r="U8" i="1" s="1"/>
  <c r="J37" i="1"/>
  <c r="F37" i="1"/>
  <c r="S10" i="1" l="1"/>
  <c r="T10" i="1" s="1"/>
  <c r="U10" i="1" s="1"/>
  <c r="S14" i="1"/>
  <c r="T14" i="1" s="1"/>
  <c r="U14" i="1" s="1"/>
  <c r="S18" i="1"/>
  <c r="T18" i="1" s="1"/>
  <c r="U18" i="1" s="1"/>
  <c r="S28" i="1"/>
  <c r="T28" i="1" s="1"/>
  <c r="U28" i="1" s="1"/>
  <c r="T12" i="1"/>
  <c r="U12" i="1" s="1"/>
  <c r="T16" i="1"/>
  <c r="U16" i="1" s="1"/>
  <c r="T20" i="1"/>
  <c r="U20" i="1" s="1"/>
  <c r="T24" i="1"/>
  <c r="U24" i="1" s="1"/>
  <c r="T34" i="1"/>
  <c r="U34" i="1" s="1"/>
  <c r="S22" i="1"/>
  <c r="T22" i="1" s="1"/>
  <c r="U22" i="1" s="1"/>
  <c r="S26" i="1"/>
  <c r="T26" i="1" s="1"/>
  <c r="U26" i="1" s="1"/>
  <c r="S30" i="1"/>
  <c r="T30" i="1" s="1"/>
  <c r="U30" i="1" s="1"/>
  <c r="S32" i="1"/>
  <c r="T32" i="1" s="1"/>
  <c r="U32" i="1" s="1"/>
  <c r="S36" i="1"/>
  <c r="T36" i="1" s="1"/>
  <c r="U36" i="1" s="1"/>
  <c r="R37" i="1"/>
  <c r="K36" i="1"/>
  <c r="L36" i="1" s="1"/>
  <c r="M36" i="1" s="1"/>
  <c r="K35" i="1"/>
  <c r="L35" i="1" s="1"/>
  <c r="M35" i="1" s="1"/>
  <c r="K34" i="1"/>
  <c r="L34" i="1" s="1"/>
  <c r="M34" i="1" s="1"/>
  <c r="K33" i="1"/>
  <c r="L33" i="1" s="1"/>
  <c r="M33" i="1" s="1"/>
  <c r="K32" i="1"/>
  <c r="L32" i="1" s="1"/>
  <c r="M32" i="1" s="1"/>
  <c r="K31" i="1"/>
  <c r="L31" i="1" s="1"/>
  <c r="M31" i="1" s="1"/>
  <c r="K30" i="1"/>
  <c r="L30" i="1" s="1"/>
  <c r="M30" i="1" s="1"/>
  <c r="K29" i="1"/>
  <c r="L29" i="1" s="1"/>
  <c r="M29" i="1" s="1"/>
  <c r="K28" i="1"/>
  <c r="L28" i="1" s="1"/>
  <c r="M28" i="1" s="1"/>
  <c r="K27" i="1"/>
  <c r="L27" i="1" s="1"/>
  <c r="M27" i="1" s="1"/>
  <c r="K26" i="1"/>
  <c r="L26" i="1" s="1"/>
  <c r="M26" i="1" s="1"/>
  <c r="K25" i="1"/>
  <c r="L25" i="1" s="1"/>
  <c r="M25" i="1" s="1"/>
  <c r="K24" i="1"/>
  <c r="L24" i="1" s="1"/>
  <c r="M24" i="1" s="1"/>
  <c r="K23" i="1"/>
  <c r="L23" i="1" s="1"/>
  <c r="M23" i="1" s="1"/>
  <c r="K22" i="1"/>
  <c r="L22" i="1" s="1"/>
  <c r="M22" i="1" s="1"/>
  <c r="K21" i="1"/>
  <c r="L21" i="1" s="1"/>
  <c r="M21" i="1" s="1"/>
  <c r="K20" i="1"/>
  <c r="L20" i="1" s="1"/>
  <c r="M20" i="1" s="1"/>
  <c r="K19" i="1"/>
  <c r="L19" i="1" s="1"/>
  <c r="M19" i="1" s="1"/>
  <c r="K18" i="1"/>
  <c r="L18" i="1" s="1"/>
  <c r="M18" i="1" s="1"/>
  <c r="K17" i="1"/>
  <c r="L17" i="1" s="1"/>
  <c r="M17" i="1" s="1"/>
  <c r="K16" i="1"/>
  <c r="L16" i="1" s="1"/>
  <c r="M16" i="1" s="1"/>
  <c r="K15" i="1"/>
  <c r="L15" i="1" s="1"/>
  <c r="M15" i="1" s="1"/>
  <c r="K14" i="1"/>
  <c r="L14" i="1" s="1"/>
  <c r="M14" i="1" s="1"/>
  <c r="K13" i="1"/>
  <c r="L13" i="1" s="1"/>
  <c r="M13" i="1" s="1"/>
  <c r="K12" i="1"/>
  <c r="L12" i="1" s="1"/>
  <c r="M12" i="1" s="1"/>
  <c r="K11" i="1"/>
  <c r="L11" i="1" s="1"/>
  <c r="M11" i="1" s="1"/>
  <c r="K10" i="1"/>
  <c r="L10" i="1" s="1"/>
  <c r="M10" i="1" s="1"/>
  <c r="K9" i="1"/>
  <c r="L9" i="1" s="1"/>
  <c r="M9" i="1" s="1"/>
  <c r="K8" i="1"/>
  <c r="K37" i="1" l="1"/>
  <c r="L8" i="1"/>
  <c r="U37" i="1"/>
  <c r="C40" i="1" s="1"/>
  <c r="T37" i="1"/>
  <c r="S37" i="1"/>
  <c r="L37" i="1" l="1"/>
  <c r="M8" i="1"/>
  <c r="M37" i="1" s="1"/>
  <c r="G21" i="1"/>
  <c r="H21" i="1" s="1"/>
  <c r="I21" i="1" s="1"/>
  <c r="G36" i="1"/>
  <c r="H36" i="1" s="1"/>
  <c r="I36" i="1" s="1"/>
  <c r="G35" i="1"/>
  <c r="H35" i="1" s="1"/>
  <c r="I35" i="1" s="1"/>
  <c r="G34" i="1"/>
  <c r="H34" i="1" s="1"/>
  <c r="I34" i="1" s="1"/>
  <c r="G33" i="1"/>
  <c r="H33" i="1" s="1"/>
  <c r="I33" i="1" s="1"/>
  <c r="G32" i="1"/>
  <c r="H32" i="1" s="1"/>
  <c r="I32" i="1" s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7" i="1"/>
  <c r="H27" i="1" s="1"/>
  <c r="I27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19" i="1"/>
  <c r="H19" i="1" s="1"/>
  <c r="I19" i="1" s="1"/>
  <c r="G18" i="1"/>
  <c r="G17" i="1"/>
  <c r="H17" i="1" s="1"/>
  <c r="I17" i="1" s="1"/>
  <c r="G16" i="1"/>
  <c r="H16" i="1" s="1"/>
  <c r="I16" i="1" s="1"/>
  <c r="G15" i="1"/>
  <c r="H15" i="1" s="1"/>
  <c r="I15" i="1" s="1"/>
  <c r="G14" i="1"/>
  <c r="H14" i="1" s="1"/>
  <c r="I14" i="1" s="1"/>
  <c r="G13" i="1"/>
  <c r="H13" i="1" s="1"/>
  <c r="I13" i="1" s="1"/>
  <c r="G12" i="1"/>
  <c r="H12" i="1" s="1"/>
  <c r="I12" i="1" s="1"/>
  <c r="G11" i="1"/>
  <c r="H11" i="1" s="1"/>
  <c r="I11" i="1" s="1"/>
  <c r="G10" i="1"/>
  <c r="H10" i="1" s="1"/>
  <c r="I10" i="1" s="1"/>
  <c r="G9" i="1"/>
  <c r="H9" i="1" s="1"/>
  <c r="I9" i="1" s="1"/>
  <c r="G8" i="1"/>
  <c r="H8" i="1" s="1"/>
  <c r="I8" i="1" s="1"/>
  <c r="H18" i="1" l="1"/>
  <c r="G37" i="1"/>
  <c r="I18" i="1" l="1"/>
  <c r="I37" i="1" s="1"/>
  <c r="H37" i="1"/>
</calcChain>
</file>

<file path=xl/sharedStrings.xml><?xml version="1.0" encoding="utf-8"?>
<sst xmlns="http://schemas.openxmlformats.org/spreadsheetml/2006/main" count="173" uniqueCount="47">
  <si>
    <t>RESULTADO ESTUDIO DE MERCADO</t>
  </si>
  <si>
    <t>Ítem</t>
  </si>
  <si>
    <t>Descripción detallada y completa del Servicio</t>
  </si>
  <si>
    <t xml:space="preserve">Unidad 
de Medida </t>
  </si>
  <si>
    <t>Adaptador de DisplayPort Macho a HDMI Hembra</t>
  </si>
  <si>
    <t>UN</t>
  </si>
  <si>
    <t>Fuente de poder ATX con potencia nominal igual o superior a 750w estándar</t>
  </si>
  <si>
    <t xml:space="preserve">Sopladora para computador igual o superior a 600 watts </t>
  </si>
  <si>
    <t xml:space="preserve">Juego de destornilladores tipo ratchet o de trinquete, mínimo con puntas planas de 5, 6 y 7 mm; puntas torx t15, t20 y t30; puntas en cruz ph1, ph2 y ph3, </t>
  </si>
  <si>
    <t>Memoria usb 3.2 capacidad no inferior a 128 GB, tipo de conector usb A</t>
  </si>
  <si>
    <t xml:space="preserve">Brocha para limpieza equipos electrónica / antiestática de ancho igual o superior a 30 mm </t>
  </si>
  <si>
    <t>Cable de video Display Port macho a macho de 1,5 metros o superior</t>
  </si>
  <si>
    <t>Cinta Velcro organizadora de cable de doble cara ancho con medidas igual o superior a 15 mm de ancho y 5 metros de longitud</t>
  </si>
  <si>
    <t>Cable SATA 3.0. acodado a 90 grados en un extremo</t>
  </si>
  <si>
    <t>Combo Mouse y Teclado conexión USB</t>
  </si>
  <si>
    <t>Batería de litio referencia CR 2032 tipo botón de 3 voltios (para tarjetas madre)</t>
  </si>
  <si>
    <t>Kit de limpieza no abrasivo para pantallas incluye: cepillo, paño micro fibra, Frasco con liquido limpiador de capacidad mínima de 100 ml</t>
  </si>
  <si>
    <t xml:space="preserve">Memoria RAM para PC de escritorio. Tipo de Socket: DIMM DDR3. Capacidad: 8 GB. Frecuencia mínima: 1600 MHz. </t>
  </si>
  <si>
    <t>Memoria RAM para computador Laptop. Tipo de Socket: SODIMM DDR3. Capacidad: 8 GB. Frecuencia mínima: 1600 MHz.</t>
  </si>
  <si>
    <t>Audífonos de diadema con micrófono para PC conexión USB A</t>
  </si>
  <si>
    <t>Memoria RAM para PC de escritorio. Tipo de Socket: DIMM DDR4. Capacidad: 8 GB. Frecuencia mínima: 2133 MHz.</t>
  </si>
  <si>
    <t>Disco Duro Solido Serial SATA capacidad mínima de 480 GB.</t>
  </si>
  <si>
    <t>Guaya De Seguridad Para Computador Con Clave de 4 dígitos</t>
  </si>
  <si>
    <t>Tornillos de montaje de disco duro SSD 2,5 pulgadas con ojal de aislamiento compatible con HP Pro Desk 600.</t>
  </si>
  <si>
    <t>Disco duro HDD Interfaz SAS de 12 Gb/s, factor de forma de 2.5 pulgadas, capacidad de almacenamiento de 300 GB, Velocidad de rotación de 15.000 rpm, para servidor Dell PowerEdge M630</t>
  </si>
  <si>
    <t>Módulo jack keystone categoría 6A, certificación ANSI/TIA-568.2 D o superior e ISO 11801 Clase EA.</t>
  </si>
  <si>
    <t>Kit de herramientas para instalación y mantenimiento de redes de cableado estructurado que incluya minimo: 1 herramienta ponchadora para conectores RJ45/RJ11, 1 herramienta de impacto (punch down) para jacks tipo 110, 1 pelacables o stripper para cable UTP,  1 cortador de cable, 1 probador o tester de cable de red RJ45/RJ11, Presentación en estuche portátil tipo maletín</t>
  </si>
  <si>
    <t>Herramienta Pinza pelacables multiuso para cable UTP, Coaxial y Plano</t>
  </si>
  <si>
    <t>FacePlate (tapa para punto de red) para cableado estructurado compatible con conectores tipo keystone jack Cat 5E, 6 y 6A, capacidad mínima 2 puertos, color blanco o marfil, debe incluir espacio para identificación punto de red.</t>
  </si>
  <si>
    <t>Cable F/UTP (blindado) categoría 6A, longitud de 305 metros, de cuatro (4) pares trenzados, calibre mínimo 23 o 24 AWG, Certificado con estándares ANSI/TIA-568-.2 D o superior e ISO/IEC 11801, La cubierta exterior en material  LSZH o PVC, apto para instalaciones internas en edificaciones.</t>
  </si>
  <si>
    <t>Conectores Plug RJ45 Cat 6A Blindado con certificación ANSI/TIA Cat6A o superior e ISO/IEC Clase EA.</t>
  </si>
  <si>
    <t xml:space="preserve">Cargador de baterías de 9 Voltios, con batería incluida de mínimo de 250 mah, para baterías tipo Ni-MH, de mínimo 2 puertos de carga. </t>
  </si>
  <si>
    <t>Correa de Amarre plástico no inferior a 20 cms de largo x 3,7 mm de ancho paquete por 100 unidades</t>
  </si>
  <si>
    <t>Tarjeta de red 10GbE Dual-Port PCIe Network Adapter, con 2 puertos RJ45 de 10 Gigabit Ethernet, interfaz PCI Express X8, Chip set Intel.</t>
  </si>
  <si>
    <t>CONTABLE Y COMPUTO LTDA</t>
  </si>
  <si>
    <t xml:space="preserve">VALOR 
UNITARIO </t>
  </si>
  <si>
    <t>IVA</t>
  </si>
  <si>
    <t>VALOR UNITARIO
MAS IVA</t>
  </si>
  <si>
    <t>VALOR TOTAL</t>
  </si>
  <si>
    <t>ABC DE LOS COMPUTADORES</t>
  </si>
  <si>
    <t>PROMEDIO</t>
  </si>
  <si>
    <t>VALOR UNITARIO 
MAS IVA</t>
  </si>
  <si>
    <t>VALOR PROMEDIO</t>
  </si>
  <si>
    <t>COMPRA DE PARTES, EQUIPOS, INSUMOS Y HERRAMIENTAS PARA INFRAESTRUCTURA INFORMATICA 2026</t>
  </si>
  <si>
    <t>HIGH LEVEL INFORMATION TECHNOLOGY SAS</t>
  </si>
  <si>
    <t>Cantidad Cotizada</t>
  </si>
  <si>
    <t>Cantidad Estimada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</si>
</sst>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164" formatCode="_-[$$-80A]* #,##0_-;\-[$$-80A]* #,##0_-;_-[$$-80A]* &quot;-&quot;??_-;_-@_-"/>
    <numFmt numFmtId="165" formatCode="_-&quot;$&quot;* #,##0_-;\-&quot;$&quot;* #,##0_-;_-&quot;$&quot;* &quot;-&quot;??_-;_-@_-"/>
  </numFmts>
  <fonts count="2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Aptos Narrow"/>
      <family val="2"/>
    </font>
    <font>
      <sz val="10"/>
      <color rgb="FF000000"/>
      <name val="Times New Roman"/>
      <family val="1"/>
    </font>
    <font>
      <b/>
      <sz val="12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Aptos Narrow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Arial"/>
      <family val="2"/>
    </font>
    <font>
      <sz val="12"/>
      <color rgb="FF000000"/>
      <name val="Aptos Narrow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06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 wrapText="1"/>
    </xf>
    <xf numFmtId="42" fontId="14" fillId="3" borderId="14" xfId="0" applyNumberFormat="1" applyFont="1" applyFill="1" applyBorder="1"/>
    <xf numFmtId="42" fontId="14" fillId="3" borderId="15" xfId="0" applyNumberFormat="1" applyFont="1" applyFill="1" applyBorder="1"/>
    <xf numFmtId="42" fontId="14" fillId="3" borderId="16" xfId="0" applyNumberFormat="1" applyFont="1" applyFill="1" applyBorder="1"/>
    <xf numFmtId="42" fontId="14" fillId="4" borderId="14" xfId="0" applyNumberFormat="1" applyFont="1" applyFill="1" applyBorder="1"/>
    <xf numFmtId="42" fontId="14" fillId="4" borderId="15" xfId="0" applyNumberFormat="1" applyFont="1" applyFill="1" applyBorder="1"/>
    <xf numFmtId="42" fontId="14" fillId="4" borderId="16" xfId="0" applyNumberFormat="1" applyFont="1" applyFill="1" applyBorder="1"/>
    <xf numFmtId="42" fontId="14" fillId="5" borderId="14" xfId="0" applyNumberFormat="1" applyFont="1" applyFill="1" applyBorder="1"/>
    <xf numFmtId="42" fontId="14" fillId="5" borderId="15" xfId="0" applyNumberFormat="1" applyFont="1" applyFill="1" applyBorder="1"/>
    <xf numFmtId="42" fontId="14" fillId="5" borderId="16" xfId="0" applyNumberFormat="1" applyFont="1" applyFill="1" applyBorder="1"/>
    <xf numFmtId="0" fontId="7" fillId="6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42" fontId="14" fillId="7" borderId="14" xfId="0" applyNumberFormat="1" applyFont="1" applyFill="1" applyBorder="1"/>
    <xf numFmtId="42" fontId="14" fillId="7" borderId="15" xfId="0" applyNumberFormat="1" applyFont="1" applyFill="1" applyBorder="1"/>
    <xf numFmtId="42" fontId="14" fillId="7" borderId="16" xfId="0" applyNumberFormat="1" applyFont="1" applyFill="1" applyBorder="1"/>
    <xf numFmtId="42" fontId="16" fillId="3" borderId="6" xfId="1" applyFont="1" applyFill="1" applyBorder="1"/>
    <xf numFmtId="42" fontId="16" fillId="3" borderId="1" xfId="1" applyFont="1" applyFill="1" applyBorder="1"/>
    <xf numFmtId="42" fontId="17" fillId="3" borderId="1" xfId="1" applyFont="1" applyFill="1" applyBorder="1"/>
    <xf numFmtId="42" fontId="17" fillId="3" borderId="7" xfId="1" applyFont="1" applyFill="1" applyBorder="1"/>
    <xf numFmtId="6" fontId="8" fillId="4" borderId="6" xfId="0" applyNumberFormat="1" applyFont="1" applyFill="1" applyBorder="1" applyAlignment="1">
      <alignment vertical="center" wrapText="1"/>
    </xf>
    <xf numFmtId="6" fontId="17" fillId="4" borderId="1" xfId="0" applyNumberFormat="1" applyFont="1" applyFill="1" applyBorder="1"/>
    <xf numFmtId="6" fontId="17" fillId="4" borderId="7" xfId="0" applyNumberFormat="1" applyFont="1" applyFill="1" applyBorder="1"/>
    <xf numFmtId="165" fontId="17" fillId="7" borderId="6" xfId="0" applyNumberFormat="1" applyFont="1" applyFill="1" applyBorder="1"/>
    <xf numFmtId="165" fontId="17" fillId="7" borderId="1" xfId="0" applyNumberFormat="1" applyFont="1" applyFill="1" applyBorder="1"/>
    <xf numFmtId="165" fontId="17" fillId="7" borderId="7" xfId="0" applyNumberFormat="1" applyFont="1" applyFill="1" applyBorder="1"/>
    <xf numFmtId="42" fontId="17" fillId="5" borderId="6" xfId="0" applyNumberFormat="1" applyFont="1" applyFill="1" applyBorder="1"/>
    <xf numFmtId="42" fontId="17" fillId="5" borderId="1" xfId="0" applyNumberFormat="1" applyFont="1" applyFill="1" applyBorder="1"/>
    <xf numFmtId="42" fontId="17" fillId="5" borderId="7" xfId="0" applyNumberFormat="1" applyFont="1" applyFill="1" applyBorder="1"/>
    <xf numFmtId="6" fontId="17" fillId="4" borderId="6" xfId="0" applyNumberFormat="1" applyFont="1" applyFill="1" applyBorder="1"/>
    <xf numFmtId="42" fontId="18" fillId="3" borderId="6" xfId="1" applyFont="1" applyFill="1" applyBorder="1" applyAlignment="1">
      <alignment horizontal="center" vertical="center"/>
    </xf>
    <xf numFmtId="42" fontId="19" fillId="3" borderId="14" xfId="0" applyNumberFormat="1" applyFont="1" applyFill="1" applyBorder="1"/>
    <xf numFmtId="42" fontId="19" fillId="3" borderId="15" xfId="0" applyNumberFormat="1" applyFont="1" applyFill="1" applyBorder="1"/>
    <xf numFmtId="42" fontId="19" fillId="3" borderId="16" xfId="0" applyNumberFormat="1" applyFont="1" applyFill="1" applyBorder="1"/>
    <xf numFmtId="42" fontId="19" fillId="4" borderId="14" xfId="0" applyNumberFormat="1" applyFont="1" applyFill="1" applyBorder="1"/>
    <xf numFmtId="42" fontId="19" fillId="4" borderId="15" xfId="0" applyNumberFormat="1" applyFont="1" applyFill="1" applyBorder="1"/>
    <xf numFmtId="42" fontId="19" fillId="4" borderId="16" xfId="0" applyNumberFormat="1" applyFont="1" applyFill="1" applyBorder="1"/>
    <xf numFmtId="42" fontId="19" fillId="7" borderId="14" xfId="0" applyNumberFormat="1" applyFont="1" applyFill="1" applyBorder="1"/>
    <xf numFmtId="42" fontId="19" fillId="7" borderId="15" xfId="0" applyNumberFormat="1" applyFont="1" applyFill="1" applyBorder="1"/>
    <xf numFmtId="42" fontId="19" fillId="7" borderId="16" xfId="0" applyNumberFormat="1" applyFont="1" applyFill="1" applyBorder="1"/>
    <xf numFmtId="42" fontId="19" fillId="5" borderId="14" xfId="0" applyNumberFormat="1" applyFont="1" applyFill="1" applyBorder="1"/>
    <xf numFmtId="42" fontId="19" fillId="5" borderId="15" xfId="0" applyNumberFormat="1" applyFont="1" applyFill="1" applyBorder="1"/>
    <xf numFmtId="42" fontId="19" fillId="5" borderId="16" xfId="0" applyNumberFormat="1" applyFont="1" applyFill="1" applyBorder="1"/>
    <xf numFmtId="0" fontId="20" fillId="2" borderId="1" xfId="0" applyFont="1" applyFill="1" applyBorder="1" applyAlignment="1">
      <alignment vertical="center" wrapText="1"/>
    </xf>
    <xf numFmtId="0" fontId="20" fillId="6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3" fillId="0" borderId="0" xfId="0" applyFont="1"/>
    <xf numFmtId="0" fontId="2" fillId="5" borderId="19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0" fontId="2" fillId="5" borderId="20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12" fillId="4" borderId="2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0" fontId="9" fillId="4" borderId="5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wrapText="1"/>
    </xf>
    <xf numFmtId="0" fontId="12" fillId="5" borderId="11" xfId="0" applyFont="1" applyFill="1" applyBorder="1" applyAlignment="1">
      <alignment horizontal="center" wrapText="1"/>
    </xf>
    <xf numFmtId="0" fontId="12" fillId="5" borderId="12" xfId="0" applyFont="1" applyFill="1" applyBorder="1" applyAlignment="1">
      <alignment horizontal="center" wrapText="1"/>
    </xf>
    <xf numFmtId="0" fontId="9" fillId="7" borderId="3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center" wrapText="1"/>
    </xf>
    <xf numFmtId="0" fontId="9" fillId="7" borderId="5" xfId="0" applyFont="1" applyFill="1" applyBorder="1" applyAlignment="1">
      <alignment horizontal="center" wrapText="1"/>
    </xf>
    <xf numFmtId="0" fontId="4" fillId="7" borderId="6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724D-AA53-4A29-9A2D-2EEEB99E92C0}">
  <dimension ref="A2:AG40"/>
  <sheetViews>
    <sheetView topLeftCell="A27" zoomScale="70" zoomScaleNormal="70" workbookViewId="0">
      <selection activeCell="G39" sqref="G39"/>
    </sheetView>
  </sheetViews>
  <sheetFormatPr baseColWidth="10" defaultRowHeight="13.8"/>
  <cols>
    <col min="2" max="2" width="72.796875" customWidth="1"/>
    <col min="3" max="3" width="10.5" customWidth="1"/>
    <col min="4" max="4" width="12" customWidth="1"/>
    <col min="5" max="5" width="15.69921875" hidden="1" customWidth="1"/>
    <col min="6" max="8" width="15.296875" customWidth="1"/>
    <col min="9" max="9" width="18.5" customWidth="1"/>
    <col min="10" max="12" width="16.296875" customWidth="1"/>
    <col min="13" max="13" width="18.69921875" customWidth="1"/>
    <col min="14" max="16" width="16.796875" customWidth="1"/>
    <col min="17" max="17" width="18.69921875" customWidth="1"/>
    <col min="18" max="20" width="15.296875" customWidth="1"/>
    <col min="21" max="21" width="18.69921875" customWidth="1"/>
  </cols>
  <sheetData>
    <row r="2" spans="1:33" ht="15.6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</row>
    <row r="3" spans="1:33" ht="15.6">
      <c r="A3" s="72" t="s">
        <v>43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</row>
    <row r="4" spans="1:33" ht="14.4" thickBot="1"/>
    <row r="5" spans="1:33" ht="18" thickBot="1">
      <c r="F5" s="77" t="s">
        <v>39</v>
      </c>
      <c r="G5" s="78"/>
      <c r="H5" s="78"/>
      <c r="I5" s="79"/>
      <c r="J5" s="84" t="s">
        <v>34</v>
      </c>
      <c r="K5" s="85"/>
      <c r="L5" s="85"/>
      <c r="M5" s="86"/>
      <c r="N5" s="98" t="s">
        <v>44</v>
      </c>
      <c r="O5" s="99"/>
      <c r="P5" s="99"/>
      <c r="Q5" s="100"/>
      <c r="R5" s="95" t="s">
        <v>40</v>
      </c>
      <c r="S5" s="96"/>
      <c r="T5" s="96"/>
      <c r="U5" s="97"/>
    </row>
    <row r="6" spans="1:33" ht="15.75" customHeight="1" thickTop="1">
      <c r="A6" s="73" t="s">
        <v>1</v>
      </c>
      <c r="B6" s="73" t="s">
        <v>2</v>
      </c>
      <c r="C6" s="73" t="s">
        <v>3</v>
      </c>
      <c r="D6" s="73" t="s">
        <v>45</v>
      </c>
      <c r="E6" s="75"/>
      <c r="F6" s="80" t="s">
        <v>35</v>
      </c>
      <c r="G6" s="82" t="s">
        <v>36</v>
      </c>
      <c r="H6" s="68" t="s">
        <v>37</v>
      </c>
      <c r="I6" s="70" t="s">
        <v>38</v>
      </c>
      <c r="J6" s="87" t="s">
        <v>35</v>
      </c>
      <c r="K6" s="89" t="s">
        <v>36</v>
      </c>
      <c r="L6" s="91" t="s">
        <v>37</v>
      </c>
      <c r="M6" s="93" t="s">
        <v>38</v>
      </c>
      <c r="N6" s="101" t="s">
        <v>35</v>
      </c>
      <c r="O6" s="102" t="s">
        <v>36</v>
      </c>
      <c r="P6" s="103" t="s">
        <v>37</v>
      </c>
      <c r="Q6" s="105" t="s">
        <v>38</v>
      </c>
      <c r="R6" s="54" t="s">
        <v>35</v>
      </c>
      <c r="S6" s="56" t="s">
        <v>36</v>
      </c>
      <c r="T6" s="56" t="s">
        <v>41</v>
      </c>
      <c r="U6" s="58" t="s">
        <v>38</v>
      </c>
    </row>
    <row r="7" spans="1:33" ht="20.25" customHeight="1">
      <c r="A7" s="74"/>
      <c r="B7" s="74"/>
      <c r="C7" s="74"/>
      <c r="D7" s="73"/>
      <c r="E7" s="76"/>
      <c r="F7" s="81"/>
      <c r="G7" s="83"/>
      <c r="H7" s="69"/>
      <c r="I7" s="71"/>
      <c r="J7" s="88"/>
      <c r="K7" s="90"/>
      <c r="L7" s="92"/>
      <c r="M7" s="94"/>
      <c r="N7" s="101"/>
      <c r="O7" s="102"/>
      <c r="P7" s="104"/>
      <c r="Q7" s="105"/>
      <c r="R7" s="55"/>
      <c r="S7" s="57"/>
      <c r="T7" s="57"/>
      <c r="U7" s="59"/>
    </row>
    <row r="8" spans="1:33">
      <c r="A8" s="1">
        <v>1</v>
      </c>
      <c r="B8" s="5" t="s">
        <v>4</v>
      </c>
      <c r="C8" s="1" t="s">
        <v>5</v>
      </c>
      <c r="D8" s="2">
        <v>10</v>
      </c>
      <c r="E8" s="4"/>
      <c r="F8" s="23">
        <v>12000</v>
      </c>
      <c r="G8" s="24">
        <f>F8*0.19</f>
        <v>2280</v>
      </c>
      <c r="H8" s="25">
        <f>F8+G8</f>
        <v>14280</v>
      </c>
      <c r="I8" s="26">
        <f>H8*D8</f>
        <v>142800</v>
      </c>
      <c r="J8" s="27">
        <v>40000</v>
      </c>
      <c r="K8" s="28">
        <f>J8*0.19</f>
        <v>7600</v>
      </c>
      <c r="L8" s="28">
        <f>J8+K8</f>
        <v>47600</v>
      </c>
      <c r="M8" s="29">
        <f>L8*D8</f>
        <v>476000</v>
      </c>
      <c r="N8" s="30">
        <v>15000</v>
      </c>
      <c r="O8" s="31">
        <f>N8*0.19</f>
        <v>2850</v>
      </c>
      <c r="P8" s="31">
        <f>N8+O8</f>
        <v>17850</v>
      </c>
      <c r="Q8" s="32">
        <f>P8*D8</f>
        <v>178500</v>
      </c>
      <c r="R8" s="33">
        <f>AVERAGE(F8,J8,N8)</f>
        <v>22333.333333333332</v>
      </c>
      <c r="S8" s="34">
        <f>R8*0.19</f>
        <v>4243.333333333333</v>
      </c>
      <c r="T8" s="34">
        <f>R8+S8</f>
        <v>26576.666666666664</v>
      </c>
      <c r="U8" s="35">
        <f>T8*D8</f>
        <v>265766.66666666663</v>
      </c>
    </row>
    <row r="9" spans="1:33">
      <c r="A9" s="2">
        <v>2</v>
      </c>
      <c r="B9" s="5" t="s">
        <v>6</v>
      </c>
      <c r="C9" s="1" t="s">
        <v>5</v>
      </c>
      <c r="D9" s="2">
        <v>5</v>
      </c>
      <c r="E9" s="4"/>
      <c r="F9" s="23"/>
      <c r="G9" s="24">
        <f t="shared" ref="G9:G36" si="0">F9*0.19</f>
        <v>0</v>
      </c>
      <c r="H9" s="25">
        <f t="shared" ref="H9:H36" si="1">F9+G9</f>
        <v>0</v>
      </c>
      <c r="I9" s="26">
        <f t="shared" ref="I9:I36" si="2">H9*D9</f>
        <v>0</v>
      </c>
      <c r="J9" s="36">
        <v>90000</v>
      </c>
      <c r="K9" s="28">
        <f t="shared" ref="K9:K36" si="3">J9*0.19</f>
        <v>17100</v>
      </c>
      <c r="L9" s="28">
        <f t="shared" ref="L9:L36" si="4">J9+K9</f>
        <v>107100</v>
      </c>
      <c r="M9" s="29">
        <f t="shared" ref="M9:M36" si="5">L9*D9</f>
        <v>535500</v>
      </c>
      <c r="N9" s="30">
        <v>308000</v>
      </c>
      <c r="O9" s="31">
        <f t="shared" ref="O9:O36" si="6">N9*0.19</f>
        <v>58520</v>
      </c>
      <c r="P9" s="31">
        <f t="shared" ref="P9:P36" si="7">N9+O9</f>
        <v>366520</v>
      </c>
      <c r="Q9" s="32">
        <f t="shared" ref="Q9:Q36" si="8">P9*D9</f>
        <v>1832600</v>
      </c>
      <c r="R9" s="33">
        <f t="shared" ref="R9:R36" si="9">AVERAGE(F9,J9,N9)</f>
        <v>199000</v>
      </c>
      <c r="S9" s="34">
        <f t="shared" ref="S9:S36" si="10">R9*0.19</f>
        <v>37810</v>
      </c>
      <c r="T9" s="34">
        <f t="shared" ref="T9:T36" si="11">R9+S9</f>
        <v>236810</v>
      </c>
      <c r="U9" s="35">
        <f t="shared" ref="U9:U36" si="12">T9*D9</f>
        <v>1184050</v>
      </c>
    </row>
    <row r="10" spans="1:33">
      <c r="A10" s="1">
        <v>3</v>
      </c>
      <c r="B10" s="5" t="s">
        <v>7</v>
      </c>
      <c r="C10" s="1" t="s">
        <v>5</v>
      </c>
      <c r="D10" s="2">
        <v>4</v>
      </c>
      <c r="E10" s="4"/>
      <c r="F10" s="23">
        <v>85000</v>
      </c>
      <c r="G10" s="24">
        <f t="shared" si="0"/>
        <v>16150</v>
      </c>
      <c r="H10" s="25">
        <f t="shared" si="1"/>
        <v>101150</v>
      </c>
      <c r="I10" s="26">
        <f t="shared" si="2"/>
        <v>404600</v>
      </c>
      <c r="J10" s="36">
        <v>140000</v>
      </c>
      <c r="K10" s="28">
        <f t="shared" si="3"/>
        <v>26600</v>
      </c>
      <c r="L10" s="28">
        <f t="shared" si="4"/>
        <v>166600</v>
      </c>
      <c r="M10" s="29">
        <f t="shared" si="5"/>
        <v>666400</v>
      </c>
      <c r="N10" s="30">
        <v>123000</v>
      </c>
      <c r="O10" s="31">
        <f t="shared" si="6"/>
        <v>23370</v>
      </c>
      <c r="P10" s="31">
        <f t="shared" si="7"/>
        <v>146370</v>
      </c>
      <c r="Q10" s="32">
        <f t="shared" si="8"/>
        <v>585480</v>
      </c>
      <c r="R10" s="33">
        <f t="shared" si="9"/>
        <v>116000</v>
      </c>
      <c r="S10" s="34">
        <f t="shared" si="10"/>
        <v>22040</v>
      </c>
      <c r="T10" s="34">
        <f t="shared" si="11"/>
        <v>138040</v>
      </c>
      <c r="U10" s="35">
        <f t="shared" si="12"/>
        <v>552160</v>
      </c>
    </row>
    <row r="11" spans="1:33" ht="26.4">
      <c r="A11" s="2">
        <v>4</v>
      </c>
      <c r="B11" s="5" t="s">
        <v>8</v>
      </c>
      <c r="C11" s="1" t="s">
        <v>5</v>
      </c>
      <c r="D11" s="2">
        <v>8</v>
      </c>
      <c r="E11" s="4"/>
      <c r="F11" s="23"/>
      <c r="G11" s="24">
        <f t="shared" si="0"/>
        <v>0</v>
      </c>
      <c r="H11" s="25">
        <f t="shared" si="1"/>
        <v>0</v>
      </c>
      <c r="I11" s="26">
        <f t="shared" si="2"/>
        <v>0</v>
      </c>
      <c r="J11" s="36">
        <v>140000</v>
      </c>
      <c r="K11" s="28">
        <f t="shared" si="3"/>
        <v>26600</v>
      </c>
      <c r="L11" s="28">
        <f t="shared" si="4"/>
        <v>166600</v>
      </c>
      <c r="M11" s="29">
        <f t="shared" si="5"/>
        <v>1332800</v>
      </c>
      <c r="N11" s="30">
        <v>62000</v>
      </c>
      <c r="O11" s="31">
        <f t="shared" si="6"/>
        <v>11780</v>
      </c>
      <c r="P11" s="31">
        <f t="shared" si="7"/>
        <v>73780</v>
      </c>
      <c r="Q11" s="32">
        <f t="shared" si="8"/>
        <v>590240</v>
      </c>
      <c r="R11" s="33">
        <f t="shared" si="9"/>
        <v>101000</v>
      </c>
      <c r="S11" s="34">
        <f t="shared" si="10"/>
        <v>19190</v>
      </c>
      <c r="T11" s="34">
        <f t="shared" si="11"/>
        <v>120190</v>
      </c>
      <c r="U11" s="35">
        <f t="shared" si="12"/>
        <v>961520</v>
      </c>
    </row>
    <row r="12" spans="1:33">
      <c r="A12" s="1">
        <v>5</v>
      </c>
      <c r="B12" s="5" t="s">
        <v>9</v>
      </c>
      <c r="C12" s="1" t="s">
        <v>5</v>
      </c>
      <c r="D12" s="2">
        <v>10</v>
      </c>
      <c r="E12" s="4"/>
      <c r="F12" s="23">
        <v>43500</v>
      </c>
      <c r="G12" s="24">
        <f t="shared" si="0"/>
        <v>8265</v>
      </c>
      <c r="H12" s="25">
        <f t="shared" si="1"/>
        <v>51765</v>
      </c>
      <c r="I12" s="26">
        <f t="shared" si="2"/>
        <v>517650</v>
      </c>
      <c r="J12" s="36">
        <v>80000</v>
      </c>
      <c r="K12" s="28">
        <f t="shared" si="3"/>
        <v>15200</v>
      </c>
      <c r="L12" s="28">
        <f t="shared" si="4"/>
        <v>95200</v>
      </c>
      <c r="M12" s="29">
        <f t="shared" si="5"/>
        <v>952000</v>
      </c>
      <c r="N12" s="30">
        <v>59000</v>
      </c>
      <c r="O12" s="31">
        <f t="shared" si="6"/>
        <v>11210</v>
      </c>
      <c r="P12" s="31">
        <f t="shared" si="7"/>
        <v>70210</v>
      </c>
      <c r="Q12" s="32">
        <f t="shared" si="8"/>
        <v>702100</v>
      </c>
      <c r="R12" s="33">
        <f t="shared" si="9"/>
        <v>60833.333333333336</v>
      </c>
      <c r="S12" s="34">
        <f t="shared" si="10"/>
        <v>11558.333333333334</v>
      </c>
      <c r="T12" s="34">
        <f t="shared" si="11"/>
        <v>72391.666666666672</v>
      </c>
      <c r="U12" s="35">
        <f t="shared" si="12"/>
        <v>723916.66666666674</v>
      </c>
    </row>
    <row r="13" spans="1:33" ht="24.75" customHeight="1">
      <c r="A13" s="2">
        <v>6</v>
      </c>
      <c r="B13" s="5" t="s">
        <v>10</v>
      </c>
      <c r="C13" s="1" t="s">
        <v>5</v>
      </c>
      <c r="D13" s="2">
        <v>10</v>
      </c>
      <c r="E13" s="4"/>
      <c r="F13" s="23"/>
      <c r="G13" s="24">
        <f t="shared" si="0"/>
        <v>0</v>
      </c>
      <c r="H13" s="25">
        <f t="shared" si="1"/>
        <v>0</v>
      </c>
      <c r="I13" s="26">
        <f t="shared" si="2"/>
        <v>0</v>
      </c>
      <c r="J13" s="36">
        <v>15000</v>
      </c>
      <c r="K13" s="28">
        <f t="shared" si="3"/>
        <v>2850</v>
      </c>
      <c r="L13" s="28">
        <f t="shared" si="4"/>
        <v>17850</v>
      </c>
      <c r="M13" s="29">
        <f t="shared" si="5"/>
        <v>178500</v>
      </c>
      <c r="N13" s="30">
        <v>18000</v>
      </c>
      <c r="O13" s="31">
        <f t="shared" si="6"/>
        <v>3420</v>
      </c>
      <c r="P13" s="31">
        <f t="shared" si="7"/>
        <v>21420</v>
      </c>
      <c r="Q13" s="32">
        <f t="shared" si="8"/>
        <v>214200</v>
      </c>
      <c r="R13" s="33">
        <f t="shared" si="9"/>
        <v>16500</v>
      </c>
      <c r="S13" s="34">
        <f t="shared" si="10"/>
        <v>3135</v>
      </c>
      <c r="T13" s="34">
        <f t="shared" si="11"/>
        <v>19635</v>
      </c>
      <c r="U13" s="35">
        <f t="shared" si="12"/>
        <v>196350</v>
      </c>
    </row>
    <row r="14" spans="1:33">
      <c r="A14" s="1">
        <v>7</v>
      </c>
      <c r="B14" s="6" t="s">
        <v>11</v>
      </c>
      <c r="C14" s="1" t="s">
        <v>5</v>
      </c>
      <c r="D14" s="2">
        <v>20</v>
      </c>
      <c r="E14" s="4"/>
      <c r="F14" s="23">
        <v>15000</v>
      </c>
      <c r="G14" s="24">
        <f t="shared" si="0"/>
        <v>2850</v>
      </c>
      <c r="H14" s="25">
        <f t="shared" si="1"/>
        <v>17850</v>
      </c>
      <c r="I14" s="26">
        <f t="shared" si="2"/>
        <v>357000</v>
      </c>
      <c r="J14" s="36">
        <v>25000</v>
      </c>
      <c r="K14" s="28">
        <f t="shared" si="3"/>
        <v>4750</v>
      </c>
      <c r="L14" s="28">
        <f t="shared" si="4"/>
        <v>29750</v>
      </c>
      <c r="M14" s="29">
        <f t="shared" si="5"/>
        <v>595000</v>
      </c>
      <c r="N14" s="30">
        <v>15000</v>
      </c>
      <c r="O14" s="31">
        <f t="shared" si="6"/>
        <v>2850</v>
      </c>
      <c r="P14" s="31">
        <f t="shared" si="7"/>
        <v>17850</v>
      </c>
      <c r="Q14" s="32">
        <f t="shared" si="8"/>
        <v>357000</v>
      </c>
      <c r="R14" s="33">
        <f t="shared" si="9"/>
        <v>18333.333333333332</v>
      </c>
      <c r="S14" s="34">
        <f t="shared" si="10"/>
        <v>3483.333333333333</v>
      </c>
      <c r="T14" s="34">
        <f t="shared" si="11"/>
        <v>21816.666666666664</v>
      </c>
      <c r="U14" s="35">
        <f t="shared" si="12"/>
        <v>436333.33333333326</v>
      </c>
    </row>
    <row r="15" spans="1:33" ht="26.4">
      <c r="A15" s="2">
        <v>8</v>
      </c>
      <c r="B15" s="5" t="s">
        <v>12</v>
      </c>
      <c r="C15" s="1" t="s">
        <v>5</v>
      </c>
      <c r="D15" s="2">
        <v>15</v>
      </c>
      <c r="E15" s="4"/>
      <c r="F15" s="23"/>
      <c r="G15" s="24">
        <f t="shared" si="0"/>
        <v>0</v>
      </c>
      <c r="H15" s="25">
        <f t="shared" si="1"/>
        <v>0</v>
      </c>
      <c r="I15" s="26">
        <f t="shared" si="2"/>
        <v>0</v>
      </c>
      <c r="J15" s="36">
        <v>15000</v>
      </c>
      <c r="K15" s="28">
        <f t="shared" si="3"/>
        <v>2850</v>
      </c>
      <c r="L15" s="28">
        <f t="shared" si="4"/>
        <v>17850</v>
      </c>
      <c r="M15" s="29">
        <f t="shared" si="5"/>
        <v>267750</v>
      </c>
      <c r="N15" s="30">
        <v>25000</v>
      </c>
      <c r="O15" s="31">
        <f t="shared" si="6"/>
        <v>4750</v>
      </c>
      <c r="P15" s="31">
        <f t="shared" si="7"/>
        <v>29750</v>
      </c>
      <c r="Q15" s="32">
        <f t="shared" si="8"/>
        <v>446250</v>
      </c>
      <c r="R15" s="33">
        <f t="shared" si="9"/>
        <v>20000</v>
      </c>
      <c r="S15" s="34">
        <f t="shared" si="10"/>
        <v>3800</v>
      </c>
      <c r="T15" s="34">
        <f t="shared" si="11"/>
        <v>23800</v>
      </c>
      <c r="U15" s="35">
        <f t="shared" si="12"/>
        <v>357000</v>
      </c>
    </row>
    <row r="16" spans="1:33">
      <c r="A16" s="1">
        <v>9</v>
      </c>
      <c r="B16" s="5" t="s">
        <v>13</v>
      </c>
      <c r="C16" s="1" t="s">
        <v>5</v>
      </c>
      <c r="D16" s="2">
        <v>20</v>
      </c>
      <c r="E16" s="4"/>
      <c r="F16" s="23"/>
      <c r="G16" s="24">
        <f t="shared" si="0"/>
        <v>0</v>
      </c>
      <c r="H16" s="25">
        <f t="shared" si="1"/>
        <v>0</v>
      </c>
      <c r="I16" s="26">
        <f t="shared" si="2"/>
        <v>0</v>
      </c>
      <c r="J16" s="36">
        <v>5000</v>
      </c>
      <c r="K16" s="28">
        <f t="shared" si="3"/>
        <v>950</v>
      </c>
      <c r="L16" s="28">
        <f t="shared" si="4"/>
        <v>5950</v>
      </c>
      <c r="M16" s="29">
        <f t="shared" si="5"/>
        <v>119000</v>
      </c>
      <c r="N16" s="30">
        <v>25000</v>
      </c>
      <c r="O16" s="31">
        <f t="shared" si="6"/>
        <v>4750</v>
      </c>
      <c r="P16" s="31">
        <f t="shared" si="7"/>
        <v>29750</v>
      </c>
      <c r="Q16" s="32">
        <f t="shared" si="8"/>
        <v>595000</v>
      </c>
      <c r="R16" s="33">
        <f t="shared" si="9"/>
        <v>15000</v>
      </c>
      <c r="S16" s="34">
        <f t="shared" si="10"/>
        <v>2850</v>
      </c>
      <c r="T16" s="34">
        <f t="shared" si="11"/>
        <v>17850</v>
      </c>
      <c r="U16" s="35">
        <f t="shared" si="12"/>
        <v>357000</v>
      </c>
    </row>
    <row r="17" spans="1:21">
      <c r="A17" s="2">
        <v>10</v>
      </c>
      <c r="B17" s="5" t="s">
        <v>14</v>
      </c>
      <c r="C17" s="1" t="s">
        <v>5</v>
      </c>
      <c r="D17" s="2">
        <v>30</v>
      </c>
      <c r="E17" s="4"/>
      <c r="F17" s="37">
        <v>32600</v>
      </c>
      <c r="G17" s="24">
        <f t="shared" si="0"/>
        <v>6194</v>
      </c>
      <c r="H17" s="25">
        <f t="shared" si="1"/>
        <v>38794</v>
      </c>
      <c r="I17" s="26">
        <f t="shared" si="2"/>
        <v>1163820</v>
      </c>
      <c r="J17" s="36">
        <v>45000</v>
      </c>
      <c r="K17" s="28">
        <f t="shared" si="3"/>
        <v>8550</v>
      </c>
      <c r="L17" s="28">
        <f t="shared" si="4"/>
        <v>53550</v>
      </c>
      <c r="M17" s="29">
        <f t="shared" si="5"/>
        <v>1606500</v>
      </c>
      <c r="N17" s="30">
        <v>38000</v>
      </c>
      <c r="O17" s="31">
        <f t="shared" si="6"/>
        <v>7220</v>
      </c>
      <c r="P17" s="31">
        <f t="shared" si="7"/>
        <v>45220</v>
      </c>
      <c r="Q17" s="32">
        <f t="shared" si="8"/>
        <v>1356600</v>
      </c>
      <c r="R17" s="33">
        <f t="shared" si="9"/>
        <v>38533.333333333336</v>
      </c>
      <c r="S17" s="34">
        <f t="shared" si="10"/>
        <v>7321.3333333333339</v>
      </c>
      <c r="T17" s="34">
        <f t="shared" si="11"/>
        <v>45854.666666666672</v>
      </c>
      <c r="U17" s="35">
        <f t="shared" si="12"/>
        <v>1375640.0000000002</v>
      </c>
    </row>
    <row r="18" spans="1:21">
      <c r="A18" s="1">
        <v>11</v>
      </c>
      <c r="B18" s="6" t="s">
        <v>15</v>
      </c>
      <c r="C18" s="1" t="s">
        <v>5</v>
      </c>
      <c r="D18" s="2">
        <v>30</v>
      </c>
      <c r="E18" s="4"/>
      <c r="F18" s="23">
        <v>3000</v>
      </c>
      <c r="G18" s="24">
        <f t="shared" si="0"/>
        <v>570</v>
      </c>
      <c r="H18" s="25">
        <f t="shared" si="1"/>
        <v>3570</v>
      </c>
      <c r="I18" s="26">
        <f t="shared" si="2"/>
        <v>107100</v>
      </c>
      <c r="J18" s="36">
        <v>5000</v>
      </c>
      <c r="K18" s="28">
        <f t="shared" si="3"/>
        <v>950</v>
      </c>
      <c r="L18" s="28">
        <f t="shared" si="4"/>
        <v>5950</v>
      </c>
      <c r="M18" s="29">
        <f t="shared" si="5"/>
        <v>178500</v>
      </c>
      <c r="N18" s="30">
        <v>4000</v>
      </c>
      <c r="O18" s="31">
        <f t="shared" si="6"/>
        <v>760</v>
      </c>
      <c r="P18" s="31">
        <f t="shared" si="7"/>
        <v>4760</v>
      </c>
      <c r="Q18" s="32">
        <f t="shared" si="8"/>
        <v>142800</v>
      </c>
      <c r="R18" s="33">
        <f t="shared" si="9"/>
        <v>4000</v>
      </c>
      <c r="S18" s="34">
        <f t="shared" si="10"/>
        <v>760</v>
      </c>
      <c r="T18" s="34">
        <f t="shared" si="11"/>
        <v>4760</v>
      </c>
      <c r="U18" s="35">
        <f t="shared" si="12"/>
        <v>142800</v>
      </c>
    </row>
    <row r="19" spans="1:21" ht="26.4">
      <c r="A19" s="2">
        <v>12</v>
      </c>
      <c r="B19" s="5" t="s">
        <v>16</v>
      </c>
      <c r="C19" s="1" t="s">
        <v>5</v>
      </c>
      <c r="D19" s="2">
        <v>30</v>
      </c>
      <c r="E19" s="16"/>
      <c r="F19" s="37">
        <v>8000</v>
      </c>
      <c r="G19" s="24">
        <f t="shared" si="0"/>
        <v>1520</v>
      </c>
      <c r="H19" s="25">
        <f t="shared" si="1"/>
        <v>9520</v>
      </c>
      <c r="I19" s="26">
        <f t="shared" si="2"/>
        <v>285600</v>
      </c>
      <c r="J19" s="36">
        <v>80000</v>
      </c>
      <c r="K19" s="28">
        <f t="shared" si="3"/>
        <v>15200</v>
      </c>
      <c r="L19" s="28">
        <f t="shared" si="4"/>
        <v>95200</v>
      </c>
      <c r="M19" s="29">
        <f t="shared" si="5"/>
        <v>2856000</v>
      </c>
      <c r="N19" s="30">
        <v>21000</v>
      </c>
      <c r="O19" s="31">
        <f t="shared" si="6"/>
        <v>3990</v>
      </c>
      <c r="P19" s="31">
        <f t="shared" si="7"/>
        <v>24990</v>
      </c>
      <c r="Q19" s="32">
        <f t="shared" si="8"/>
        <v>749700</v>
      </c>
      <c r="R19" s="33">
        <f t="shared" si="9"/>
        <v>36333.333333333336</v>
      </c>
      <c r="S19" s="34">
        <f t="shared" si="10"/>
        <v>6903.3333333333339</v>
      </c>
      <c r="T19" s="34">
        <f t="shared" si="11"/>
        <v>43236.666666666672</v>
      </c>
      <c r="U19" s="35">
        <f t="shared" si="12"/>
        <v>1297100.0000000002</v>
      </c>
    </row>
    <row r="20" spans="1:21" ht="26.4">
      <c r="A20" s="1">
        <v>13</v>
      </c>
      <c r="B20" s="5" t="s">
        <v>17</v>
      </c>
      <c r="C20" s="1" t="s">
        <v>5</v>
      </c>
      <c r="D20" s="2">
        <v>40</v>
      </c>
      <c r="E20" s="4"/>
      <c r="F20" s="23"/>
      <c r="G20" s="24"/>
      <c r="H20" s="25"/>
      <c r="I20" s="26"/>
      <c r="J20" s="36">
        <v>200000</v>
      </c>
      <c r="K20" s="28">
        <f t="shared" si="3"/>
        <v>38000</v>
      </c>
      <c r="L20" s="28">
        <f t="shared" si="4"/>
        <v>238000</v>
      </c>
      <c r="M20" s="29">
        <f t="shared" si="5"/>
        <v>9520000</v>
      </c>
      <c r="N20" s="30">
        <v>117000</v>
      </c>
      <c r="O20" s="31">
        <f t="shared" si="6"/>
        <v>22230</v>
      </c>
      <c r="P20" s="31">
        <f t="shared" si="7"/>
        <v>139230</v>
      </c>
      <c r="Q20" s="32">
        <f t="shared" si="8"/>
        <v>5569200</v>
      </c>
      <c r="R20" s="33">
        <f t="shared" si="9"/>
        <v>158500</v>
      </c>
      <c r="S20" s="34">
        <f t="shared" si="10"/>
        <v>30115</v>
      </c>
      <c r="T20" s="34">
        <f t="shared" si="11"/>
        <v>188615</v>
      </c>
      <c r="U20" s="35">
        <f t="shared" si="12"/>
        <v>7544600</v>
      </c>
    </row>
    <row r="21" spans="1:21" ht="26.4">
      <c r="A21" s="2">
        <v>14</v>
      </c>
      <c r="B21" s="5" t="s">
        <v>18</v>
      </c>
      <c r="C21" s="1" t="s">
        <v>5</v>
      </c>
      <c r="D21" s="2">
        <v>6</v>
      </c>
      <c r="E21" s="4"/>
      <c r="F21" s="23">
        <v>120000</v>
      </c>
      <c r="G21" s="24">
        <f t="shared" si="0"/>
        <v>22800</v>
      </c>
      <c r="H21" s="25">
        <f t="shared" ref="H21" si="13">F21+G21</f>
        <v>142800</v>
      </c>
      <c r="I21" s="26">
        <f t="shared" ref="I21" si="14">H21*D21</f>
        <v>856800</v>
      </c>
      <c r="J21" s="36">
        <v>200000</v>
      </c>
      <c r="K21" s="28">
        <f t="shared" si="3"/>
        <v>38000</v>
      </c>
      <c r="L21" s="28">
        <f t="shared" si="4"/>
        <v>238000</v>
      </c>
      <c r="M21" s="29">
        <f t="shared" si="5"/>
        <v>1428000</v>
      </c>
      <c r="N21" s="30">
        <v>123000</v>
      </c>
      <c r="O21" s="31">
        <f t="shared" si="6"/>
        <v>23370</v>
      </c>
      <c r="P21" s="31">
        <f t="shared" si="7"/>
        <v>146370</v>
      </c>
      <c r="Q21" s="32">
        <f t="shared" si="8"/>
        <v>878220</v>
      </c>
      <c r="R21" s="33">
        <f t="shared" si="9"/>
        <v>147666.66666666666</v>
      </c>
      <c r="S21" s="34">
        <f t="shared" si="10"/>
        <v>28056.666666666664</v>
      </c>
      <c r="T21" s="34">
        <f t="shared" si="11"/>
        <v>175723.33333333331</v>
      </c>
      <c r="U21" s="35">
        <f t="shared" si="12"/>
        <v>1054340</v>
      </c>
    </row>
    <row r="22" spans="1:21">
      <c r="A22" s="1">
        <v>15</v>
      </c>
      <c r="B22" s="5" t="s">
        <v>19</v>
      </c>
      <c r="C22" s="1" t="s">
        <v>5</v>
      </c>
      <c r="D22" s="2">
        <v>50</v>
      </c>
      <c r="E22" s="4"/>
      <c r="F22" s="23">
        <v>106500</v>
      </c>
      <c r="G22" s="24">
        <f t="shared" si="0"/>
        <v>20235</v>
      </c>
      <c r="H22" s="25">
        <f t="shared" si="1"/>
        <v>126735</v>
      </c>
      <c r="I22" s="26">
        <f t="shared" si="2"/>
        <v>6336750</v>
      </c>
      <c r="J22" s="36">
        <v>60000</v>
      </c>
      <c r="K22" s="28">
        <f t="shared" si="3"/>
        <v>11400</v>
      </c>
      <c r="L22" s="28">
        <f t="shared" si="4"/>
        <v>71400</v>
      </c>
      <c r="M22" s="29">
        <f t="shared" si="5"/>
        <v>3570000</v>
      </c>
      <c r="N22" s="30">
        <v>92000</v>
      </c>
      <c r="O22" s="31">
        <f t="shared" si="6"/>
        <v>17480</v>
      </c>
      <c r="P22" s="31">
        <f t="shared" si="7"/>
        <v>109480</v>
      </c>
      <c r="Q22" s="32">
        <f t="shared" si="8"/>
        <v>5474000</v>
      </c>
      <c r="R22" s="33">
        <f t="shared" si="9"/>
        <v>86166.666666666672</v>
      </c>
      <c r="S22" s="34">
        <f t="shared" si="10"/>
        <v>16371.666666666668</v>
      </c>
      <c r="T22" s="34">
        <f t="shared" si="11"/>
        <v>102538.33333333334</v>
      </c>
      <c r="U22" s="35">
        <f t="shared" si="12"/>
        <v>5126916.666666667</v>
      </c>
    </row>
    <row r="23" spans="1:21" ht="26.4">
      <c r="A23" s="2">
        <v>16</v>
      </c>
      <c r="B23" s="5" t="s">
        <v>20</v>
      </c>
      <c r="C23" s="1" t="s">
        <v>5</v>
      </c>
      <c r="D23" s="2">
        <v>40</v>
      </c>
      <c r="E23" s="4"/>
      <c r="F23" s="23">
        <v>180000</v>
      </c>
      <c r="G23" s="24">
        <f t="shared" si="0"/>
        <v>34200</v>
      </c>
      <c r="H23" s="25">
        <f t="shared" si="1"/>
        <v>214200</v>
      </c>
      <c r="I23" s="26">
        <f t="shared" si="2"/>
        <v>8568000</v>
      </c>
      <c r="J23" s="36">
        <v>350000</v>
      </c>
      <c r="K23" s="28">
        <f t="shared" si="3"/>
        <v>66500</v>
      </c>
      <c r="L23" s="28">
        <f t="shared" si="4"/>
        <v>416500</v>
      </c>
      <c r="M23" s="29">
        <f t="shared" si="5"/>
        <v>16660000</v>
      </c>
      <c r="N23" s="30">
        <v>369000</v>
      </c>
      <c r="O23" s="31">
        <f t="shared" si="6"/>
        <v>70110</v>
      </c>
      <c r="P23" s="31">
        <f t="shared" si="7"/>
        <v>439110</v>
      </c>
      <c r="Q23" s="32">
        <f t="shared" si="8"/>
        <v>17564400</v>
      </c>
      <c r="R23" s="33">
        <f t="shared" si="9"/>
        <v>299666.66666666669</v>
      </c>
      <c r="S23" s="34">
        <f t="shared" si="10"/>
        <v>56936.666666666672</v>
      </c>
      <c r="T23" s="34">
        <f t="shared" si="11"/>
        <v>356603.33333333337</v>
      </c>
      <c r="U23" s="35">
        <f t="shared" si="12"/>
        <v>14264133.333333336</v>
      </c>
    </row>
    <row r="24" spans="1:21">
      <c r="A24" s="1">
        <v>17</v>
      </c>
      <c r="B24" s="5" t="s">
        <v>21</v>
      </c>
      <c r="C24" s="1" t="s">
        <v>5</v>
      </c>
      <c r="D24" s="2">
        <v>40</v>
      </c>
      <c r="E24" s="4"/>
      <c r="F24" s="23">
        <v>318000</v>
      </c>
      <c r="G24" s="24">
        <f t="shared" si="0"/>
        <v>60420</v>
      </c>
      <c r="H24" s="25">
        <f t="shared" si="1"/>
        <v>378420</v>
      </c>
      <c r="I24" s="26">
        <f t="shared" si="2"/>
        <v>15136800</v>
      </c>
      <c r="J24" s="36">
        <v>350000</v>
      </c>
      <c r="K24" s="28">
        <f t="shared" si="3"/>
        <v>66500</v>
      </c>
      <c r="L24" s="28">
        <f t="shared" si="4"/>
        <v>416500</v>
      </c>
      <c r="M24" s="29">
        <f t="shared" si="5"/>
        <v>16660000</v>
      </c>
      <c r="N24" s="30">
        <v>332000</v>
      </c>
      <c r="O24" s="31">
        <f t="shared" si="6"/>
        <v>63080</v>
      </c>
      <c r="P24" s="31">
        <f t="shared" si="7"/>
        <v>395080</v>
      </c>
      <c r="Q24" s="32">
        <f t="shared" si="8"/>
        <v>15803200</v>
      </c>
      <c r="R24" s="33">
        <f t="shared" si="9"/>
        <v>333333.33333333331</v>
      </c>
      <c r="S24" s="34">
        <f t="shared" si="10"/>
        <v>63333.333333333328</v>
      </c>
      <c r="T24" s="34">
        <f t="shared" si="11"/>
        <v>396666.66666666663</v>
      </c>
      <c r="U24" s="35">
        <f t="shared" si="12"/>
        <v>15866666.666666664</v>
      </c>
    </row>
    <row r="25" spans="1:21">
      <c r="A25" s="2">
        <v>18</v>
      </c>
      <c r="B25" s="5" t="s">
        <v>22</v>
      </c>
      <c r="C25" s="1" t="s">
        <v>5</v>
      </c>
      <c r="D25" s="2">
        <v>80</v>
      </c>
      <c r="E25" s="4"/>
      <c r="F25" s="23"/>
      <c r="G25" s="24">
        <f t="shared" si="0"/>
        <v>0</v>
      </c>
      <c r="H25" s="25">
        <f t="shared" si="1"/>
        <v>0</v>
      </c>
      <c r="I25" s="26">
        <f t="shared" si="2"/>
        <v>0</v>
      </c>
      <c r="J25" s="36">
        <v>25000</v>
      </c>
      <c r="K25" s="28">
        <f t="shared" si="3"/>
        <v>4750</v>
      </c>
      <c r="L25" s="28">
        <f t="shared" si="4"/>
        <v>29750</v>
      </c>
      <c r="M25" s="29">
        <f t="shared" si="5"/>
        <v>2380000</v>
      </c>
      <c r="N25" s="30">
        <v>43000</v>
      </c>
      <c r="O25" s="31">
        <f t="shared" si="6"/>
        <v>8170</v>
      </c>
      <c r="P25" s="31">
        <f t="shared" si="7"/>
        <v>51170</v>
      </c>
      <c r="Q25" s="32">
        <f t="shared" si="8"/>
        <v>4093600</v>
      </c>
      <c r="R25" s="33">
        <f t="shared" si="9"/>
        <v>34000</v>
      </c>
      <c r="S25" s="34">
        <f t="shared" si="10"/>
        <v>6460</v>
      </c>
      <c r="T25" s="34">
        <f t="shared" si="11"/>
        <v>40460</v>
      </c>
      <c r="U25" s="35">
        <f t="shared" si="12"/>
        <v>3236800</v>
      </c>
    </row>
    <row r="26" spans="1:21" ht="26.4">
      <c r="A26" s="1">
        <v>19</v>
      </c>
      <c r="B26" s="5" t="s">
        <v>23</v>
      </c>
      <c r="C26" s="1" t="s">
        <v>5</v>
      </c>
      <c r="D26" s="2">
        <v>150</v>
      </c>
      <c r="E26" s="4"/>
      <c r="F26" s="23"/>
      <c r="G26" s="24">
        <f t="shared" si="0"/>
        <v>0</v>
      </c>
      <c r="H26" s="25">
        <f t="shared" si="1"/>
        <v>0</v>
      </c>
      <c r="I26" s="26">
        <f t="shared" si="2"/>
        <v>0</v>
      </c>
      <c r="J26" s="36">
        <v>2000</v>
      </c>
      <c r="K26" s="28">
        <f t="shared" si="3"/>
        <v>380</v>
      </c>
      <c r="L26" s="28">
        <f t="shared" si="4"/>
        <v>2380</v>
      </c>
      <c r="M26" s="29">
        <f t="shared" si="5"/>
        <v>357000</v>
      </c>
      <c r="N26" s="30">
        <v>6000</v>
      </c>
      <c r="O26" s="31">
        <f t="shared" si="6"/>
        <v>1140</v>
      </c>
      <c r="P26" s="31">
        <f t="shared" si="7"/>
        <v>7140</v>
      </c>
      <c r="Q26" s="32">
        <f t="shared" si="8"/>
        <v>1071000</v>
      </c>
      <c r="R26" s="33">
        <f t="shared" si="9"/>
        <v>4000</v>
      </c>
      <c r="S26" s="34">
        <f t="shared" si="10"/>
        <v>760</v>
      </c>
      <c r="T26" s="34">
        <f t="shared" si="11"/>
        <v>4760</v>
      </c>
      <c r="U26" s="35">
        <f t="shared" si="12"/>
        <v>714000</v>
      </c>
    </row>
    <row r="27" spans="1:21" ht="36.75" customHeight="1">
      <c r="A27" s="2">
        <v>20</v>
      </c>
      <c r="B27" s="5" t="s">
        <v>24</v>
      </c>
      <c r="C27" s="1" t="s">
        <v>5</v>
      </c>
      <c r="D27" s="2">
        <v>2</v>
      </c>
      <c r="E27" s="4"/>
      <c r="F27" s="23">
        <v>500000</v>
      </c>
      <c r="G27" s="24">
        <f t="shared" si="0"/>
        <v>95000</v>
      </c>
      <c r="H27" s="25">
        <f t="shared" si="1"/>
        <v>595000</v>
      </c>
      <c r="I27" s="26">
        <f t="shared" si="2"/>
        <v>1190000</v>
      </c>
      <c r="J27" s="36">
        <v>2500000</v>
      </c>
      <c r="K27" s="28">
        <f t="shared" si="3"/>
        <v>475000</v>
      </c>
      <c r="L27" s="28">
        <f t="shared" si="4"/>
        <v>2975000</v>
      </c>
      <c r="M27" s="29">
        <f t="shared" si="5"/>
        <v>5950000</v>
      </c>
      <c r="N27" s="30">
        <v>800000</v>
      </c>
      <c r="O27" s="31">
        <f t="shared" si="6"/>
        <v>152000</v>
      </c>
      <c r="P27" s="31">
        <f t="shared" si="7"/>
        <v>952000</v>
      </c>
      <c r="Q27" s="32">
        <f t="shared" si="8"/>
        <v>1904000</v>
      </c>
      <c r="R27" s="33">
        <f t="shared" si="9"/>
        <v>1266666.6666666667</v>
      </c>
      <c r="S27" s="34">
        <f t="shared" si="10"/>
        <v>240666.66666666669</v>
      </c>
      <c r="T27" s="34">
        <f t="shared" si="11"/>
        <v>1507333.3333333335</v>
      </c>
      <c r="U27" s="35">
        <f t="shared" si="12"/>
        <v>3014666.666666667</v>
      </c>
    </row>
    <row r="28" spans="1:21" ht="29.25" customHeight="1">
      <c r="A28" s="1">
        <v>21</v>
      </c>
      <c r="B28" s="5" t="s">
        <v>25</v>
      </c>
      <c r="C28" s="1" t="s">
        <v>5</v>
      </c>
      <c r="D28" s="2">
        <v>80</v>
      </c>
      <c r="E28" s="4"/>
      <c r="F28" s="23">
        <v>25000</v>
      </c>
      <c r="G28" s="24">
        <f t="shared" si="0"/>
        <v>4750</v>
      </c>
      <c r="H28" s="25">
        <f t="shared" si="1"/>
        <v>29750</v>
      </c>
      <c r="I28" s="26">
        <f t="shared" si="2"/>
        <v>2380000</v>
      </c>
      <c r="J28" s="36">
        <v>50000</v>
      </c>
      <c r="K28" s="28">
        <f t="shared" si="3"/>
        <v>9500</v>
      </c>
      <c r="L28" s="28">
        <f t="shared" si="4"/>
        <v>59500</v>
      </c>
      <c r="M28" s="29">
        <f t="shared" si="5"/>
        <v>4760000</v>
      </c>
      <c r="N28" s="30">
        <v>32000</v>
      </c>
      <c r="O28" s="31">
        <f t="shared" si="6"/>
        <v>6080</v>
      </c>
      <c r="P28" s="31">
        <f t="shared" si="7"/>
        <v>38080</v>
      </c>
      <c r="Q28" s="32">
        <f t="shared" si="8"/>
        <v>3046400</v>
      </c>
      <c r="R28" s="33">
        <f t="shared" si="9"/>
        <v>35666.666666666664</v>
      </c>
      <c r="S28" s="34">
        <f t="shared" si="10"/>
        <v>6776.6666666666661</v>
      </c>
      <c r="T28" s="34">
        <f t="shared" si="11"/>
        <v>42443.333333333328</v>
      </c>
      <c r="U28" s="35">
        <f t="shared" si="12"/>
        <v>3395466.666666666</v>
      </c>
    </row>
    <row r="29" spans="1:21" ht="52.8">
      <c r="A29" s="2">
        <v>22</v>
      </c>
      <c r="B29" s="5" t="s">
        <v>26</v>
      </c>
      <c r="C29" s="1" t="s">
        <v>5</v>
      </c>
      <c r="D29" s="2">
        <v>2</v>
      </c>
      <c r="E29" s="4"/>
      <c r="F29" s="23"/>
      <c r="G29" s="24">
        <f t="shared" si="0"/>
        <v>0</v>
      </c>
      <c r="H29" s="25">
        <f t="shared" si="1"/>
        <v>0</v>
      </c>
      <c r="I29" s="26">
        <f t="shared" si="2"/>
        <v>0</v>
      </c>
      <c r="J29" s="36">
        <v>250000</v>
      </c>
      <c r="K29" s="28">
        <f t="shared" si="3"/>
        <v>47500</v>
      </c>
      <c r="L29" s="28">
        <f t="shared" si="4"/>
        <v>297500</v>
      </c>
      <c r="M29" s="29">
        <f t="shared" si="5"/>
        <v>595000</v>
      </c>
      <c r="N29" s="30">
        <v>264000</v>
      </c>
      <c r="O29" s="31">
        <f t="shared" si="6"/>
        <v>50160</v>
      </c>
      <c r="P29" s="31">
        <f t="shared" si="7"/>
        <v>314160</v>
      </c>
      <c r="Q29" s="32">
        <f t="shared" si="8"/>
        <v>628320</v>
      </c>
      <c r="R29" s="33">
        <f t="shared" si="9"/>
        <v>257000</v>
      </c>
      <c r="S29" s="34">
        <f t="shared" si="10"/>
        <v>48830</v>
      </c>
      <c r="T29" s="34">
        <f t="shared" si="11"/>
        <v>305830</v>
      </c>
      <c r="U29" s="35">
        <f t="shared" si="12"/>
        <v>611660</v>
      </c>
    </row>
    <row r="30" spans="1:21">
      <c r="A30" s="1">
        <v>23</v>
      </c>
      <c r="B30" s="5" t="s">
        <v>27</v>
      </c>
      <c r="C30" s="1" t="s">
        <v>5</v>
      </c>
      <c r="D30" s="2">
        <v>2</v>
      </c>
      <c r="E30" s="4"/>
      <c r="F30" s="23">
        <v>28000</v>
      </c>
      <c r="G30" s="24">
        <f t="shared" si="0"/>
        <v>5320</v>
      </c>
      <c r="H30" s="25">
        <f t="shared" si="1"/>
        <v>33320</v>
      </c>
      <c r="I30" s="26">
        <f t="shared" si="2"/>
        <v>66640</v>
      </c>
      <c r="J30" s="36">
        <v>70000</v>
      </c>
      <c r="K30" s="28">
        <f t="shared" si="3"/>
        <v>13300</v>
      </c>
      <c r="L30" s="28">
        <f t="shared" si="4"/>
        <v>83300</v>
      </c>
      <c r="M30" s="29">
        <f t="shared" si="5"/>
        <v>166600</v>
      </c>
      <c r="N30" s="30">
        <v>62000</v>
      </c>
      <c r="O30" s="31">
        <f t="shared" si="6"/>
        <v>11780</v>
      </c>
      <c r="P30" s="31">
        <f t="shared" si="7"/>
        <v>73780</v>
      </c>
      <c r="Q30" s="32">
        <f t="shared" si="8"/>
        <v>147560</v>
      </c>
      <c r="R30" s="33">
        <f t="shared" si="9"/>
        <v>53333.333333333336</v>
      </c>
      <c r="S30" s="34">
        <f t="shared" si="10"/>
        <v>10133.333333333334</v>
      </c>
      <c r="T30" s="34">
        <f t="shared" si="11"/>
        <v>63466.666666666672</v>
      </c>
      <c r="U30" s="35">
        <f t="shared" si="12"/>
        <v>126933.33333333334</v>
      </c>
    </row>
    <row r="31" spans="1:21" ht="39.6">
      <c r="A31" s="2">
        <v>24</v>
      </c>
      <c r="B31" s="5" t="s">
        <v>28</v>
      </c>
      <c r="C31" s="1" t="s">
        <v>5</v>
      </c>
      <c r="D31" s="2">
        <v>30</v>
      </c>
      <c r="E31" s="4"/>
      <c r="F31" s="23">
        <v>4000</v>
      </c>
      <c r="G31" s="24">
        <f t="shared" si="0"/>
        <v>760</v>
      </c>
      <c r="H31" s="25">
        <f t="shared" si="1"/>
        <v>4760</v>
      </c>
      <c r="I31" s="26">
        <f t="shared" si="2"/>
        <v>142800</v>
      </c>
      <c r="J31" s="36">
        <v>50000</v>
      </c>
      <c r="K31" s="28">
        <f t="shared" si="3"/>
        <v>9500</v>
      </c>
      <c r="L31" s="28">
        <f t="shared" si="4"/>
        <v>59500</v>
      </c>
      <c r="M31" s="29">
        <f t="shared" si="5"/>
        <v>1785000</v>
      </c>
      <c r="N31" s="30">
        <v>4000</v>
      </c>
      <c r="O31" s="31">
        <f t="shared" si="6"/>
        <v>760</v>
      </c>
      <c r="P31" s="31">
        <f t="shared" si="7"/>
        <v>4760</v>
      </c>
      <c r="Q31" s="32">
        <f t="shared" si="8"/>
        <v>142800</v>
      </c>
      <c r="R31" s="33">
        <f t="shared" si="9"/>
        <v>19333.333333333332</v>
      </c>
      <c r="S31" s="34">
        <f t="shared" si="10"/>
        <v>3673.333333333333</v>
      </c>
      <c r="T31" s="34">
        <f t="shared" si="11"/>
        <v>23006.666666666664</v>
      </c>
      <c r="U31" s="35">
        <f t="shared" si="12"/>
        <v>690199.99999999988</v>
      </c>
    </row>
    <row r="32" spans="1:21" ht="52.5" customHeight="1">
      <c r="A32" s="1">
        <v>25</v>
      </c>
      <c r="B32" s="5" t="s">
        <v>29</v>
      </c>
      <c r="C32" s="1" t="s">
        <v>5</v>
      </c>
      <c r="D32" s="2">
        <v>1</v>
      </c>
      <c r="E32" s="4"/>
      <c r="F32" s="23">
        <v>1031100</v>
      </c>
      <c r="G32" s="24">
        <f t="shared" si="0"/>
        <v>195909</v>
      </c>
      <c r="H32" s="25">
        <f t="shared" si="1"/>
        <v>1227009</v>
      </c>
      <c r="I32" s="26">
        <f t="shared" si="2"/>
        <v>1227009</v>
      </c>
      <c r="J32" s="36">
        <v>350000</v>
      </c>
      <c r="K32" s="28">
        <f t="shared" si="3"/>
        <v>66500</v>
      </c>
      <c r="L32" s="28">
        <f t="shared" si="4"/>
        <v>416500</v>
      </c>
      <c r="M32" s="29">
        <f t="shared" si="5"/>
        <v>416500</v>
      </c>
      <c r="N32" s="30">
        <v>929000</v>
      </c>
      <c r="O32" s="31">
        <f t="shared" si="6"/>
        <v>176510</v>
      </c>
      <c r="P32" s="31">
        <f t="shared" si="7"/>
        <v>1105510</v>
      </c>
      <c r="Q32" s="32">
        <f t="shared" si="8"/>
        <v>1105510</v>
      </c>
      <c r="R32" s="33">
        <f t="shared" si="9"/>
        <v>770033.33333333337</v>
      </c>
      <c r="S32" s="34">
        <f t="shared" si="10"/>
        <v>146306.33333333334</v>
      </c>
      <c r="T32" s="34">
        <f t="shared" si="11"/>
        <v>916339.66666666674</v>
      </c>
      <c r="U32" s="35">
        <f t="shared" si="12"/>
        <v>916339.66666666674</v>
      </c>
    </row>
    <row r="33" spans="1:21">
      <c r="A33" s="2">
        <v>26</v>
      </c>
      <c r="B33" s="3" t="s">
        <v>30</v>
      </c>
      <c r="C33" s="1" t="s">
        <v>5</v>
      </c>
      <c r="D33" s="2">
        <v>30</v>
      </c>
      <c r="E33" s="4"/>
      <c r="F33" s="23">
        <v>68600</v>
      </c>
      <c r="G33" s="24">
        <f t="shared" si="0"/>
        <v>13034</v>
      </c>
      <c r="H33" s="25">
        <f t="shared" si="1"/>
        <v>81634</v>
      </c>
      <c r="I33" s="26">
        <f t="shared" si="2"/>
        <v>2449020</v>
      </c>
      <c r="J33" s="36">
        <v>2000</v>
      </c>
      <c r="K33" s="28">
        <f t="shared" si="3"/>
        <v>380</v>
      </c>
      <c r="L33" s="28">
        <f t="shared" si="4"/>
        <v>2380</v>
      </c>
      <c r="M33" s="29">
        <f t="shared" si="5"/>
        <v>71400</v>
      </c>
      <c r="N33" s="30">
        <v>28000</v>
      </c>
      <c r="O33" s="31">
        <f t="shared" si="6"/>
        <v>5320</v>
      </c>
      <c r="P33" s="31">
        <f t="shared" si="7"/>
        <v>33320</v>
      </c>
      <c r="Q33" s="32">
        <f t="shared" si="8"/>
        <v>999600</v>
      </c>
      <c r="R33" s="33">
        <f t="shared" si="9"/>
        <v>32866.666666666664</v>
      </c>
      <c r="S33" s="34">
        <f t="shared" si="10"/>
        <v>6244.6666666666661</v>
      </c>
      <c r="T33" s="34">
        <f t="shared" si="11"/>
        <v>39111.333333333328</v>
      </c>
      <c r="U33" s="35">
        <f t="shared" si="12"/>
        <v>1173339.9999999998</v>
      </c>
    </row>
    <row r="34" spans="1:21" ht="26.4">
      <c r="A34" s="1">
        <v>27</v>
      </c>
      <c r="B34" s="5" t="s">
        <v>31</v>
      </c>
      <c r="C34" s="1" t="s">
        <v>5</v>
      </c>
      <c r="D34" s="2">
        <v>4</v>
      </c>
      <c r="E34" s="4"/>
      <c r="F34" s="23">
        <v>45000</v>
      </c>
      <c r="G34" s="24">
        <f t="shared" si="0"/>
        <v>8550</v>
      </c>
      <c r="H34" s="25">
        <f t="shared" si="1"/>
        <v>53550</v>
      </c>
      <c r="I34" s="26">
        <f t="shared" si="2"/>
        <v>214200</v>
      </c>
      <c r="J34" s="36">
        <v>50000</v>
      </c>
      <c r="K34" s="28">
        <f t="shared" si="3"/>
        <v>9500</v>
      </c>
      <c r="L34" s="28">
        <f t="shared" si="4"/>
        <v>59500</v>
      </c>
      <c r="M34" s="29">
        <f t="shared" si="5"/>
        <v>238000</v>
      </c>
      <c r="N34" s="30">
        <v>55000</v>
      </c>
      <c r="O34" s="31">
        <f t="shared" si="6"/>
        <v>10450</v>
      </c>
      <c r="P34" s="31">
        <f t="shared" si="7"/>
        <v>65450</v>
      </c>
      <c r="Q34" s="32">
        <f t="shared" si="8"/>
        <v>261800</v>
      </c>
      <c r="R34" s="33">
        <f t="shared" si="9"/>
        <v>50000</v>
      </c>
      <c r="S34" s="34">
        <f t="shared" si="10"/>
        <v>9500</v>
      </c>
      <c r="T34" s="34">
        <f t="shared" si="11"/>
        <v>59500</v>
      </c>
      <c r="U34" s="35">
        <f t="shared" si="12"/>
        <v>238000</v>
      </c>
    </row>
    <row r="35" spans="1:21" ht="27.75" customHeight="1">
      <c r="A35" s="2">
        <v>28</v>
      </c>
      <c r="B35" s="5" t="s">
        <v>32</v>
      </c>
      <c r="C35" s="1" t="s">
        <v>5</v>
      </c>
      <c r="D35" s="2">
        <v>5</v>
      </c>
      <c r="E35" s="4"/>
      <c r="F35" s="37">
        <v>23000</v>
      </c>
      <c r="G35" s="24">
        <f t="shared" si="0"/>
        <v>4370</v>
      </c>
      <c r="H35" s="25">
        <f t="shared" si="1"/>
        <v>27370</v>
      </c>
      <c r="I35" s="26">
        <f t="shared" si="2"/>
        <v>136850</v>
      </c>
      <c r="J35" s="36">
        <v>25000</v>
      </c>
      <c r="K35" s="28">
        <f t="shared" si="3"/>
        <v>4750</v>
      </c>
      <c r="L35" s="28">
        <f t="shared" si="4"/>
        <v>29750</v>
      </c>
      <c r="M35" s="29">
        <f t="shared" si="5"/>
        <v>148750</v>
      </c>
      <c r="N35" s="30">
        <v>37000</v>
      </c>
      <c r="O35" s="31">
        <f t="shared" si="6"/>
        <v>7030</v>
      </c>
      <c r="P35" s="31">
        <f t="shared" si="7"/>
        <v>44030</v>
      </c>
      <c r="Q35" s="32">
        <f t="shared" si="8"/>
        <v>220150</v>
      </c>
      <c r="R35" s="33">
        <f t="shared" si="9"/>
        <v>28333.333333333332</v>
      </c>
      <c r="S35" s="34">
        <f t="shared" si="10"/>
        <v>5383.333333333333</v>
      </c>
      <c r="T35" s="34">
        <f t="shared" si="11"/>
        <v>33716.666666666664</v>
      </c>
      <c r="U35" s="35">
        <f t="shared" si="12"/>
        <v>168583.33333333331</v>
      </c>
    </row>
    <row r="36" spans="1:21" ht="26.4">
      <c r="A36" s="1">
        <v>29</v>
      </c>
      <c r="B36" s="5" t="s">
        <v>33</v>
      </c>
      <c r="C36" s="1" t="s">
        <v>5</v>
      </c>
      <c r="D36" s="2">
        <v>4</v>
      </c>
      <c r="E36" s="4"/>
      <c r="F36" s="23"/>
      <c r="G36" s="24">
        <f t="shared" si="0"/>
        <v>0</v>
      </c>
      <c r="H36" s="25">
        <f t="shared" si="1"/>
        <v>0</v>
      </c>
      <c r="I36" s="26">
        <f t="shared" si="2"/>
        <v>0</v>
      </c>
      <c r="J36" s="36">
        <v>1500000</v>
      </c>
      <c r="K36" s="28">
        <f t="shared" si="3"/>
        <v>285000</v>
      </c>
      <c r="L36" s="28">
        <f t="shared" si="4"/>
        <v>1785000</v>
      </c>
      <c r="M36" s="29">
        <f t="shared" si="5"/>
        <v>7140000</v>
      </c>
      <c r="N36" s="30">
        <v>283000</v>
      </c>
      <c r="O36" s="31">
        <f t="shared" si="6"/>
        <v>53770</v>
      </c>
      <c r="P36" s="31">
        <f t="shared" si="7"/>
        <v>336770</v>
      </c>
      <c r="Q36" s="32">
        <f t="shared" si="8"/>
        <v>1347080</v>
      </c>
      <c r="R36" s="33">
        <f t="shared" si="9"/>
        <v>891500</v>
      </c>
      <c r="S36" s="34">
        <f t="shared" si="10"/>
        <v>169385</v>
      </c>
      <c r="T36" s="34">
        <f t="shared" si="11"/>
        <v>1060885</v>
      </c>
      <c r="U36" s="35">
        <f t="shared" si="12"/>
        <v>4243540</v>
      </c>
    </row>
    <row r="37" spans="1:21" ht="14.4" thickBot="1">
      <c r="F37" s="38">
        <f>SUM(F8:F36)</f>
        <v>2648300</v>
      </c>
      <c r="G37" s="39">
        <f t="shared" ref="G37:P37" si="15">SUM(G8:G36)</f>
        <v>503177</v>
      </c>
      <c r="H37" s="39">
        <f t="shared" si="15"/>
        <v>3151477</v>
      </c>
      <c r="I37" s="40">
        <f t="shared" si="15"/>
        <v>41683439</v>
      </c>
      <c r="J37" s="41">
        <f t="shared" si="15"/>
        <v>6714000</v>
      </c>
      <c r="K37" s="42">
        <f t="shared" si="15"/>
        <v>1275660</v>
      </c>
      <c r="L37" s="42">
        <f t="shared" si="15"/>
        <v>7989660</v>
      </c>
      <c r="M37" s="43">
        <f t="shared" si="15"/>
        <v>81610200</v>
      </c>
      <c r="N37" s="44">
        <f t="shared" si="15"/>
        <v>4289000</v>
      </c>
      <c r="O37" s="45">
        <f t="shared" si="15"/>
        <v>814910</v>
      </c>
      <c r="P37" s="45">
        <f t="shared" si="15"/>
        <v>5103910</v>
      </c>
      <c r="Q37" s="46">
        <f t="shared" ref="Q37" si="16">SUM(Q8:Q36)</f>
        <v>68007310</v>
      </c>
      <c r="R37" s="47">
        <f t="shared" ref="R37" si="17">SUM(R8:R36)</f>
        <v>5115933.333333333</v>
      </c>
      <c r="S37" s="48">
        <f t="shared" ref="S37" si="18">SUM(S8:S36)</f>
        <v>972027.33333333337</v>
      </c>
      <c r="T37" s="48">
        <f t="shared" ref="T37" si="19">SUM(T8:T36)</f>
        <v>6087960.666666666</v>
      </c>
      <c r="U37" s="49">
        <f t="shared" ref="U37" si="20">SUM(U8:U36)</f>
        <v>70235823</v>
      </c>
    </row>
    <row r="38" spans="1:21" ht="14.4" thickBot="1"/>
    <row r="39" spans="1:21">
      <c r="A39" s="60" t="s">
        <v>42</v>
      </c>
      <c r="B39" s="61"/>
      <c r="C39" s="64" t="s">
        <v>38</v>
      </c>
      <c r="D39" s="65"/>
    </row>
    <row r="40" spans="1:21" ht="21" thickBot="1">
      <c r="A40" s="62"/>
      <c r="B40" s="63"/>
      <c r="C40" s="66">
        <f>U37</f>
        <v>70235823</v>
      </c>
      <c r="D40" s="67"/>
    </row>
  </sheetData>
  <autoFilter ref="A6:U37" xr:uid="{944D724D-AA53-4A29-9A2D-2EEEB99E92C0}"/>
  <mergeCells count="30">
    <mergeCell ref="N5:Q5"/>
    <mergeCell ref="N6:N7"/>
    <mergeCell ref="O6:O7"/>
    <mergeCell ref="P6:P7"/>
    <mergeCell ref="Q6:Q7"/>
    <mergeCell ref="A2:AG2"/>
    <mergeCell ref="A3:AG3"/>
    <mergeCell ref="A6:A7"/>
    <mergeCell ref="B6:B7"/>
    <mergeCell ref="C6:C7"/>
    <mergeCell ref="D6:D7"/>
    <mergeCell ref="E6:E7"/>
    <mergeCell ref="F5:I5"/>
    <mergeCell ref="F6:F7"/>
    <mergeCell ref="G6:G7"/>
    <mergeCell ref="J5:M5"/>
    <mergeCell ref="J6:J7"/>
    <mergeCell ref="K6:K7"/>
    <mergeCell ref="L6:L7"/>
    <mergeCell ref="M6:M7"/>
    <mergeCell ref="R5:U5"/>
    <mergeCell ref="R6:R7"/>
    <mergeCell ref="S6:S7"/>
    <mergeCell ref="T6:T7"/>
    <mergeCell ref="U6:U7"/>
    <mergeCell ref="A39:B40"/>
    <mergeCell ref="C39:D39"/>
    <mergeCell ref="C40:D40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5F17A-BA7F-4012-BCD4-00A8D9676CCD}">
  <dimension ref="A2:AG40"/>
  <sheetViews>
    <sheetView tabSelected="1" topLeftCell="J1" zoomScale="48" zoomScaleNormal="48" zoomScaleSheetLayoutView="50" workbookViewId="0">
      <selection activeCell="H20" sqref="H20"/>
    </sheetView>
  </sheetViews>
  <sheetFormatPr baseColWidth="10" defaultRowHeight="13.8"/>
  <cols>
    <col min="2" max="2" width="88.5" customWidth="1"/>
    <col min="3" max="3" width="21.69921875" customWidth="1"/>
    <col min="4" max="4" width="13.5" customWidth="1"/>
    <col min="5" max="5" width="15.296875" customWidth="1"/>
    <col min="6" max="6" width="18.5" customWidth="1"/>
    <col min="7" max="8" width="17.5" customWidth="1"/>
    <col min="9" max="9" width="19.5" customWidth="1"/>
    <col min="10" max="11" width="17.5" customWidth="1"/>
    <col min="12" max="12" width="19.796875" customWidth="1"/>
    <col min="13" max="13" width="19.5" customWidth="1"/>
    <col min="14" max="14" width="21.19921875" customWidth="1"/>
    <col min="15" max="16" width="17.5" customWidth="1"/>
    <col min="17" max="17" width="20.5" customWidth="1"/>
    <col min="18" max="20" width="17.5" customWidth="1"/>
    <col min="21" max="21" width="19.19921875" customWidth="1"/>
  </cols>
  <sheetData>
    <row r="2" spans="1:33" ht="15.6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</row>
    <row r="3" spans="1:33" ht="15.6">
      <c r="A3" s="72" t="s">
        <v>43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</row>
    <row r="4" spans="1:33" ht="14.4" thickBot="1"/>
    <row r="5" spans="1:33" ht="18" thickBot="1">
      <c r="F5" s="77" t="s">
        <v>39</v>
      </c>
      <c r="G5" s="78"/>
      <c r="H5" s="78"/>
      <c r="I5" s="79"/>
      <c r="J5" s="84" t="s">
        <v>34</v>
      </c>
      <c r="K5" s="85"/>
      <c r="L5" s="85"/>
      <c r="M5" s="86"/>
      <c r="N5" s="98" t="s">
        <v>44</v>
      </c>
      <c r="O5" s="99"/>
      <c r="P5" s="99"/>
      <c r="Q5" s="100"/>
      <c r="R5" s="95" t="s">
        <v>40</v>
      </c>
      <c r="S5" s="96"/>
      <c r="T5" s="96"/>
      <c r="U5" s="97"/>
    </row>
    <row r="6" spans="1:33" ht="15.75" customHeight="1" thickTop="1">
      <c r="A6" s="73" t="s">
        <v>1</v>
      </c>
      <c r="B6" s="73" t="s">
        <v>2</v>
      </c>
      <c r="C6" s="73" t="s">
        <v>3</v>
      </c>
      <c r="D6" s="73" t="s">
        <v>45</v>
      </c>
      <c r="E6" s="73" t="s">
        <v>46</v>
      </c>
      <c r="F6" s="80" t="s">
        <v>35</v>
      </c>
      <c r="G6" s="82" t="s">
        <v>36</v>
      </c>
      <c r="H6" s="68" t="s">
        <v>37</v>
      </c>
      <c r="I6" s="70" t="s">
        <v>38</v>
      </c>
      <c r="J6" s="87" t="s">
        <v>35</v>
      </c>
      <c r="K6" s="89" t="s">
        <v>36</v>
      </c>
      <c r="L6" s="91" t="s">
        <v>37</v>
      </c>
      <c r="M6" s="93" t="s">
        <v>38</v>
      </c>
      <c r="N6" s="101" t="s">
        <v>35</v>
      </c>
      <c r="O6" s="102" t="s">
        <v>36</v>
      </c>
      <c r="P6" s="103" t="s">
        <v>37</v>
      </c>
      <c r="Q6" s="105" t="s">
        <v>38</v>
      </c>
      <c r="R6" s="54" t="s">
        <v>35</v>
      </c>
      <c r="S6" s="56" t="s">
        <v>36</v>
      </c>
      <c r="T6" s="56" t="s">
        <v>41</v>
      </c>
      <c r="U6" s="58" t="s">
        <v>38</v>
      </c>
    </row>
    <row r="7" spans="1:33">
      <c r="A7" s="74"/>
      <c r="B7" s="74"/>
      <c r="C7" s="74"/>
      <c r="D7" s="73"/>
      <c r="E7" s="73"/>
      <c r="F7" s="81"/>
      <c r="G7" s="83"/>
      <c r="H7" s="69"/>
      <c r="I7" s="71"/>
      <c r="J7" s="88"/>
      <c r="K7" s="90"/>
      <c r="L7" s="92"/>
      <c r="M7" s="94"/>
      <c r="N7" s="101"/>
      <c r="O7" s="102"/>
      <c r="P7" s="104"/>
      <c r="Q7" s="105"/>
      <c r="R7" s="55"/>
      <c r="S7" s="57"/>
      <c r="T7" s="57"/>
      <c r="U7" s="59"/>
    </row>
    <row r="8" spans="1:33" ht="15">
      <c r="A8" s="1">
        <v>1</v>
      </c>
      <c r="B8" s="50" t="s">
        <v>4</v>
      </c>
      <c r="C8" s="1" t="s">
        <v>5</v>
      </c>
      <c r="D8" s="17">
        <v>10</v>
      </c>
      <c r="E8" s="18">
        <v>10</v>
      </c>
      <c r="F8" s="23">
        <v>12000</v>
      </c>
      <c r="G8" s="24">
        <f>F8*0.19</f>
        <v>2280</v>
      </c>
      <c r="H8" s="25">
        <f>F8+G8</f>
        <v>14280</v>
      </c>
      <c r="I8" s="26">
        <f>H8*E8</f>
        <v>142800</v>
      </c>
      <c r="J8" s="27">
        <v>40000</v>
      </c>
      <c r="K8" s="28">
        <f>J8*0.19</f>
        <v>7600</v>
      </c>
      <c r="L8" s="28">
        <f>J8+K8</f>
        <v>47600</v>
      </c>
      <c r="M8" s="29">
        <f>L8*E8</f>
        <v>476000</v>
      </c>
      <c r="N8" s="30">
        <v>15000</v>
      </c>
      <c r="O8" s="31">
        <f>N8*0.19</f>
        <v>2850</v>
      </c>
      <c r="P8" s="31">
        <f>N8+O8</f>
        <v>17850</v>
      </c>
      <c r="Q8" s="32">
        <f>P8*E8</f>
        <v>178500</v>
      </c>
      <c r="R8" s="33">
        <f>AVERAGE(F8,J8,N8)</f>
        <v>22333.333333333332</v>
      </c>
      <c r="S8" s="34">
        <f>R8*0.19</f>
        <v>4243.333333333333</v>
      </c>
      <c r="T8" s="34">
        <f>R8+S8</f>
        <v>26576.666666666664</v>
      </c>
      <c r="U8" s="35">
        <f>T8*E8</f>
        <v>265766.66666666663</v>
      </c>
    </row>
    <row r="9" spans="1:33" ht="15">
      <c r="A9" s="2">
        <v>2</v>
      </c>
      <c r="B9" s="50" t="s">
        <v>6</v>
      </c>
      <c r="C9" s="1" t="s">
        <v>5</v>
      </c>
      <c r="D9" s="17">
        <v>5</v>
      </c>
      <c r="E9" s="18">
        <v>5</v>
      </c>
      <c r="F9" s="23"/>
      <c r="G9" s="24">
        <f t="shared" ref="G9:G36" si="0">F9*0.19</f>
        <v>0</v>
      </c>
      <c r="H9" s="25">
        <f t="shared" ref="H9:H36" si="1">F9+G9</f>
        <v>0</v>
      </c>
      <c r="I9" s="26">
        <f t="shared" ref="I9:I36" si="2">H9*E9</f>
        <v>0</v>
      </c>
      <c r="J9" s="36">
        <v>90000</v>
      </c>
      <c r="K9" s="28">
        <f t="shared" ref="K9:K36" si="3">J9*0.19</f>
        <v>17100</v>
      </c>
      <c r="L9" s="28">
        <f t="shared" ref="L9:L36" si="4">J9+K9</f>
        <v>107100</v>
      </c>
      <c r="M9" s="29">
        <f t="shared" ref="M9:M36" si="5">L9*E9</f>
        <v>535500</v>
      </c>
      <c r="N9" s="30">
        <v>308000</v>
      </c>
      <c r="O9" s="31">
        <f t="shared" ref="O9:O36" si="6">N9*0.19</f>
        <v>58520</v>
      </c>
      <c r="P9" s="31">
        <f t="shared" ref="P9:P36" si="7">N9+O9</f>
        <v>366520</v>
      </c>
      <c r="Q9" s="32">
        <f t="shared" ref="Q9:Q36" si="8">P9*E9</f>
        <v>1832600</v>
      </c>
      <c r="R9" s="33">
        <f t="shared" ref="R9:R36" si="9">AVERAGE(F9,J9,N9)</f>
        <v>199000</v>
      </c>
      <c r="S9" s="34">
        <f t="shared" ref="S9:S36" si="10">R9*0.19</f>
        <v>37810</v>
      </c>
      <c r="T9" s="34">
        <f t="shared" ref="T9:T36" si="11">R9+S9</f>
        <v>236810</v>
      </c>
      <c r="U9" s="35">
        <f t="shared" ref="U9:U36" si="12">T9*E9</f>
        <v>1184050</v>
      </c>
    </row>
    <row r="10" spans="1:33" ht="15">
      <c r="A10" s="1">
        <v>3</v>
      </c>
      <c r="B10" s="50" t="s">
        <v>7</v>
      </c>
      <c r="C10" s="1" t="s">
        <v>5</v>
      </c>
      <c r="D10" s="17">
        <v>4</v>
      </c>
      <c r="E10" s="18">
        <v>4</v>
      </c>
      <c r="F10" s="23">
        <v>85000</v>
      </c>
      <c r="G10" s="24">
        <f t="shared" si="0"/>
        <v>16150</v>
      </c>
      <c r="H10" s="25">
        <f t="shared" si="1"/>
        <v>101150</v>
      </c>
      <c r="I10" s="26">
        <f t="shared" si="2"/>
        <v>404600</v>
      </c>
      <c r="J10" s="36">
        <v>140000</v>
      </c>
      <c r="K10" s="28">
        <f t="shared" si="3"/>
        <v>26600</v>
      </c>
      <c r="L10" s="28">
        <f t="shared" si="4"/>
        <v>166600</v>
      </c>
      <c r="M10" s="29">
        <f t="shared" si="5"/>
        <v>666400</v>
      </c>
      <c r="N10" s="30">
        <v>123000</v>
      </c>
      <c r="O10" s="31">
        <f t="shared" si="6"/>
        <v>23370</v>
      </c>
      <c r="P10" s="31">
        <f t="shared" si="7"/>
        <v>146370</v>
      </c>
      <c r="Q10" s="32">
        <f t="shared" si="8"/>
        <v>585480</v>
      </c>
      <c r="R10" s="33">
        <f t="shared" si="9"/>
        <v>116000</v>
      </c>
      <c r="S10" s="34">
        <f t="shared" si="10"/>
        <v>22040</v>
      </c>
      <c r="T10" s="34">
        <f t="shared" si="11"/>
        <v>138040</v>
      </c>
      <c r="U10" s="35">
        <f t="shared" si="12"/>
        <v>552160</v>
      </c>
    </row>
    <row r="11" spans="1:33" ht="27.6">
      <c r="A11" s="2">
        <v>4</v>
      </c>
      <c r="B11" s="50" t="s">
        <v>8</v>
      </c>
      <c r="C11" s="1" t="s">
        <v>5</v>
      </c>
      <c r="D11" s="17">
        <v>8</v>
      </c>
      <c r="E11" s="18">
        <v>8</v>
      </c>
      <c r="F11" s="23"/>
      <c r="G11" s="24">
        <f t="shared" si="0"/>
        <v>0</v>
      </c>
      <c r="H11" s="25">
        <f t="shared" si="1"/>
        <v>0</v>
      </c>
      <c r="I11" s="26">
        <f t="shared" si="2"/>
        <v>0</v>
      </c>
      <c r="J11" s="36">
        <v>140000</v>
      </c>
      <c r="K11" s="28">
        <f t="shared" si="3"/>
        <v>26600</v>
      </c>
      <c r="L11" s="28">
        <f t="shared" si="4"/>
        <v>166600</v>
      </c>
      <c r="M11" s="29">
        <f t="shared" si="5"/>
        <v>1332800</v>
      </c>
      <c r="N11" s="30">
        <v>62000</v>
      </c>
      <c r="O11" s="31">
        <f t="shared" si="6"/>
        <v>11780</v>
      </c>
      <c r="P11" s="31">
        <f t="shared" si="7"/>
        <v>73780</v>
      </c>
      <c r="Q11" s="32">
        <f t="shared" si="8"/>
        <v>590240</v>
      </c>
      <c r="R11" s="33">
        <f t="shared" si="9"/>
        <v>101000</v>
      </c>
      <c r="S11" s="34">
        <f t="shared" si="10"/>
        <v>19190</v>
      </c>
      <c r="T11" s="34">
        <f t="shared" si="11"/>
        <v>120190</v>
      </c>
      <c r="U11" s="35">
        <f>T11*E11</f>
        <v>961520</v>
      </c>
    </row>
    <row r="12" spans="1:33" ht="15">
      <c r="A12" s="1">
        <v>5</v>
      </c>
      <c r="B12" s="50" t="s">
        <v>9</v>
      </c>
      <c r="C12" s="1" t="s">
        <v>5</v>
      </c>
      <c r="D12" s="17">
        <v>10</v>
      </c>
      <c r="E12" s="18">
        <v>10</v>
      </c>
      <c r="F12" s="23">
        <v>43500</v>
      </c>
      <c r="G12" s="24">
        <f t="shared" si="0"/>
        <v>8265</v>
      </c>
      <c r="H12" s="25">
        <f t="shared" si="1"/>
        <v>51765</v>
      </c>
      <c r="I12" s="26">
        <f t="shared" si="2"/>
        <v>517650</v>
      </c>
      <c r="J12" s="36">
        <v>80000</v>
      </c>
      <c r="K12" s="28">
        <f t="shared" si="3"/>
        <v>15200</v>
      </c>
      <c r="L12" s="28">
        <f t="shared" si="4"/>
        <v>95200</v>
      </c>
      <c r="M12" s="29">
        <f t="shared" si="5"/>
        <v>952000</v>
      </c>
      <c r="N12" s="30">
        <v>59000</v>
      </c>
      <c r="O12" s="31">
        <f t="shared" si="6"/>
        <v>11210</v>
      </c>
      <c r="P12" s="31">
        <f t="shared" si="7"/>
        <v>70210</v>
      </c>
      <c r="Q12" s="32">
        <f t="shared" si="8"/>
        <v>702100</v>
      </c>
      <c r="R12" s="33">
        <f t="shared" si="9"/>
        <v>60833.333333333336</v>
      </c>
      <c r="S12" s="34">
        <f t="shared" si="10"/>
        <v>11558.333333333334</v>
      </c>
      <c r="T12" s="34">
        <f t="shared" si="11"/>
        <v>72391.666666666672</v>
      </c>
      <c r="U12" s="35">
        <f t="shared" si="12"/>
        <v>723916.66666666674</v>
      </c>
    </row>
    <row r="13" spans="1:33" ht="24.75" customHeight="1">
      <c r="A13" s="2">
        <v>6</v>
      </c>
      <c r="B13" s="50" t="s">
        <v>10</v>
      </c>
      <c r="C13" s="1" t="s">
        <v>5</v>
      </c>
      <c r="D13" s="17">
        <v>10</v>
      </c>
      <c r="E13" s="18">
        <v>10</v>
      </c>
      <c r="F13" s="23"/>
      <c r="G13" s="24">
        <f t="shared" si="0"/>
        <v>0</v>
      </c>
      <c r="H13" s="25">
        <f t="shared" si="1"/>
        <v>0</v>
      </c>
      <c r="I13" s="26">
        <f t="shared" si="2"/>
        <v>0</v>
      </c>
      <c r="J13" s="36">
        <v>15000</v>
      </c>
      <c r="K13" s="28">
        <f t="shared" si="3"/>
        <v>2850</v>
      </c>
      <c r="L13" s="28">
        <f t="shared" si="4"/>
        <v>17850</v>
      </c>
      <c r="M13" s="29">
        <f t="shared" si="5"/>
        <v>178500</v>
      </c>
      <c r="N13" s="30">
        <v>18000</v>
      </c>
      <c r="O13" s="31">
        <f t="shared" si="6"/>
        <v>3420</v>
      </c>
      <c r="P13" s="31">
        <f t="shared" si="7"/>
        <v>21420</v>
      </c>
      <c r="Q13" s="32">
        <f t="shared" si="8"/>
        <v>214200</v>
      </c>
      <c r="R13" s="33">
        <f t="shared" si="9"/>
        <v>16500</v>
      </c>
      <c r="S13" s="34">
        <f t="shared" si="10"/>
        <v>3135</v>
      </c>
      <c r="T13" s="34">
        <f t="shared" si="11"/>
        <v>19635</v>
      </c>
      <c r="U13" s="35">
        <f t="shared" si="12"/>
        <v>196350</v>
      </c>
    </row>
    <row r="14" spans="1:33" ht="15">
      <c r="A14" s="1">
        <v>7</v>
      </c>
      <c r="B14" s="51" t="s">
        <v>11</v>
      </c>
      <c r="C14" s="1" t="s">
        <v>5</v>
      </c>
      <c r="D14" s="17">
        <v>20</v>
      </c>
      <c r="E14" s="18">
        <v>20</v>
      </c>
      <c r="F14" s="23">
        <v>15000</v>
      </c>
      <c r="G14" s="24">
        <f t="shared" si="0"/>
        <v>2850</v>
      </c>
      <c r="H14" s="25">
        <f t="shared" si="1"/>
        <v>17850</v>
      </c>
      <c r="I14" s="26">
        <f t="shared" si="2"/>
        <v>357000</v>
      </c>
      <c r="J14" s="36">
        <v>25000</v>
      </c>
      <c r="K14" s="28">
        <f t="shared" si="3"/>
        <v>4750</v>
      </c>
      <c r="L14" s="28">
        <f t="shared" si="4"/>
        <v>29750</v>
      </c>
      <c r="M14" s="29">
        <f t="shared" si="5"/>
        <v>595000</v>
      </c>
      <c r="N14" s="30">
        <v>15000</v>
      </c>
      <c r="O14" s="31">
        <f t="shared" si="6"/>
        <v>2850</v>
      </c>
      <c r="P14" s="31">
        <f t="shared" si="7"/>
        <v>17850</v>
      </c>
      <c r="Q14" s="32">
        <f t="shared" si="8"/>
        <v>357000</v>
      </c>
      <c r="R14" s="33">
        <f t="shared" si="9"/>
        <v>18333.333333333332</v>
      </c>
      <c r="S14" s="34">
        <f t="shared" si="10"/>
        <v>3483.333333333333</v>
      </c>
      <c r="T14" s="34">
        <f t="shared" si="11"/>
        <v>21816.666666666664</v>
      </c>
      <c r="U14" s="35">
        <f t="shared" si="12"/>
        <v>436333.33333333326</v>
      </c>
    </row>
    <row r="15" spans="1:33" ht="27.6">
      <c r="A15" s="2">
        <v>8</v>
      </c>
      <c r="B15" s="50" t="s">
        <v>12</v>
      </c>
      <c r="C15" s="1" t="s">
        <v>5</v>
      </c>
      <c r="D15" s="17">
        <v>15</v>
      </c>
      <c r="E15" s="18">
        <v>15</v>
      </c>
      <c r="F15" s="23"/>
      <c r="G15" s="24">
        <f t="shared" si="0"/>
        <v>0</v>
      </c>
      <c r="H15" s="25">
        <f t="shared" si="1"/>
        <v>0</v>
      </c>
      <c r="I15" s="26">
        <f t="shared" si="2"/>
        <v>0</v>
      </c>
      <c r="J15" s="36">
        <v>15000</v>
      </c>
      <c r="K15" s="28">
        <f t="shared" si="3"/>
        <v>2850</v>
      </c>
      <c r="L15" s="28">
        <f t="shared" si="4"/>
        <v>17850</v>
      </c>
      <c r="M15" s="29">
        <f t="shared" si="5"/>
        <v>267750</v>
      </c>
      <c r="N15" s="30">
        <v>25000</v>
      </c>
      <c r="O15" s="31">
        <f t="shared" si="6"/>
        <v>4750</v>
      </c>
      <c r="P15" s="31">
        <f t="shared" si="7"/>
        <v>29750</v>
      </c>
      <c r="Q15" s="32">
        <f t="shared" si="8"/>
        <v>446250</v>
      </c>
      <c r="R15" s="33">
        <f t="shared" si="9"/>
        <v>20000</v>
      </c>
      <c r="S15" s="34">
        <f t="shared" si="10"/>
        <v>3800</v>
      </c>
      <c r="T15" s="34">
        <f t="shared" si="11"/>
        <v>23800</v>
      </c>
      <c r="U15" s="35">
        <f t="shared" si="12"/>
        <v>357000</v>
      </c>
    </row>
    <row r="16" spans="1:33" ht="15">
      <c r="A16" s="1">
        <v>9</v>
      </c>
      <c r="B16" s="50" t="s">
        <v>13</v>
      </c>
      <c r="C16" s="1" t="s">
        <v>5</v>
      </c>
      <c r="D16" s="17">
        <v>20</v>
      </c>
      <c r="E16" s="18">
        <v>40</v>
      </c>
      <c r="F16" s="23"/>
      <c r="G16" s="24">
        <f t="shared" si="0"/>
        <v>0</v>
      </c>
      <c r="H16" s="25">
        <f t="shared" si="1"/>
        <v>0</v>
      </c>
      <c r="I16" s="26">
        <f t="shared" si="2"/>
        <v>0</v>
      </c>
      <c r="J16" s="36">
        <v>5000</v>
      </c>
      <c r="K16" s="28">
        <f t="shared" si="3"/>
        <v>950</v>
      </c>
      <c r="L16" s="28">
        <f t="shared" si="4"/>
        <v>5950</v>
      </c>
      <c r="M16" s="29">
        <f t="shared" si="5"/>
        <v>238000</v>
      </c>
      <c r="N16" s="30">
        <v>25000</v>
      </c>
      <c r="O16" s="31">
        <f t="shared" si="6"/>
        <v>4750</v>
      </c>
      <c r="P16" s="31">
        <f t="shared" si="7"/>
        <v>29750</v>
      </c>
      <c r="Q16" s="32">
        <f t="shared" si="8"/>
        <v>1190000</v>
      </c>
      <c r="R16" s="33">
        <f t="shared" si="9"/>
        <v>15000</v>
      </c>
      <c r="S16" s="34">
        <f t="shared" si="10"/>
        <v>2850</v>
      </c>
      <c r="T16" s="34">
        <f t="shared" si="11"/>
        <v>17850</v>
      </c>
      <c r="U16" s="35">
        <f t="shared" si="12"/>
        <v>714000</v>
      </c>
    </row>
    <row r="17" spans="1:21" ht="15">
      <c r="A17" s="2">
        <v>10</v>
      </c>
      <c r="B17" s="50" t="s">
        <v>14</v>
      </c>
      <c r="C17" s="1" t="s">
        <v>5</v>
      </c>
      <c r="D17" s="17">
        <v>30</v>
      </c>
      <c r="E17" s="18">
        <v>30</v>
      </c>
      <c r="F17" s="37">
        <v>32600</v>
      </c>
      <c r="G17" s="24">
        <f t="shared" si="0"/>
        <v>6194</v>
      </c>
      <c r="H17" s="25">
        <f t="shared" si="1"/>
        <v>38794</v>
      </c>
      <c r="I17" s="26">
        <f t="shared" si="2"/>
        <v>1163820</v>
      </c>
      <c r="J17" s="36">
        <v>45000</v>
      </c>
      <c r="K17" s="28">
        <f t="shared" si="3"/>
        <v>8550</v>
      </c>
      <c r="L17" s="28">
        <f t="shared" si="4"/>
        <v>53550</v>
      </c>
      <c r="M17" s="29">
        <f t="shared" si="5"/>
        <v>1606500</v>
      </c>
      <c r="N17" s="30">
        <v>38000</v>
      </c>
      <c r="O17" s="31">
        <f t="shared" si="6"/>
        <v>7220</v>
      </c>
      <c r="P17" s="31">
        <f t="shared" si="7"/>
        <v>45220</v>
      </c>
      <c r="Q17" s="32">
        <f t="shared" si="8"/>
        <v>1356600</v>
      </c>
      <c r="R17" s="33">
        <f t="shared" si="9"/>
        <v>38533.333333333336</v>
      </c>
      <c r="S17" s="34">
        <f t="shared" si="10"/>
        <v>7321.3333333333339</v>
      </c>
      <c r="T17" s="34">
        <f t="shared" si="11"/>
        <v>45854.666666666672</v>
      </c>
      <c r="U17" s="35">
        <f t="shared" si="12"/>
        <v>1375640.0000000002</v>
      </c>
    </row>
    <row r="18" spans="1:21" ht="15">
      <c r="A18" s="1">
        <v>11</v>
      </c>
      <c r="B18" s="51" t="s">
        <v>15</v>
      </c>
      <c r="C18" s="1" t="s">
        <v>5</v>
      </c>
      <c r="D18" s="17">
        <v>30</v>
      </c>
      <c r="E18" s="18">
        <v>30</v>
      </c>
      <c r="F18" s="23">
        <v>3000</v>
      </c>
      <c r="G18" s="24">
        <f t="shared" si="0"/>
        <v>570</v>
      </c>
      <c r="H18" s="25">
        <f t="shared" si="1"/>
        <v>3570</v>
      </c>
      <c r="I18" s="26">
        <f t="shared" si="2"/>
        <v>107100</v>
      </c>
      <c r="J18" s="36">
        <v>5000</v>
      </c>
      <c r="K18" s="28">
        <f t="shared" si="3"/>
        <v>950</v>
      </c>
      <c r="L18" s="28">
        <f t="shared" si="4"/>
        <v>5950</v>
      </c>
      <c r="M18" s="29">
        <f t="shared" si="5"/>
        <v>178500</v>
      </c>
      <c r="N18" s="30">
        <v>4000</v>
      </c>
      <c r="O18" s="31">
        <f t="shared" si="6"/>
        <v>760</v>
      </c>
      <c r="P18" s="31">
        <f t="shared" si="7"/>
        <v>4760</v>
      </c>
      <c r="Q18" s="32">
        <f t="shared" si="8"/>
        <v>142800</v>
      </c>
      <c r="R18" s="33">
        <f t="shared" si="9"/>
        <v>4000</v>
      </c>
      <c r="S18" s="34">
        <f t="shared" si="10"/>
        <v>760</v>
      </c>
      <c r="T18" s="34">
        <f t="shared" si="11"/>
        <v>4760</v>
      </c>
      <c r="U18" s="35">
        <f t="shared" si="12"/>
        <v>142800</v>
      </c>
    </row>
    <row r="19" spans="1:21" ht="27.6">
      <c r="A19" s="2">
        <v>12</v>
      </c>
      <c r="B19" s="50" t="s">
        <v>16</v>
      </c>
      <c r="C19" s="1" t="s">
        <v>5</v>
      </c>
      <c r="D19" s="17">
        <v>30</v>
      </c>
      <c r="E19" s="18">
        <v>60</v>
      </c>
      <c r="F19" s="37">
        <v>8000</v>
      </c>
      <c r="G19" s="24">
        <f t="shared" si="0"/>
        <v>1520</v>
      </c>
      <c r="H19" s="25">
        <f t="shared" si="1"/>
        <v>9520</v>
      </c>
      <c r="I19" s="26">
        <f t="shared" si="2"/>
        <v>571200</v>
      </c>
      <c r="J19" s="36">
        <v>80000</v>
      </c>
      <c r="K19" s="28">
        <f t="shared" si="3"/>
        <v>15200</v>
      </c>
      <c r="L19" s="28">
        <f t="shared" si="4"/>
        <v>95200</v>
      </c>
      <c r="M19" s="29">
        <f t="shared" si="5"/>
        <v>5712000</v>
      </c>
      <c r="N19" s="30">
        <v>21000</v>
      </c>
      <c r="O19" s="31">
        <f t="shared" si="6"/>
        <v>3990</v>
      </c>
      <c r="P19" s="31">
        <f t="shared" si="7"/>
        <v>24990</v>
      </c>
      <c r="Q19" s="32">
        <f t="shared" si="8"/>
        <v>1499400</v>
      </c>
      <c r="R19" s="33">
        <f t="shared" si="9"/>
        <v>36333.333333333336</v>
      </c>
      <c r="S19" s="34">
        <f t="shared" si="10"/>
        <v>6903.3333333333339</v>
      </c>
      <c r="T19" s="34">
        <f t="shared" si="11"/>
        <v>43236.666666666672</v>
      </c>
      <c r="U19" s="35">
        <f t="shared" si="12"/>
        <v>2594200.0000000005</v>
      </c>
    </row>
    <row r="20" spans="1:21" ht="27.6">
      <c r="A20" s="1">
        <v>13</v>
      </c>
      <c r="B20" s="50" t="s">
        <v>17</v>
      </c>
      <c r="C20" s="1" t="s">
        <v>5</v>
      </c>
      <c r="D20" s="17">
        <v>40</v>
      </c>
      <c r="E20" s="18">
        <v>40</v>
      </c>
      <c r="F20" s="23"/>
      <c r="G20" s="24"/>
      <c r="H20" s="25"/>
      <c r="I20" s="26">
        <f t="shared" si="2"/>
        <v>0</v>
      </c>
      <c r="J20" s="36">
        <v>200000</v>
      </c>
      <c r="K20" s="28">
        <f t="shared" si="3"/>
        <v>38000</v>
      </c>
      <c r="L20" s="28">
        <f t="shared" si="4"/>
        <v>238000</v>
      </c>
      <c r="M20" s="29">
        <f t="shared" si="5"/>
        <v>9520000</v>
      </c>
      <c r="N20" s="30">
        <v>117000</v>
      </c>
      <c r="O20" s="31">
        <f t="shared" si="6"/>
        <v>22230</v>
      </c>
      <c r="P20" s="31">
        <f t="shared" si="7"/>
        <v>139230</v>
      </c>
      <c r="Q20" s="32">
        <f t="shared" si="8"/>
        <v>5569200</v>
      </c>
      <c r="R20" s="33">
        <f t="shared" si="9"/>
        <v>158500</v>
      </c>
      <c r="S20" s="34">
        <f t="shared" si="10"/>
        <v>30115</v>
      </c>
      <c r="T20" s="34">
        <f t="shared" si="11"/>
        <v>188615</v>
      </c>
      <c r="U20" s="35">
        <f t="shared" si="12"/>
        <v>7544600</v>
      </c>
    </row>
    <row r="21" spans="1:21" ht="27.6">
      <c r="A21" s="2">
        <v>14</v>
      </c>
      <c r="B21" s="50" t="s">
        <v>18</v>
      </c>
      <c r="C21" s="1" t="s">
        <v>5</v>
      </c>
      <c r="D21" s="17">
        <v>6</v>
      </c>
      <c r="E21" s="18">
        <v>6</v>
      </c>
      <c r="F21" s="23">
        <v>120000</v>
      </c>
      <c r="G21" s="24">
        <f t="shared" si="0"/>
        <v>22800</v>
      </c>
      <c r="H21" s="25">
        <f t="shared" ref="H21" si="13">F21+G21</f>
        <v>142800</v>
      </c>
      <c r="I21" s="26">
        <f t="shared" si="2"/>
        <v>856800</v>
      </c>
      <c r="J21" s="36">
        <v>200000</v>
      </c>
      <c r="K21" s="28">
        <f t="shared" si="3"/>
        <v>38000</v>
      </c>
      <c r="L21" s="28">
        <f t="shared" si="4"/>
        <v>238000</v>
      </c>
      <c r="M21" s="29">
        <f t="shared" si="5"/>
        <v>1428000</v>
      </c>
      <c r="N21" s="30">
        <v>123000</v>
      </c>
      <c r="O21" s="31">
        <f t="shared" si="6"/>
        <v>23370</v>
      </c>
      <c r="P21" s="31">
        <f t="shared" si="7"/>
        <v>146370</v>
      </c>
      <c r="Q21" s="32">
        <f t="shared" si="8"/>
        <v>878220</v>
      </c>
      <c r="R21" s="33">
        <f t="shared" si="9"/>
        <v>147666.66666666666</v>
      </c>
      <c r="S21" s="34">
        <f t="shared" si="10"/>
        <v>28056.666666666664</v>
      </c>
      <c r="T21" s="34">
        <f t="shared" si="11"/>
        <v>175723.33333333331</v>
      </c>
      <c r="U21" s="35">
        <f t="shared" si="12"/>
        <v>1054340</v>
      </c>
    </row>
    <row r="22" spans="1:21" ht="15">
      <c r="A22" s="1">
        <v>15</v>
      </c>
      <c r="B22" s="50" t="s">
        <v>19</v>
      </c>
      <c r="C22" s="1" t="s">
        <v>5</v>
      </c>
      <c r="D22" s="17">
        <v>50</v>
      </c>
      <c r="E22" s="18">
        <v>50</v>
      </c>
      <c r="F22" s="23">
        <v>106500</v>
      </c>
      <c r="G22" s="24">
        <f t="shared" si="0"/>
        <v>20235</v>
      </c>
      <c r="H22" s="25">
        <f t="shared" si="1"/>
        <v>126735</v>
      </c>
      <c r="I22" s="26">
        <f t="shared" si="2"/>
        <v>6336750</v>
      </c>
      <c r="J22" s="36">
        <v>60000</v>
      </c>
      <c r="K22" s="28">
        <f t="shared" si="3"/>
        <v>11400</v>
      </c>
      <c r="L22" s="28">
        <f t="shared" si="4"/>
        <v>71400</v>
      </c>
      <c r="M22" s="29">
        <f t="shared" si="5"/>
        <v>3570000</v>
      </c>
      <c r="N22" s="30">
        <v>92000</v>
      </c>
      <c r="O22" s="31">
        <f t="shared" si="6"/>
        <v>17480</v>
      </c>
      <c r="P22" s="31">
        <f t="shared" si="7"/>
        <v>109480</v>
      </c>
      <c r="Q22" s="32">
        <f t="shared" si="8"/>
        <v>5474000</v>
      </c>
      <c r="R22" s="33">
        <f t="shared" si="9"/>
        <v>86166.666666666672</v>
      </c>
      <c r="S22" s="34">
        <f t="shared" si="10"/>
        <v>16371.666666666668</v>
      </c>
      <c r="T22" s="34">
        <f t="shared" si="11"/>
        <v>102538.33333333334</v>
      </c>
      <c r="U22" s="35">
        <f t="shared" si="12"/>
        <v>5126916.666666667</v>
      </c>
    </row>
    <row r="23" spans="1:21" ht="27.6">
      <c r="A23" s="2">
        <v>16</v>
      </c>
      <c r="B23" s="50" t="s">
        <v>20</v>
      </c>
      <c r="C23" s="1" t="s">
        <v>5</v>
      </c>
      <c r="D23" s="17">
        <v>40</v>
      </c>
      <c r="E23" s="18">
        <v>66</v>
      </c>
      <c r="F23" s="23">
        <v>180000</v>
      </c>
      <c r="G23" s="24">
        <f t="shared" si="0"/>
        <v>34200</v>
      </c>
      <c r="H23" s="25">
        <f t="shared" si="1"/>
        <v>214200</v>
      </c>
      <c r="I23" s="26">
        <f t="shared" si="2"/>
        <v>14137200</v>
      </c>
      <c r="J23" s="36">
        <v>350000</v>
      </c>
      <c r="K23" s="28">
        <f t="shared" si="3"/>
        <v>66500</v>
      </c>
      <c r="L23" s="28">
        <f t="shared" si="4"/>
        <v>416500</v>
      </c>
      <c r="M23" s="29">
        <f t="shared" si="5"/>
        <v>27489000</v>
      </c>
      <c r="N23" s="30">
        <v>369000</v>
      </c>
      <c r="O23" s="31">
        <f t="shared" si="6"/>
        <v>70110</v>
      </c>
      <c r="P23" s="31">
        <f t="shared" si="7"/>
        <v>439110</v>
      </c>
      <c r="Q23" s="32">
        <f t="shared" si="8"/>
        <v>28981260</v>
      </c>
      <c r="R23" s="33">
        <f t="shared" si="9"/>
        <v>299666.66666666669</v>
      </c>
      <c r="S23" s="34">
        <f t="shared" si="10"/>
        <v>56936.666666666672</v>
      </c>
      <c r="T23" s="34">
        <f t="shared" si="11"/>
        <v>356603.33333333337</v>
      </c>
      <c r="U23" s="35">
        <f t="shared" si="12"/>
        <v>23535820.000000004</v>
      </c>
    </row>
    <row r="24" spans="1:21" ht="15">
      <c r="A24" s="1">
        <v>17</v>
      </c>
      <c r="B24" s="50" t="s">
        <v>21</v>
      </c>
      <c r="C24" s="1" t="s">
        <v>5</v>
      </c>
      <c r="D24" s="17">
        <v>40</v>
      </c>
      <c r="E24" s="19">
        <v>40</v>
      </c>
      <c r="F24" s="23">
        <v>318000</v>
      </c>
      <c r="G24" s="24">
        <f t="shared" si="0"/>
        <v>60420</v>
      </c>
      <c r="H24" s="25">
        <f t="shared" si="1"/>
        <v>378420</v>
      </c>
      <c r="I24" s="26">
        <f t="shared" si="2"/>
        <v>15136800</v>
      </c>
      <c r="J24" s="36">
        <v>350000</v>
      </c>
      <c r="K24" s="28">
        <f t="shared" si="3"/>
        <v>66500</v>
      </c>
      <c r="L24" s="28">
        <f t="shared" si="4"/>
        <v>416500</v>
      </c>
      <c r="M24" s="29">
        <f t="shared" si="5"/>
        <v>16660000</v>
      </c>
      <c r="N24" s="30">
        <v>332000</v>
      </c>
      <c r="O24" s="31">
        <f t="shared" si="6"/>
        <v>63080</v>
      </c>
      <c r="P24" s="31">
        <f t="shared" si="7"/>
        <v>395080</v>
      </c>
      <c r="Q24" s="32">
        <f t="shared" si="8"/>
        <v>15803200</v>
      </c>
      <c r="R24" s="33">
        <f t="shared" si="9"/>
        <v>333333.33333333331</v>
      </c>
      <c r="S24" s="34">
        <f t="shared" si="10"/>
        <v>63333.333333333328</v>
      </c>
      <c r="T24" s="34">
        <f t="shared" si="11"/>
        <v>396666.66666666663</v>
      </c>
      <c r="U24" s="35">
        <f t="shared" si="12"/>
        <v>15866666.666666664</v>
      </c>
    </row>
    <row r="25" spans="1:21" ht="15">
      <c r="A25" s="2">
        <v>18</v>
      </c>
      <c r="B25" s="50" t="s">
        <v>22</v>
      </c>
      <c r="C25" s="1" t="s">
        <v>5</v>
      </c>
      <c r="D25" s="17">
        <v>80</v>
      </c>
      <c r="E25" s="18">
        <v>80</v>
      </c>
      <c r="F25" s="23"/>
      <c r="G25" s="24">
        <f t="shared" si="0"/>
        <v>0</v>
      </c>
      <c r="H25" s="25">
        <f t="shared" si="1"/>
        <v>0</v>
      </c>
      <c r="I25" s="26">
        <f t="shared" si="2"/>
        <v>0</v>
      </c>
      <c r="J25" s="36">
        <v>25000</v>
      </c>
      <c r="K25" s="28">
        <f t="shared" si="3"/>
        <v>4750</v>
      </c>
      <c r="L25" s="28">
        <f t="shared" si="4"/>
        <v>29750</v>
      </c>
      <c r="M25" s="29">
        <f t="shared" si="5"/>
        <v>2380000</v>
      </c>
      <c r="N25" s="30">
        <v>43000</v>
      </c>
      <c r="O25" s="31">
        <f t="shared" si="6"/>
        <v>8170</v>
      </c>
      <c r="P25" s="31">
        <f t="shared" si="7"/>
        <v>51170</v>
      </c>
      <c r="Q25" s="32">
        <f t="shared" si="8"/>
        <v>4093600</v>
      </c>
      <c r="R25" s="33">
        <f t="shared" si="9"/>
        <v>34000</v>
      </c>
      <c r="S25" s="34">
        <f t="shared" si="10"/>
        <v>6460</v>
      </c>
      <c r="T25" s="34">
        <f t="shared" si="11"/>
        <v>40460</v>
      </c>
      <c r="U25" s="35">
        <f t="shared" si="12"/>
        <v>3236800</v>
      </c>
    </row>
    <row r="26" spans="1:21" ht="15">
      <c r="A26" s="1">
        <v>19</v>
      </c>
      <c r="B26" s="50" t="s">
        <v>23</v>
      </c>
      <c r="C26" s="1" t="s">
        <v>5</v>
      </c>
      <c r="D26" s="17">
        <v>150</v>
      </c>
      <c r="E26" s="18">
        <v>150</v>
      </c>
      <c r="F26" s="23"/>
      <c r="G26" s="24">
        <f t="shared" si="0"/>
        <v>0</v>
      </c>
      <c r="H26" s="25">
        <f t="shared" si="1"/>
        <v>0</v>
      </c>
      <c r="I26" s="26">
        <f t="shared" si="2"/>
        <v>0</v>
      </c>
      <c r="J26" s="36">
        <v>2000</v>
      </c>
      <c r="K26" s="28">
        <f t="shared" si="3"/>
        <v>380</v>
      </c>
      <c r="L26" s="28">
        <f t="shared" si="4"/>
        <v>2380</v>
      </c>
      <c r="M26" s="29">
        <f t="shared" si="5"/>
        <v>357000</v>
      </c>
      <c r="N26" s="30">
        <v>6000</v>
      </c>
      <c r="O26" s="31">
        <f t="shared" si="6"/>
        <v>1140</v>
      </c>
      <c r="P26" s="31">
        <f t="shared" si="7"/>
        <v>7140</v>
      </c>
      <c r="Q26" s="32">
        <f t="shared" si="8"/>
        <v>1071000</v>
      </c>
      <c r="R26" s="33">
        <f t="shared" si="9"/>
        <v>4000</v>
      </c>
      <c r="S26" s="34">
        <f t="shared" si="10"/>
        <v>760</v>
      </c>
      <c r="T26" s="34">
        <f t="shared" si="11"/>
        <v>4760</v>
      </c>
      <c r="U26" s="35">
        <f t="shared" si="12"/>
        <v>714000</v>
      </c>
    </row>
    <row r="27" spans="1:21" ht="36.75" customHeight="1">
      <c r="A27" s="2">
        <v>20</v>
      </c>
      <c r="B27" s="50" t="s">
        <v>24</v>
      </c>
      <c r="C27" s="1" t="s">
        <v>5</v>
      </c>
      <c r="D27" s="17">
        <v>2</v>
      </c>
      <c r="E27" s="18">
        <v>2</v>
      </c>
      <c r="F27" s="23">
        <v>500000</v>
      </c>
      <c r="G27" s="24">
        <f t="shared" si="0"/>
        <v>95000</v>
      </c>
      <c r="H27" s="25">
        <f t="shared" si="1"/>
        <v>595000</v>
      </c>
      <c r="I27" s="26">
        <f t="shared" si="2"/>
        <v>1190000</v>
      </c>
      <c r="J27" s="36">
        <v>2500000</v>
      </c>
      <c r="K27" s="28">
        <f t="shared" si="3"/>
        <v>475000</v>
      </c>
      <c r="L27" s="28">
        <f t="shared" si="4"/>
        <v>2975000</v>
      </c>
      <c r="M27" s="29">
        <f t="shared" si="5"/>
        <v>5950000</v>
      </c>
      <c r="N27" s="30">
        <v>800000</v>
      </c>
      <c r="O27" s="31">
        <f t="shared" si="6"/>
        <v>152000</v>
      </c>
      <c r="P27" s="31">
        <f t="shared" si="7"/>
        <v>952000</v>
      </c>
      <c r="Q27" s="32">
        <f t="shared" si="8"/>
        <v>1904000</v>
      </c>
      <c r="R27" s="33">
        <f t="shared" si="9"/>
        <v>1266666.6666666667</v>
      </c>
      <c r="S27" s="34">
        <f t="shared" si="10"/>
        <v>240666.66666666669</v>
      </c>
      <c r="T27" s="34">
        <f t="shared" si="11"/>
        <v>1507333.3333333335</v>
      </c>
      <c r="U27" s="35">
        <f t="shared" si="12"/>
        <v>3014666.666666667</v>
      </c>
    </row>
    <row r="28" spans="1:21" ht="29.25" customHeight="1">
      <c r="A28" s="1">
        <v>21</v>
      </c>
      <c r="B28" s="50" t="s">
        <v>25</v>
      </c>
      <c r="C28" s="1" t="s">
        <v>5</v>
      </c>
      <c r="D28" s="17">
        <v>80</v>
      </c>
      <c r="E28" s="18">
        <v>80</v>
      </c>
      <c r="F28" s="23">
        <v>25000</v>
      </c>
      <c r="G28" s="24">
        <f t="shared" si="0"/>
        <v>4750</v>
      </c>
      <c r="H28" s="25">
        <f t="shared" si="1"/>
        <v>29750</v>
      </c>
      <c r="I28" s="26">
        <f t="shared" si="2"/>
        <v>2380000</v>
      </c>
      <c r="J28" s="36">
        <v>50000</v>
      </c>
      <c r="K28" s="28">
        <f t="shared" si="3"/>
        <v>9500</v>
      </c>
      <c r="L28" s="28">
        <f t="shared" si="4"/>
        <v>59500</v>
      </c>
      <c r="M28" s="29">
        <f t="shared" si="5"/>
        <v>4760000</v>
      </c>
      <c r="N28" s="30">
        <v>32000</v>
      </c>
      <c r="O28" s="31">
        <f t="shared" si="6"/>
        <v>6080</v>
      </c>
      <c r="P28" s="31">
        <f t="shared" si="7"/>
        <v>38080</v>
      </c>
      <c r="Q28" s="32">
        <f t="shared" si="8"/>
        <v>3046400</v>
      </c>
      <c r="R28" s="33">
        <f t="shared" si="9"/>
        <v>35666.666666666664</v>
      </c>
      <c r="S28" s="34">
        <f t="shared" si="10"/>
        <v>6776.6666666666661</v>
      </c>
      <c r="T28" s="34">
        <f t="shared" si="11"/>
        <v>42443.333333333328</v>
      </c>
      <c r="U28" s="35">
        <f t="shared" si="12"/>
        <v>3395466.666666666</v>
      </c>
    </row>
    <row r="29" spans="1:21" ht="55.2">
      <c r="A29" s="2">
        <v>22</v>
      </c>
      <c r="B29" s="50" t="s">
        <v>26</v>
      </c>
      <c r="C29" s="1" t="s">
        <v>5</v>
      </c>
      <c r="D29" s="17">
        <v>2</v>
      </c>
      <c r="E29" s="18">
        <v>2</v>
      </c>
      <c r="F29" s="23"/>
      <c r="G29" s="24">
        <f t="shared" si="0"/>
        <v>0</v>
      </c>
      <c r="H29" s="25">
        <f t="shared" si="1"/>
        <v>0</v>
      </c>
      <c r="I29" s="26">
        <f t="shared" si="2"/>
        <v>0</v>
      </c>
      <c r="J29" s="36">
        <v>250000</v>
      </c>
      <c r="K29" s="28">
        <f t="shared" si="3"/>
        <v>47500</v>
      </c>
      <c r="L29" s="28">
        <f t="shared" si="4"/>
        <v>297500</v>
      </c>
      <c r="M29" s="29">
        <f t="shared" si="5"/>
        <v>595000</v>
      </c>
      <c r="N29" s="30">
        <v>264000</v>
      </c>
      <c r="O29" s="31">
        <f t="shared" si="6"/>
        <v>50160</v>
      </c>
      <c r="P29" s="31">
        <f t="shared" si="7"/>
        <v>314160</v>
      </c>
      <c r="Q29" s="32">
        <f t="shared" si="8"/>
        <v>628320</v>
      </c>
      <c r="R29" s="33">
        <f t="shared" si="9"/>
        <v>257000</v>
      </c>
      <c r="S29" s="34">
        <f t="shared" si="10"/>
        <v>48830</v>
      </c>
      <c r="T29" s="34">
        <f t="shared" si="11"/>
        <v>305830</v>
      </c>
      <c r="U29" s="35">
        <f t="shared" si="12"/>
        <v>611660</v>
      </c>
    </row>
    <row r="30" spans="1:21" ht="15">
      <c r="A30" s="1">
        <v>23</v>
      </c>
      <c r="B30" s="50" t="s">
        <v>27</v>
      </c>
      <c r="C30" s="1" t="s">
        <v>5</v>
      </c>
      <c r="D30" s="17">
        <v>2</v>
      </c>
      <c r="E30" s="18">
        <v>2</v>
      </c>
      <c r="F30" s="23">
        <v>28000</v>
      </c>
      <c r="G30" s="24">
        <f t="shared" si="0"/>
        <v>5320</v>
      </c>
      <c r="H30" s="25">
        <f t="shared" si="1"/>
        <v>33320</v>
      </c>
      <c r="I30" s="26">
        <f t="shared" si="2"/>
        <v>66640</v>
      </c>
      <c r="J30" s="36">
        <v>70000</v>
      </c>
      <c r="K30" s="28">
        <f t="shared" si="3"/>
        <v>13300</v>
      </c>
      <c r="L30" s="28">
        <f t="shared" si="4"/>
        <v>83300</v>
      </c>
      <c r="M30" s="29">
        <f t="shared" si="5"/>
        <v>166600</v>
      </c>
      <c r="N30" s="30">
        <v>62000</v>
      </c>
      <c r="O30" s="31">
        <f t="shared" si="6"/>
        <v>11780</v>
      </c>
      <c r="P30" s="31">
        <f t="shared" si="7"/>
        <v>73780</v>
      </c>
      <c r="Q30" s="32">
        <f t="shared" si="8"/>
        <v>147560</v>
      </c>
      <c r="R30" s="33">
        <f t="shared" si="9"/>
        <v>53333.333333333336</v>
      </c>
      <c r="S30" s="34">
        <f t="shared" si="10"/>
        <v>10133.333333333334</v>
      </c>
      <c r="T30" s="34">
        <f t="shared" si="11"/>
        <v>63466.666666666672</v>
      </c>
      <c r="U30" s="35">
        <f t="shared" si="12"/>
        <v>126933.33333333334</v>
      </c>
    </row>
    <row r="31" spans="1:21" ht="27.6">
      <c r="A31" s="2">
        <v>24</v>
      </c>
      <c r="B31" s="50" t="s">
        <v>28</v>
      </c>
      <c r="C31" s="1" t="s">
        <v>5</v>
      </c>
      <c r="D31" s="17">
        <v>30</v>
      </c>
      <c r="E31" s="18">
        <v>30</v>
      </c>
      <c r="F31" s="23">
        <v>4000</v>
      </c>
      <c r="G31" s="24">
        <f t="shared" si="0"/>
        <v>760</v>
      </c>
      <c r="H31" s="25">
        <f t="shared" si="1"/>
        <v>4760</v>
      </c>
      <c r="I31" s="26">
        <f t="shared" si="2"/>
        <v>142800</v>
      </c>
      <c r="J31" s="36">
        <v>50000</v>
      </c>
      <c r="K31" s="28">
        <f t="shared" si="3"/>
        <v>9500</v>
      </c>
      <c r="L31" s="28">
        <f t="shared" si="4"/>
        <v>59500</v>
      </c>
      <c r="M31" s="29">
        <f t="shared" si="5"/>
        <v>1785000</v>
      </c>
      <c r="N31" s="30">
        <v>4000</v>
      </c>
      <c r="O31" s="31">
        <f t="shared" si="6"/>
        <v>760</v>
      </c>
      <c r="P31" s="31">
        <f t="shared" si="7"/>
        <v>4760</v>
      </c>
      <c r="Q31" s="32">
        <f t="shared" si="8"/>
        <v>142800</v>
      </c>
      <c r="R31" s="33">
        <f t="shared" si="9"/>
        <v>19333.333333333332</v>
      </c>
      <c r="S31" s="34">
        <f t="shared" si="10"/>
        <v>3673.333333333333</v>
      </c>
      <c r="T31" s="34">
        <f t="shared" si="11"/>
        <v>23006.666666666664</v>
      </c>
      <c r="U31" s="35">
        <f t="shared" si="12"/>
        <v>690199.99999999988</v>
      </c>
    </row>
    <row r="32" spans="1:21" ht="52.5" customHeight="1">
      <c r="A32" s="1">
        <v>25</v>
      </c>
      <c r="B32" s="50" t="s">
        <v>29</v>
      </c>
      <c r="C32" s="1" t="s">
        <v>5</v>
      </c>
      <c r="D32" s="17">
        <v>1</v>
      </c>
      <c r="E32" s="18">
        <v>1</v>
      </c>
      <c r="F32" s="23">
        <v>1031100</v>
      </c>
      <c r="G32" s="24">
        <f t="shared" si="0"/>
        <v>195909</v>
      </c>
      <c r="H32" s="25">
        <f t="shared" si="1"/>
        <v>1227009</v>
      </c>
      <c r="I32" s="26">
        <f t="shared" si="2"/>
        <v>1227009</v>
      </c>
      <c r="J32" s="36">
        <v>350000</v>
      </c>
      <c r="K32" s="28">
        <f t="shared" si="3"/>
        <v>66500</v>
      </c>
      <c r="L32" s="28">
        <f t="shared" si="4"/>
        <v>416500</v>
      </c>
      <c r="M32" s="29">
        <f t="shared" si="5"/>
        <v>416500</v>
      </c>
      <c r="N32" s="30">
        <v>929000</v>
      </c>
      <c r="O32" s="31">
        <f t="shared" si="6"/>
        <v>176510</v>
      </c>
      <c r="P32" s="31">
        <f t="shared" si="7"/>
        <v>1105510</v>
      </c>
      <c r="Q32" s="32">
        <f t="shared" si="8"/>
        <v>1105510</v>
      </c>
      <c r="R32" s="33">
        <f t="shared" si="9"/>
        <v>770033.33333333337</v>
      </c>
      <c r="S32" s="34">
        <f t="shared" si="10"/>
        <v>146306.33333333334</v>
      </c>
      <c r="T32" s="34">
        <f t="shared" si="11"/>
        <v>916339.66666666674</v>
      </c>
      <c r="U32" s="35">
        <f t="shared" si="12"/>
        <v>916339.66666666674</v>
      </c>
    </row>
    <row r="33" spans="1:21" ht="15">
      <c r="A33" s="2">
        <v>26</v>
      </c>
      <c r="B33" s="52" t="s">
        <v>30</v>
      </c>
      <c r="C33" s="1" t="s">
        <v>5</v>
      </c>
      <c r="D33" s="17">
        <v>30</v>
      </c>
      <c r="E33" s="18">
        <v>30</v>
      </c>
      <c r="F33" s="23">
        <v>68600</v>
      </c>
      <c r="G33" s="24">
        <f t="shared" si="0"/>
        <v>13034</v>
      </c>
      <c r="H33" s="25">
        <f t="shared" si="1"/>
        <v>81634</v>
      </c>
      <c r="I33" s="26">
        <f t="shared" si="2"/>
        <v>2449020</v>
      </c>
      <c r="J33" s="36">
        <v>2000</v>
      </c>
      <c r="K33" s="28">
        <f t="shared" si="3"/>
        <v>380</v>
      </c>
      <c r="L33" s="28">
        <f t="shared" si="4"/>
        <v>2380</v>
      </c>
      <c r="M33" s="29">
        <f t="shared" si="5"/>
        <v>71400</v>
      </c>
      <c r="N33" s="30">
        <v>28000</v>
      </c>
      <c r="O33" s="31">
        <f t="shared" si="6"/>
        <v>5320</v>
      </c>
      <c r="P33" s="31">
        <f t="shared" si="7"/>
        <v>33320</v>
      </c>
      <c r="Q33" s="32">
        <f t="shared" si="8"/>
        <v>999600</v>
      </c>
      <c r="R33" s="33">
        <f t="shared" si="9"/>
        <v>32866.666666666664</v>
      </c>
      <c r="S33" s="34">
        <f t="shared" si="10"/>
        <v>6244.6666666666661</v>
      </c>
      <c r="T33" s="34">
        <f t="shared" si="11"/>
        <v>39111.333333333328</v>
      </c>
      <c r="U33" s="35">
        <f t="shared" si="12"/>
        <v>1173339.9999999998</v>
      </c>
    </row>
    <row r="34" spans="1:21" ht="27.6">
      <c r="A34" s="1">
        <v>27</v>
      </c>
      <c r="B34" s="50" t="s">
        <v>31</v>
      </c>
      <c r="C34" s="1" t="s">
        <v>5</v>
      </c>
      <c r="D34" s="17">
        <v>4</v>
      </c>
      <c r="E34" s="18">
        <v>4</v>
      </c>
      <c r="F34" s="23">
        <v>45000</v>
      </c>
      <c r="G34" s="24">
        <f t="shared" si="0"/>
        <v>8550</v>
      </c>
      <c r="H34" s="25">
        <f t="shared" si="1"/>
        <v>53550</v>
      </c>
      <c r="I34" s="26">
        <f t="shared" si="2"/>
        <v>214200</v>
      </c>
      <c r="J34" s="36">
        <v>50000</v>
      </c>
      <c r="K34" s="28">
        <f t="shared" si="3"/>
        <v>9500</v>
      </c>
      <c r="L34" s="28">
        <f t="shared" si="4"/>
        <v>59500</v>
      </c>
      <c r="M34" s="29">
        <f t="shared" si="5"/>
        <v>238000</v>
      </c>
      <c r="N34" s="30">
        <v>55000</v>
      </c>
      <c r="O34" s="31">
        <f t="shared" si="6"/>
        <v>10450</v>
      </c>
      <c r="P34" s="31">
        <f t="shared" si="7"/>
        <v>65450</v>
      </c>
      <c r="Q34" s="32">
        <f t="shared" si="8"/>
        <v>261800</v>
      </c>
      <c r="R34" s="33">
        <f t="shared" si="9"/>
        <v>50000</v>
      </c>
      <c r="S34" s="34">
        <f t="shared" si="10"/>
        <v>9500</v>
      </c>
      <c r="T34" s="34">
        <f t="shared" si="11"/>
        <v>59500</v>
      </c>
      <c r="U34" s="35">
        <f t="shared" si="12"/>
        <v>238000</v>
      </c>
    </row>
    <row r="35" spans="1:21" ht="27.75" customHeight="1">
      <c r="A35" s="2">
        <v>28</v>
      </c>
      <c r="B35" s="50" t="s">
        <v>32</v>
      </c>
      <c r="C35" s="1" t="s">
        <v>5</v>
      </c>
      <c r="D35" s="17">
        <v>5</v>
      </c>
      <c r="E35" s="18">
        <v>5</v>
      </c>
      <c r="F35" s="37">
        <v>23000</v>
      </c>
      <c r="G35" s="24">
        <f t="shared" si="0"/>
        <v>4370</v>
      </c>
      <c r="H35" s="25">
        <f t="shared" si="1"/>
        <v>27370</v>
      </c>
      <c r="I35" s="26">
        <f t="shared" si="2"/>
        <v>136850</v>
      </c>
      <c r="J35" s="36">
        <v>25000</v>
      </c>
      <c r="K35" s="28">
        <f t="shared" si="3"/>
        <v>4750</v>
      </c>
      <c r="L35" s="28">
        <f t="shared" si="4"/>
        <v>29750</v>
      </c>
      <c r="M35" s="29">
        <f t="shared" si="5"/>
        <v>148750</v>
      </c>
      <c r="N35" s="30">
        <v>37000</v>
      </c>
      <c r="O35" s="31">
        <f t="shared" si="6"/>
        <v>7030</v>
      </c>
      <c r="P35" s="31">
        <f t="shared" si="7"/>
        <v>44030</v>
      </c>
      <c r="Q35" s="32">
        <f t="shared" si="8"/>
        <v>220150</v>
      </c>
      <c r="R35" s="33">
        <f t="shared" si="9"/>
        <v>28333.333333333332</v>
      </c>
      <c r="S35" s="34">
        <f t="shared" si="10"/>
        <v>5383.333333333333</v>
      </c>
      <c r="T35" s="34">
        <f t="shared" si="11"/>
        <v>33716.666666666664</v>
      </c>
      <c r="U35" s="35">
        <f t="shared" si="12"/>
        <v>168583.33333333331</v>
      </c>
    </row>
    <row r="36" spans="1:21" ht="27.6">
      <c r="A36" s="1">
        <v>29</v>
      </c>
      <c r="B36" s="50" t="s">
        <v>33</v>
      </c>
      <c r="C36" s="1" t="s">
        <v>5</v>
      </c>
      <c r="D36" s="17">
        <v>4</v>
      </c>
      <c r="E36" s="18">
        <v>4</v>
      </c>
      <c r="F36" s="23"/>
      <c r="G36" s="24">
        <f t="shared" si="0"/>
        <v>0</v>
      </c>
      <c r="H36" s="25">
        <f t="shared" si="1"/>
        <v>0</v>
      </c>
      <c r="I36" s="26">
        <f t="shared" si="2"/>
        <v>0</v>
      </c>
      <c r="J36" s="36">
        <v>1500000</v>
      </c>
      <c r="K36" s="28">
        <f t="shared" si="3"/>
        <v>285000</v>
      </c>
      <c r="L36" s="28">
        <f t="shared" si="4"/>
        <v>1785000</v>
      </c>
      <c r="M36" s="29">
        <f t="shared" si="5"/>
        <v>7140000</v>
      </c>
      <c r="N36" s="30">
        <v>283000</v>
      </c>
      <c r="O36" s="31">
        <f t="shared" si="6"/>
        <v>53770</v>
      </c>
      <c r="P36" s="31">
        <f t="shared" si="7"/>
        <v>336770</v>
      </c>
      <c r="Q36" s="32">
        <f t="shared" si="8"/>
        <v>1347080</v>
      </c>
      <c r="R36" s="33">
        <f t="shared" si="9"/>
        <v>891500</v>
      </c>
      <c r="S36" s="34">
        <f t="shared" si="10"/>
        <v>169385</v>
      </c>
      <c r="T36" s="34">
        <f t="shared" si="11"/>
        <v>1060885</v>
      </c>
      <c r="U36" s="35">
        <f t="shared" si="12"/>
        <v>4243540</v>
      </c>
    </row>
    <row r="37" spans="1:21" ht="14.4" thickBot="1">
      <c r="F37" s="7">
        <f>SUM(F8:F36)</f>
        <v>2648300</v>
      </c>
      <c r="G37" s="8">
        <f t="shared" ref="G37:U37" si="14">SUM(G8:G36)</f>
        <v>503177</v>
      </c>
      <c r="H37" s="8">
        <f t="shared" si="14"/>
        <v>3151477</v>
      </c>
      <c r="I37" s="9">
        <f t="shared" si="14"/>
        <v>47538239</v>
      </c>
      <c r="J37" s="10">
        <f t="shared" si="14"/>
        <v>6714000</v>
      </c>
      <c r="K37" s="11">
        <f t="shared" si="14"/>
        <v>1275660</v>
      </c>
      <c r="L37" s="11">
        <f t="shared" si="14"/>
        <v>7989660</v>
      </c>
      <c r="M37" s="12">
        <f t="shared" si="14"/>
        <v>95414200</v>
      </c>
      <c r="N37" s="20">
        <f t="shared" si="14"/>
        <v>4289000</v>
      </c>
      <c r="O37" s="21">
        <f t="shared" si="14"/>
        <v>814910</v>
      </c>
      <c r="P37" s="21">
        <f t="shared" si="14"/>
        <v>5103910</v>
      </c>
      <c r="Q37" s="22">
        <f t="shared" si="14"/>
        <v>80768870</v>
      </c>
      <c r="R37" s="13">
        <f t="shared" si="14"/>
        <v>5115933.333333333</v>
      </c>
      <c r="S37" s="14">
        <f t="shared" si="14"/>
        <v>972027.33333333337</v>
      </c>
      <c r="T37" s="14">
        <f t="shared" si="14"/>
        <v>6087960.666666666</v>
      </c>
      <c r="U37" s="15">
        <f t="shared" si="14"/>
        <v>81161609.666666672</v>
      </c>
    </row>
    <row r="38" spans="1:21" ht="14.4" thickBot="1"/>
    <row r="39" spans="1:21">
      <c r="A39" s="60" t="s">
        <v>42</v>
      </c>
      <c r="B39" s="61"/>
      <c r="C39" s="64" t="s">
        <v>38</v>
      </c>
      <c r="D39" s="65"/>
    </row>
    <row r="40" spans="1:21" ht="21" thickBot="1">
      <c r="A40" s="62"/>
      <c r="B40" s="63"/>
      <c r="C40" s="66">
        <f>U37</f>
        <v>81161609.666666672</v>
      </c>
      <c r="D40" s="67"/>
    </row>
  </sheetData>
  <autoFilter ref="A6:U37" xr:uid="{944D724D-AA53-4A29-9A2D-2EEEB99E92C0}"/>
  <mergeCells count="30">
    <mergeCell ref="F5:I5"/>
    <mergeCell ref="J5:M5"/>
    <mergeCell ref="R5:U5"/>
    <mergeCell ref="N5:Q5"/>
    <mergeCell ref="A2:U2"/>
    <mergeCell ref="A3:U3"/>
    <mergeCell ref="R6:R7"/>
    <mergeCell ref="S6:S7"/>
    <mergeCell ref="T6:T7"/>
    <mergeCell ref="U6:U7"/>
    <mergeCell ref="F6:F7"/>
    <mergeCell ref="G6:G7"/>
    <mergeCell ref="H6:H7"/>
    <mergeCell ref="I6:I7"/>
    <mergeCell ref="J6:J7"/>
    <mergeCell ref="K6:K7"/>
    <mergeCell ref="N6:N7"/>
    <mergeCell ref="O6:O7"/>
    <mergeCell ref="P6:P7"/>
    <mergeCell ref="Q6:Q7"/>
    <mergeCell ref="A39:B40"/>
    <mergeCell ref="C39:D39"/>
    <mergeCell ref="C40:D40"/>
    <mergeCell ref="L6:L7"/>
    <mergeCell ref="M6:M7"/>
    <mergeCell ref="A6:A7"/>
    <mergeCell ref="B6:B7"/>
    <mergeCell ref="C6:C7"/>
    <mergeCell ref="D6:D7"/>
    <mergeCell ref="E6:E7"/>
  </mergeCells>
  <pageMargins left="0.31496062992125984" right="0.31496062992125984" top="0.35433070866141736" bottom="0.35433070866141736" header="0.31496062992125984" footer="0.31496062992125984"/>
  <pageSetup paperSize="41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CANT INICIALES</vt:lpstr>
      <vt:lpstr>CANT AJUSTADAS</vt:lpstr>
      <vt:lpstr>'CANT AJUSTADAS'!Área_de_impresión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Parra Avellaneda</dc:creator>
  <cp:lastModifiedBy>IVAN DOMINGUEZ ROMERO</cp:lastModifiedBy>
  <cp:lastPrinted>2026-05-27T14:04:34Z</cp:lastPrinted>
  <dcterms:created xsi:type="dcterms:W3CDTF">2026-04-06T15:14:38Z</dcterms:created>
  <dcterms:modified xsi:type="dcterms:W3CDTF">2026-07-07T20:44:49Z</dcterms:modified>
</cp:coreProperties>
</file>