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cperez\Downloads\"/>
    </mc:Choice>
  </mc:AlternateContent>
  <xr:revisionPtr revIDLastSave="0" documentId="8_{52988C43-E301-4692-AF79-9C8E0F82E335}" xr6:coauthVersionLast="47" xr6:coauthVersionMax="47" xr10:uidLastSave="{00000000-0000-0000-0000-000000000000}"/>
  <bookViews>
    <workbookView xWindow="-120" yWindow="-120" windowWidth="20730" windowHeight="11040" activeTab="1" xr2:uid="{AA0B98AD-A7EC-4802-B8FC-CB940796007E}"/>
  </bookViews>
  <sheets>
    <sheet name="garza actua" sheetId="5" r:id="rId1"/>
    <sheet name="Hoja2" sheetId="2" r:id="rId2"/>
    <sheet name="Hoja3" sheetId="3" r:id="rId3"/>
    <sheet name="Hoja1" sheetId="1" r:id="rId4"/>
  </sheets>
  <definedNames>
    <definedName name="_xlnm._FilterDatabase" localSheetId="0" hidden="1">'garza actua'!$A$4:$Y$31</definedName>
    <definedName name="_xlnm._FilterDatabase" localSheetId="3" hidden="1">Hoja1!$A$1:$T$265</definedName>
    <definedName name="_xlnm._FilterDatabase" localSheetId="2" hidden="1">Hoja3!$A$4:$X$31</definedName>
  </definedNames>
  <calcPr calcId="191029"/>
  <pivotCaches>
    <pivotCache cacheId="7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32" i="5" l="1"/>
  <c r="R31" i="5"/>
  <c r="R30" i="5"/>
  <c r="Y29" i="5"/>
  <c r="X29" i="5"/>
  <c r="W29" i="5"/>
  <c r="V29" i="5"/>
  <c r="U29" i="5"/>
  <c r="T29" i="5"/>
  <c r="S29" i="5"/>
  <c r="R29" i="5"/>
  <c r="Q29" i="5"/>
  <c r="P29" i="5"/>
  <c r="O29" i="5"/>
  <c r="Y28" i="5"/>
  <c r="X28" i="5"/>
  <c r="W28" i="5"/>
  <c r="V28" i="5"/>
  <c r="U28" i="5"/>
  <c r="T28" i="5"/>
  <c r="S28" i="5"/>
  <c r="R28" i="5"/>
  <c r="Q28" i="5"/>
  <c r="P28" i="5"/>
  <c r="O28" i="5"/>
  <c r="Y27" i="5"/>
  <c r="X27" i="5"/>
  <c r="W27" i="5"/>
  <c r="V27" i="5"/>
  <c r="U27" i="5"/>
  <c r="T27" i="5"/>
  <c r="S27" i="5"/>
  <c r="R27" i="5"/>
  <c r="Q27" i="5"/>
  <c r="P27" i="5"/>
  <c r="O27" i="5"/>
  <c r="Y26" i="5"/>
  <c r="X26" i="5"/>
  <c r="W26" i="5"/>
  <c r="V26" i="5"/>
  <c r="U26" i="5"/>
  <c r="T26" i="5"/>
  <c r="S26" i="5"/>
  <c r="R26" i="5"/>
  <c r="Q26" i="5"/>
  <c r="P26" i="5"/>
  <c r="O26" i="5"/>
  <c r="Y25" i="5"/>
  <c r="X25" i="5"/>
  <c r="W25" i="5"/>
  <c r="V25" i="5"/>
  <c r="U25" i="5"/>
  <c r="T25" i="5"/>
  <c r="S25" i="5"/>
  <c r="R25" i="5"/>
  <c r="Q25" i="5"/>
  <c r="P25" i="5"/>
  <c r="O25" i="5"/>
  <c r="Y24" i="5"/>
  <c r="X24" i="5"/>
  <c r="W24" i="5"/>
  <c r="V24" i="5"/>
  <c r="U24" i="5"/>
  <c r="T24" i="5"/>
  <c r="S24" i="5"/>
  <c r="R24" i="5"/>
  <c r="Q24" i="5"/>
  <c r="P24" i="5"/>
  <c r="O24" i="5"/>
  <c r="Y23" i="5"/>
  <c r="X23" i="5"/>
  <c r="W23" i="5"/>
  <c r="V23" i="5"/>
  <c r="U23" i="5"/>
  <c r="T23" i="5"/>
  <c r="S23" i="5"/>
  <c r="R23" i="5"/>
  <c r="Q23" i="5"/>
  <c r="P23" i="5"/>
  <c r="O23" i="5"/>
  <c r="Y22" i="5"/>
  <c r="X22" i="5"/>
  <c r="W22" i="5"/>
  <c r="V22" i="5"/>
  <c r="U22" i="5"/>
  <c r="T22" i="5"/>
  <c r="S22" i="5"/>
  <c r="R22" i="5"/>
  <c r="Q22" i="5"/>
  <c r="P22" i="5"/>
  <c r="O22" i="5"/>
  <c r="Y21" i="5"/>
  <c r="X21" i="5"/>
  <c r="W21" i="5"/>
  <c r="V21" i="5"/>
  <c r="U21" i="5"/>
  <c r="T21" i="5"/>
  <c r="S21" i="5"/>
  <c r="R21" i="5"/>
  <c r="Q21" i="5"/>
  <c r="P21" i="5"/>
  <c r="O21" i="5"/>
  <c r="Y20" i="5"/>
  <c r="X20" i="5"/>
  <c r="W20" i="5"/>
  <c r="V20" i="5"/>
  <c r="U20" i="5"/>
  <c r="T20" i="5"/>
  <c r="S20" i="5"/>
  <c r="R20" i="5"/>
  <c r="Q20" i="5"/>
  <c r="P20" i="5"/>
  <c r="O20" i="5"/>
  <c r="Y19" i="5"/>
  <c r="X19" i="5"/>
  <c r="W19" i="5"/>
  <c r="V19" i="5"/>
  <c r="U19" i="5"/>
  <c r="T19" i="5"/>
  <c r="S19" i="5"/>
  <c r="R19" i="5"/>
  <c r="Q19" i="5"/>
  <c r="P19" i="5"/>
  <c r="O19" i="5"/>
  <c r="Y18" i="5"/>
  <c r="X18" i="5"/>
  <c r="W18" i="5"/>
  <c r="V18" i="5"/>
  <c r="U18" i="5"/>
  <c r="T18" i="5"/>
  <c r="S18" i="5"/>
  <c r="R18" i="5"/>
  <c r="Q18" i="5"/>
  <c r="P18" i="5"/>
  <c r="O18" i="5"/>
  <c r="Y17" i="5"/>
  <c r="X17" i="5"/>
  <c r="W17" i="5"/>
  <c r="V17" i="5"/>
  <c r="U17" i="5"/>
  <c r="T17" i="5"/>
  <c r="S17" i="5"/>
  <c r="R17" i="5"/>
  <c r="Q17" i="5"/>
  <c r="P17" i="5"/>
  <c r="O17" i="5"/>
  <c r="Y16" i="5"/>
  <c r="X16" i="5"/>
  <c r="W16" i="5"/>
  <c r="V16" i="5"/>
  <c r="U16" i="5"/>
  <c r="T16" i="5"/>
  <c r="S16" i="5"/>
  <c r="R16" i="5"/>
  <c r="Q16" i="5"/>
  <c r="P16" i="5"/>
  <c r="O16" i="5"/>
  <c r="Y15" i="5"/>
  <c r="X15" i="5"/>
  <c r="W15" i="5"/>
  <c r="V15" i="5"/>
  <c r="U15" i="5"/>
  <c r="T15" i="5"/>
  <c r="S15" i="5"/>
  <c r="R15" i="5"/>
  <c r="Q15" i="5"/>
  <c r="P15" i="5"/>
  <c r="O15" i="5"/>
  <c r="Y14" i="5"/>
  <c r="X14" i="5"/>
  <c r="W14" i="5"/>
  <c r="V14" i="5"/>
  <c r="U14" i="5"/>
  <c r="T14" i="5"/>
  <c r="S14" i="5"/>
  <c r="R14" i="5"/>
  <c r="Q14" i="5"/>
  <c r="P14" i="5"/>
  <c r="O14" i="5"/>
  <c r="Y13" i="5"/>
  <c r="X13" i="5"/>
  <c r="W13" i="5"/>
  <c r="V13" i="5"/>
  <c r="U13" i="5"/>
  <c r="T13" i="5"/>
  <c r="S13" i="5"/>
  <c r="R13" i="5"/>
  <c r="Q13" i="5"/>
  <c r="P13" i="5"/>
  <c r="O13" i="5"/>
  <c r="Y12" i="5"/>
  <c r="X12" i="5"/>
  <c r="W12" i="5"/>
  <c r="V12" i="5"/>
  <c r="U12" i="5"/>
  <c r="T12" i="5"/>
  <c r="S12" i="5"/>
  <c r="R12" i="5"/>
  <c r="Q12" i="5"/>
  <c r="P12" i="5"/>
  <c r="O12" i="5"/>
  <c r="Y11" i="5"/>
  <c r="X11" i="5"/>
  <c r="W11" i="5"/>
  <c r="V11" i="5"/>
  <c r="U11" i="5"/>
  <c r="T11" i="5"/>
  <c r="S11" i="5"/>
  <c r="R11" i="5"/>
  <c r="Q11" i="5"/>
  <c r="P11" i="5"/>
  <c r="O11" i="5"/>
  <c r="Y10" i="5"/>
  <c r="X10" i="5"/>
  <c r="W10" i="5"/>
  <c r="V10" i="5"/>
  <c r="U10" i="5"/>
  <c r="T10" i="5"/>
  <c r="S10" i="5"/>
  <c r="R10" i="5"/>
  <c r="Q10" i="5"/>
  <c r="P10" i="5"/>
  <c r="O10" i="5"/>
  <c r="Y9" i="5"/>
  <c r="X9" i="5"/>
  <c r="W9" i="5"/>
  <c r="V9" i="5"/>
  <c r="U9" i="5"/>
  <c r="T9" i="5"/>
  <c r="S9" i="5"/>
  <c r="R9" i="5"/>
  <c r="Q9" i="5"/>
  <c r="P9" i="5"/>
  <c r="O9" i="5"/>
  <c r="Y8" i="5"/>
  <c r="X8" i="5"/>
  <c r="W8" i="5"/>
  <c r="V8" i="5"/>
  <c r="U8" i="5"/>
  <c r="T8" i="5"/>
  <c r="S8" i="5"/>
  <c r="R8" i="5"/>
  <c r="Q8" i="5"/>
  <c r="P8" i="5"/>
  <c r="O8" i="5"/>
  <c r="Y7" i="5"/>
  <c r="X7" i="5"/>
  <c r="W7" i="5"/>
  <c r="V7" i="5"/>
  <c r="U7" i="5"/>
  <c r="T7" i="5"/>
  <c r="S7" i="5"/>
  <c r="R7" i="5"/>
  <c r="Q7" i="5"/>
  <c r="P7" i="5"/>
  <c r="O7" i="5"/>
  <c r="Y6" i="5"/>
  <c r="X6" i="5"/>
  <c r="W6" i="5"/>
  <c r="V6" i="5"/>
  <c r="U6" i="5"/>
  <c r="T6" i="5"/>
  <c r="S6" i="5"/>
  <c r="R6" i="5"/>
  <c r="Q6" i="5"/>
  <c r="P6" i="5"/>
  <c r="O6" i="5"/>
  <c r="Y5" i="5"/>
  <c r="X5" i="5"/>
  <c r="W5" i="5"/>
  <c r="V5" i="5"/>
  <c r="U5" i="5"/>
  <c r="T5" i="5"/>
  <c r="S5" i="5"/>
  <c r="R5" i="5"/>
  <c r="Q5" i="5"/>
  <c r="P5" i="5"/>
  <c r="O5" i="5"/>
  <c r="I41" i="3"/>
  <c r="H40" i="3"/>
  <c r="O7" i="3"/>
  <c r="O28" i="3"/>
  <c r="O16" i="3"/>
  <c r="P15" i="3"/>
  <c r="O8" i="3"/>
  <c r="O21" i="3"/>
  <c r="P6" i="3"/>
  <c r="P7" i="3"/>
  <c r="P8" i="3"/>
  <c r="P9" i="3"/>
  <c r="P10" i="3"/>
  <c r="P11" i="3"/>
  <c r="P12" i="3"/>
  <c r="P13" i="3"/>
  <c r="P14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S6" i="3"/>
  <c r="T6" i="3"/>
  <c r="U6" i="3"/>
  <c r="S7" i="3"/>
  <c r="T7" i="3"/>
  <c r="U7" i="3"/>
  <c r="S8" i="3"/>
  <c r="T8" i="3"/>
  <c r="U8" i="3"/>
  <c r="S9" i="3"/>
  <c r="T9" i="3"/>
  <c r="U9" i="3"/>
  <c r="S10" i="3"/>
  <c r="T10" i="3"/>
  <c r="U10" i="3"/>
  <c r="S11" i="3"/>
  <c r="T11" i="3"/>
  <c r="U11" i="3"/>
  <c r="S12" i="3"/>
  <c r="T12" i="3"/>
  <c r="U12" i="3"/>
  <c r="S13" i="3"/>
  <c r="T13" i="3"/>
  <c r="U13" i="3"/>
  <c r="S14" i="3"/>
  <c r="T14" i="3"/>
  <c r="U14" i="3"/>
  <c r="S15" i="3"/>
  <c r="T15" i="3"/>
  <c r="U15" i="3"/>
  <c r="S16" i="3"/>
  <c r="T16" i="3"/>
  <c r="U16" i="3"/>
  <c r="S17" i="3"/>
  <c r="T17" i="3"/>
  <c r="U17" i="3"/>
  <c r="S18" i="3"/>
  <c r="T18" i="3"/>
  <c r="U18" i="3"/>
  <c r="S19" i="3"/>
  <c r="T19" i="3"/>
  <c r="U19" i="3"/>
  <c r="S20" i="3"/>
  <c r="T20" i="3"/>
  <c r="U20" i="3"/>
  <c r="S21" i="3"/>
  <c r="T21" i="3"/>
  <c r="U21" i="3"/>
  <c r="S22" i="3"/>
  <c r="T22" i="3"/>
  <c r="U22" i="3"/>
  <c r="S23" i="3"/>
  <c r="T23" i="3"/>
  <c r="U23" i="3"/>
  <c r="S24" i="3"/>
  <c r="T24" i="3"/>
  <c r="U24" i="3"/>
  <c r="S25" i="3"/>
  <c r="T25" i="3"/>
  <c r="U25" i="3"/>
  <c r="S26" i="3"/>
  <c r="T26" i="3"/>
  <c r="U26" i="3"/>
  <c r="S27" i="3"/>
  <c r="T27" i="3"/>
  <c r="U27" i="3"/>
  <c r="S28" i="3"/>
  <c r="T28" i="3"/>
  <c r="U28" i="3"/>
  <c r="S29" i="3"/>
  <c r="T29" i="3"/>
  <c r="U29" i="3"/>
  <c r="T5" i="3"/>
  <c r="U5" i="3"/>
  <c r="S5" i="3"/>
  <c r="R5" i="3"/>
  <c r="Q5" i="3"/>
  <c r="O6" i="3"/>
  <c r="O9" i="3"/>
  <c r="O10" i="3"/>
  <c r="O11" i="3"/>
  <c r="O12" i="3"/>
  <c r="O13" i="3"/>
  <c r="O14" i="3"/>
  <c r="O15" i="3"/>
  <c r="O17" i="3"/>
  <c r="O18" i="3"/>
  <c r="O19" i="3"/>
  <c r="O20" i="3"/>
  <c r="O22" i="3"/>
  <c r="O23" i="3"/>
  <c r="O24" i="3"/>
  <c r="O25" i="3"/>
  <c r="O26" i="3"/>
  <c r="O27" i="3"/>
  <c r="O29" i="3"/>
  <c r="P5" i="3"/>
  <c r="O5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V5" i="3"/>
  <c r="W5" i="3"/>
  <c r="X5" i="3"/>
  <c r="V6" i="3"/>
  <c r="W6" i="3"/>
  <c r="X6" i="3"/>
  <c r="V7" i="3"/>
  <c r="W7" i="3"/>
  <c r="X7" i="3"/>
  <c r="V8" i="3"/>
  <c r="W8" i="3"/>
  <c r="X8" i="3"/>
  <c r="V9" i="3"/>
  <c r="W9" i="3"/>
  <c r="X9" i="3"/>
  <c r="V10" i="3"/>
  <c r="W10" i="3"/>
  <c r="X10" i="3"/>
  <c r="V11" i="3"/>
  <c r="W11" i="3"/>
  <c r="X11" i="3"/>
  <c r="V12" i="3"/>
  <c r="W12" i="3"/>
  <c r="X12" i="3"/>
  <c r="V13" i="3"/>
  <c r="W13" i="3"/>
  <c r="X13" i="3"/>
  <c r="V14" i="3"/>
  <c r="W14" i="3"/>
  <c r="X14" i="3"/>
  <c r="V15" i="3"/>
  <c r="W15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T30" i="5" l="1"/>
  <c r="P30" i="5"/>
  <c r="Q30" i="5"/>
  <c r="AA8" i="5"/>
  <c r="T31" i="5"/>
  <c r="T32" i="5" s="1"/>
  <c r="AB9" i="5"/>
  <c r="AB10" i="5" s="1"/>
  <c r="V30" i="5"/>
  <c r="V31" i="5" s="1"/>
  <c r="V32" i="5" s="1"/>
  <c r="P31" i="5"/>
  <c r="P32" i="5" s="1"/>
  <c r="P30" i="3"/>
  <c r="P31" i="3" s="1"/>
  <c r="P32" i="3" s="1"/>
  <c r="O30" i="3"/>
  <c r="O31" i="3" s="1"/>
  <c r="O32" i="3" s="1"/>
  <c r="U30" i="3"/>
  <c r="S30" i="3"/>
  <c r="S31" i="3" s="1"/>
  <c r="S32" i="3" s="1"/>
  <c r="U31" i="3"/>
  <c r="U32" i="3" s="1"/>
  <c r="Q31" i="5" l="1"/>
  <c r="Q32" i="5" s="1"/>
  <c r="S35" i="3"/>
  <c r="Q35" i="3"/>
  <c r="T35" i="5" l="1"/>
  <c r="R3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ESTHER CRISTINA PÉREZ SIERRA</author>
  </authors>
  <commentList>
    <comment ref="I5" authorId="0" shapeId="0" xr:uid="{10429BF4-30A7-486C-9B04-1A222AE525CC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latex no nitrilo</t>
        </r>
      </text>
    </comment>
    <comment ref="T5" authorId="0" shapeId="0" xr:uid="{7AA81733-0606-46D5-B102-75B6386F1ABB}">
      <text>
        <r>
          <rPr>
            <b/>
            <sz val="9"/>
            <color indexed="81"/>
            <rFont val="Tahoma"/>
            <family val="2"/>
          </rPr>
          <t>ESTHER CRISTINA PÉREZ SIERRA:</t>
        </r>
        <r>
          <rPr>
            <sz val="9"/>
            <color indexed="81"/>
            <rFont val="Tahoma"/>
            <family val="2"/>
          </rPr>
          <t xml:space="preserve">
son de latex</t>
        </r>
      </text>
    </comment>
    <comment ref="I6" authorId="0" shapeId="0" xr:uid="{9464481D-1C0A-4106-B16D-4AB83403537D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SIN IVA X LITRO</t>
        </r>
      </text>
    </comment>
    <comment ref="V6" authorId="0" shapeId="0" xr:uid="{EAC38F2A-9465-40E5-A677-87F5EEA03B27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700 ml</t>
        </r>
      </text>
    </comment>
    <comment ref="I12" authorId="0" shapeId="0" xr:uid="{64D0730B-B858-4B13-9954-8986ADCDF4FA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no lleva IVA + BOLSA 500 GR</t>
        </r>
      </text>
    </comment>
    <comment ref="P12" authorId="0" shapeId="0" xr:uid="{23BF2194-D4B3-44F8-88DE-ED5D3BBE4D76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500 gr </t>
        </r>
      </text>
    </comment>
    <comment ref="T12" authorId="0" shapeId="0" xr:uid="{44B05F19-3109-4756-B45A-6366B51ACE65}">
      <text>
        <r>
          <rPr>
            <b/>
            <sz val="9"/>
            <color indexed="81"/>
            <rFont val="Tahoma"/>
            <family val="2"/>
          </rPr>
          <t>ESTHER CRISTINA PÉREZ SIERRA:</t>
        </r>
        <r>
          <rPr>
            <sz val="9"/>
            <color indexed="81"/>
            <rFont val="Tahoma"/>
            <family val="2"/>
          </rPr>
          <t xml:space="preserve">
500gr</t>
        </r>
      </text>
    </comment>
    <comment ref="N13" authorId="0" shapeId="0" xr:uid="{D467D36D-7EED-46B7-B0AB-D5D14C09BAD8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NO CUMPLE ESPE</t>
        </r>
      </text>
    </comment>
    <comment ref="G14" authorId="0" shapeId="0" xr:uid="{26209F61-5E68-4083-AFB9-D3ED12126EF7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SI CUMPLE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ESTHER CRISTINA PÉREZ SIERRA</author>
  </authors>
  <commentList>
    <comment ref="H5" authorId="0" shapeId="0" xr:uid="{54961A3A-33B7-4B5A-89B7-561AB7143589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latex no nitrilo</t>
        </r>
      </text>
    </comment>
    <comment ref="S5" authorId="0" shapeId="0" xr:uid="{A05371FE-76F5-4557-AC37-297C8DE6C577}">
      <text>
        <r>
          <rPr>
            <b/>
            <sz val="9"/>
            <color indexed="81"/>
            <rFont val="Tahoma"/>
            <family val="2"/>
          </rPr>
          <t>ESTHER CRISTINA PÉREZ SIERRA:</t>
        </r>
        <r>
          <rPr>
            <sz val="9"/>
            <color indexed="81"/>
            <rFont val="Tahoma"/>
            <family val="2"/>
          </rPr>
          <t xml:space="preserve">
son de latex</t>
        </r>
      </text>
    </comment>
    <comment ref="H6" authorId="0" shapeId="0" xr:uid="{AD3A141A-84C9-49F7-970C-2B651FFD4705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SIN IVA X LITRO</t>
        </r>
      </text>
    </comment>
    <comment ref="H12" authorId="0" shapeId="0" xr:uid="{E94E491C-DDC2-4C39-90D2-E83F33DB470A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no lleva IVA + BOLSA 500 GR</t>
        </r>
      </text>
    </comment>
    <comment ref="S12" authorId="0" shapeId="0" xr:uid="{AC41693C-06EC-4081-A078-290F8FB78BF8}">
      <text>
        <r>
          <rPr>
            <b/>
            <sz val="9"/>
            <color indexed="81"/>
            <rFont val="Tahoma"/>
            <family val="2"/>
          </rPr>
          <t>ESTHER CRISTINA PÉREZ SIERRA:</t>
        </r>
        <r>
          <rPr>
            <sz val="9"/>
            <color indexed="81"/>
            <rFont val="Tahoma"/>
            <family val="2"/>
          </rPr>
          <t xml:space="preserve">
500gr</t>
        </r>
      </text>
    </comment>
    <comment ref="M13" authorId="0" shapeId="0" xr:uid="{E551BA82-40CF-45DD-BD6B-90785534D1BD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NO CUMPLE ESPE</t>
        </r>
      </text>
    </comment>
    <comment ref="F14" authorId="0" shapeId="0" xr:uid="{19D04303-87B1-4881-91E0-7DEC5938CBE1}">
      <text>
        <r>
          <rPr>
            <b/>
            <sz val="9"/>
            <color indexed="81"/>
            <rFont val="Tahoma"/>
            <charset val="1"/>
          </rPr>
          <t>ESTHER CRISTINA PÉREZ SIERRA:</t>
        </r>
        <r>
          <rPr>
            <sz val="9"/>
            <color indexed="81"/>
            <rFont val="Tahoma"/>
            <charset val="1"/>
          </rPr>
          <t xml:space="preserve">
SI CUMPLE</t>
        </r>
      </text>
    </comment>
  </commentList>
</comments>
</file>

<file path=xl/sharedStrings.xml><?xml version="1.0" encoding="utf-8"?>
<sst xmlns="http://schemas.openxmlformats.org/spreadsheetml/2006/main" count="1899" uniqueCount="209">
  <si>
    <t>ID de respuesta (Texto)</t>
  </si>
  <si>
    <t>Nombre del proveedor (Texto)</t>
  </si>
  <si>
    <t>Nombre de la respuesta (Texto)</t>
  </si>
  <si>
    <t>Enviado a las (Fecha)</t>
  </si>
  <si>
    <t>Id. del artículo (Texto)</t>
  </si>
  <si>
    <t>Descripción del artículo (Texto)</t>
  </si>
  <si>
    <t>Capacidad (Entero)</t>
  </si>
  <si>
    <t>Cantidad esperada (Número)</t>
  </si>
  <si>
    <t>Unidad de medida (Texto)</t>
  </si>
  <si>
    <t>Precio base unitario (Número)</t>
  </si>
  <si>
    <t>Precio base de la divisa (Texto)</t>
  </si>
  <si>
    <t>Fecha límite (Fecha)</t>
  </si>
  <si>
    <t>Id. de la oferta (Texto)</t>
  </si>
  <si>
    <t>Capacidad (Número)</t>
  </si>
  <si>
    <t>Precio unitario de la licitación (Número)</t>
  </si>
  <si>
    <t>Moneda del precio de licitación (Texto)</t>
  </si>
  <si>
    <t>Tiempo de entrega (Entero)</t>
  </si>
  <si>
    <t>Nombre del artículo del proveedor (Texto)</t>
  </si>
  <si>
    <t>Número de pieza del artículo (Texto)</t>
  </si>
  <si>
    <t>CONSUCOMMERCE SAS</t>
  </si>
  <si>
    <t>CONSUCOMMERCE SAS - #655183</t>
  </si>
  <si>
    <t>Estación Meteorológica Inalámbrica 10 En 1 Con Sensor Exteri</t>
  </si>
  <si>
    <t>UND</t>
  </si>
  <si>
    <t>COP</t>
  </si>
  <si>
    <t>Estación meteorológica inalámbrica 10 en 1, con funciones que incluyen sensores inalámbricos para interiores y exteriores, pluviómetro, velocidad/dirección del viento, fase lunar, barómetro, temperatura/humedad interior, pronóstico del tiempo, etc  (IMPOR</t>
  </si>
  <si>
    <t xml:space="preserve">Estación meteorológica inalámbrica 10 en 1, con funciones que incluyen sensores inalámbricos para interiores y exteriores, pluviómetro, velocidad/dirección del viento, fase lunar, barómetro, temperatura/humedad interior, pronóstico del tiempo, etc  (IMPORTACION 15 DIAS)	
</t>
  </si>
  <si>
    <t xml:space="preserve">Conductivímetro portátil 4.000 uS/2000 ppm - </t>
  </si>
  <si>
    <t xml:space="preserve"> Conductivímetro portátil 4.000 uS/2000 ppm -  (AGOTADO)</t>
  </si>
  <si>
    <t xml:space="preserve">
Conductivímetro portátil 4.000 uS/2000 ppm -  (AGOTADO)</t>
  </si>
  <si>
    <t>Higrómetro AR991 Medidor de Humedad en Granos Café Maíz Arroz Trigo</t>
  </si>
  <si>
    <t xml:space="preserve">" Higrómetro AR991 Medidor de Humedad en Granos Café Maíz Arroz Trigo / Medidor Digital Humedad Granos Smart Sensor Modelo AR991 Café Cacao"	</t>
  </si>
  <si>
    <t xml:space="preserve">"
Higrómetro AR991 Medidor de Humedad en Granos Café Maíz Arroz Trigo / Medidor Digital Humedad Granos Smart Sensor Modelo AR991 Café Cacao"	
</t>
  </si>
  <si>
    <t xml:space="preserve">Kit de pinzas entomológicas (6 unidades). Marca Biologika® </t>
  </si>
  <si>
    <t xml:space="preserve">Kit de pinzas entomológicas (6 unidades). Marca Biologika®	</t>
  </si>
  <si>
    <t xml:space="preserve">Kit de pinzas entomológicas (6 unidades). Marca Biologika®	
</t>
  </si>
  <si>
    <t xml:space="preserve">Lupa LED Aj Som Acessórios Musicais 5 Aumentos Brazo Articulado Rotación 360° </t>
  </si>
  <si>
    <t xml:space="preserve">Lupa LED Aj Som Acessórios Musicais 5 Aumentos Brazo Articulado Rotación 360°	</t>
  </si>
  <si>
    <t xml:space="preserve">Lupa LED Aj Som Acessórios Musicais 5 Aumentos Brazo Articulado Rotación 360°	
</t>
  </si>
  <si>
    <t>Lupa 40x Metalica Con Iluminacion Led Y Ultravioleta Medell</t>
  </si>
  <si>
    <t xml:space="preserve">Lupa 40x Metalica Con Iluminación Led Y Ultravioleta Medell	</t>
  </si>
  <si>
    <t xml:space="preserve">Lupa 40x Metalica Con Iluminación Led Y Ultravioleta Medell	
</t>
  </si>
  <si>
    <t xml:space="preserve">Microscopio con Pantalla LCD 2000X 12MP </t>
  </si>
  <si>
    <t xml:space="preserve">Microscopio con Pantalla LCD 2000X 12MP /Microscopio Digital LCD 2000X Profesional con Pantalla IPS de 7 Pulgadas y Cámara de 12 MP	</t>
  </si>
  <si>
    <t xml:space="preserve">Microscopio con Pantalla LCD 2000X 12MP /Microscopio Digital LCD 2000X Profesional con Pantalla IPS de 7 Pulgadas y Cámara de 12 MP	
</t>
  </si>
  <si>
    <t>Pesa gramera digital de 0.01 g hasta 500g</t>
  </si>
  <si>
    <t xml:space="preserve">Balanza Gramera Digital Heke 0.01g a 500g Plata Pantalla LCD	</t>
  </si>
  <si>
    <t xml:space="preserve">Balanza Gramera Digital Heke 0.01g a 500g Plata Pantalla LCD	
</t>
  </si>
  <si>
    <t>Balanza digital de cocina electrónica kitchen con bowl de 1 g a 5 k</t>
  </si>
  <si>
    <t xml:space="preserve">Balanza Digital Cocina Electronic Kitchen Scale B05+ 1g-5kg Con Bowl	</t>
  </si>
  <si>
    <t xml:space="preserve">Balanza Digital Cocina Electronic Kitchen Scale B05+ 1g-5kg Con Bowl	
</t>
  </si>
  <si>
    <t xml:space="preserve">Tamiz de  malla fina fabricado en acero inoxidable de 26 cm de diámetro </t>
  </si>
  <si>
    <t xml:space="preserve">Tamiz de malla fina fabricado en acero inoxidable de 26 cm de diámetro	</t>
  </si>
  <si>
    <t xml:space="preserve">Tamiz de malla fina fabricado en acero inoxidable de 26 cm de diámetro	
</t>
  </si>
  <si>
    <t xml:space="preserve">Tamiz de malla fina fabricado en  acero inoxidable de 18 cm de diámetro </t>
  </si>
  <si>
    <t>Tamiz de malla fina fabricado en acero inoxidable de 18 cm de diámetro</t>
  </si>
  <si>
    <t xml:space="preserve">Frasco de vidrio transparente  con tapa y cierre hermético a presión con capacidad de 0.5 Lts. 8,7cm de diámetro x 9cm de alto </t>
  </si>
  <si>
    <t xml:space="preserve">Frasco de vidrio transparente con tapa y cierre hermético a presión con capacidad de 0.5 Lts. 8,7cm de diámetro x 9cm de alto	</t>
  </si>
  <si>
    <t xml:space="preserve">Frasco de vidrio transparente con tapa y cierre hermético a presión con capacidad de 0.5 Lts. 8,7cm de diámetro x 9cm de alto	
</t>
  </si>
  <si>
    <t xml:space="preserve">Frasco de vidrio transparente  con tapa y cierre hermético a presión con capacidad de 0.8 Lts. 8,7 cm de diámetro x 11cm de alto </t>
  </si>
  <si>
    <t xml:space="preserve">Frasco de vidrio transparente con tapa y cierre hermético a presión con capacidad de 0.8 Lts. 8,7 cm de diámetro x 11cm de alto	</t>
  </si>
  <si>
    <t xml:space="preserve">Frasco de vidrio transparente con tapa y cierre hermético a presión con capacidad de 0.8 Lts. 8,7 cm de diámetro x 11cm de alto	
</t>
  </si>
  <si>
    <t xml:space="preserve">Frasco de vidrio transparente con tapa y cierre hermético a presión con capacidad de 1lts. 8.7 cm de diámetro x 15 cm de alto </t>
  </si>
  <si>
    <t xml:space="preserve">Frasco de vidrio transparente con tapa y cierre hermético a presión con capacidad de 1lts. 8.7 cm de diámetro x 15 cm de alto	</t>
  </si>
  <si>
    <t xml:space="preserve">Frasco de vidrio transparente con tapa y cierre hermético a presión con capacidad de 1lts. 8.7 cm de diámetro x 15 cm de alto	
</t>
  </si>
  <si>
    <t xml:space="preserve">Bandeja enraizadoras de 6 cm  de altura cada celda x 72 celdas </t>
  </si>
  <si>
    <t>Bandeja enraizadoras de 6 cm de altura cada celda x 72 celdas</t>
  </si>
  <si>
    <t xml:space="preserve">Bandeja enraizadoras de 16cm de altura cada celda x 50 celdas </t>
  </si>
  <si>
    <t>Bandeja enraizadoras de 16cm de altura cada celda x 50 celdas</t>
  </si>
  <si>
    <t xml:space="preserve">Termohigrómetro digital medidor de humedad y temperatura </t>
  </si>
  <si>
    <t xml:space="preserve">Termohigrómetro Digital Htc-2 Con Certificado De Calibración	</t>
  </si>
  <si>
    <t xml:space="preserve">Termohigrómetro Digital Htc-2 Con Certificado De Calibración	
</t>
  </si>
  <si>
    <t xml:space="preserve">Bata blanca de laboratorio  </t>
  </si>
  <si>
    <t xml:space="preserve">Bata blanca de laboratorio ANTIFLUIDO	</t>
  </si>
  <si>
    <t xml:space="preserve">Bata blanca de laboratorio ANTIFLUIDO	
</t>
  </si>
  <si>
    <t xml:space="preserve"> Guantes de examen en nitrilo por cajas talla M</t>
  </si>
  <si>
    <t xml:space="preserve">Guantes De Nitrilo Azul Tallas M Caja X 100 marca Vital Medic	</t>
  </si>
  <si>
    <t xml:space="preserve">Guantes De Nitrilo Azul Tallas M Caja X 100 marca Vital Medic	
</t>
  </si>
  <si>
    <t xml:space="preserve">Bolsa de algodón grande </t>
  </si>
  <si>
    <t xml:space="preserve">ALGODÓN ROLLO 500 GMS MK	</t>
  </si>
  <si>
    <t xml:space="preserve">ALGODÓN ROLLO 500 GMS MK	
</t>
  </si>
  <si>
    <t xml:space="preserve">Alcohol al 75% por litros </t>
  </si>
  <si>
    <t>Alcohol al 75% por litros</t>
  </si>
  <si>
    <t xml:space="preserve">Toalla de cocina en rollo triple hoja blancas x3 rollos </t>
  </si>
  <si>
    <t xml:space="preserve">"Familia Toallas De Cocina En Rollo Triple Hoja Blancas 44 Unidades X 3 Rollos"	</t>
  </si>
  <si>
    <t xml:space="preserve">"Familia
Toallas De Cocina En Rollo Triple Hoja Blancas 44 Unidades X 3 Rollos"	
</t>
  </si>
  <si>
    <t xml:space="preserve">Frasco de vidrio transparente con tapa y cierre hermético a presión con capacidad de 2.2 Lts. 9 cm de diámetro x 26 de alto </t>
  </si>
  <si>
    <t xml:space="preserve">"Frasco de vidrio transparente con tapa y cierre hermético a presión con capacidad de 2.2 Lts. 9 cm de diámetro x 26 de alto "	</t>
  </si>
  <si>
    <t xml:space="preserve">"Frasco de vidrio transparente con tapa y cierre hermético a presión con capacidad de 2.2 Lts. 9 cm de diámetro x 26 de alto
"	
</t>
  </si>
  <si>
    <t xml:space="preserve">Bandeja enraizadoras de 10 cm de altura cada celda x 72 celdas </t>
  </si>
  <si>
    <t>Bandeja enraizadoras de 10 cm de altura cada celda x 72 celdas</t>
  </si>
  <si>
    <t>DOTALABS EQUIPOS Y SUMINISTROS</t>
  </si>
  <si>
    <t>DOTALABS EQUIPOS Y SUMINISTROS - #656705</t>
  </si>
  <si>
    <t>Conductivímetro portátil 4.000 uS/2000 ppm -</t>
  </si>
  <si>
    <t xml:space="preserve">Conductivímetro portátil 4.000 uS/2000 ppm -
</t>
  </si>
  <si>
    <t>Higrómetro AR991 — Medidor de Humedad en GranosCompatible: Café, Maíz, Arroz, Trigo y otros granosMedición rápida y precisa</t>
  </si>
  <si>
    <t>Kit de Pinzas Entomológicas — x6 unidadesJuego de 6 tipos de pinzas especializadas para entomologíaMaterial: Acero inoxidable</t>
  </si>
  <si>
    <t>Lupa LED Aj Som Acessórios Musicais 5 Aumentos Brazo Articulado Rotación 360°</t>
  </si>
  <si>
    <t xml:space="preserve">Lupa LED Aj Som Acessórios Musicais 5 Aumentos Brazo Articulado Rotación 360°
</t>
  </si>
  <si>
    <t xml:space="preserve">Lupa 40x Metalica Con Iluminacion Led Y Ultravioleta Medell
</t>
  </si>
  <si>
    <t>Microscopio con Pantalla LCD 2000X — 12MPResolución: 12 megapíxeles | Aumento: hasta 2000xPantalla LCD integrada | Sin necesidad de PC⚠ Entrega 30 días</t>
  </si>
  <si>
    <t xml:space="preserve">Pesa gramera digital de 0.01 g hasta 500g
</t>
  </si>
  <si>
    <t>Tamiz de malla fina fabricado en acero inoxidable de 26 cm de diámetro</t>
  </si>
  <si>
    <t xml:space="preserve">Tamiz de malla fina fabricado en acero inoxidable de 26 cm de diámetro
</t>
  </si>
  <si>
    <t>FERRETERIA SAE S.A.S</t>
  </si>
  <si>
    <t>FERRETERIA SAE S.A.S - #656236</t>
  </si>
  <si>
    <t>INSAK SAS</t>
  </si>
  <si>
    <t>INSAK SAS - #655356</t>
  </si>
  <si>
    <t>ESTACION METEOROLOGICA PRO2 PLUS  INALAMBRICA CONSOLA WI-FI</t>
  </si>
  <si>
    <t>ESTACION METEOROLOGICA PRO2 PLUS 
INALAMBRICA CONSOLA WI-FI</t>
  </si>
  <si>
    <t>INVERSIONES LA GARZA SAS</t>
  </si>
  <si>
    <t>INVERSIONES LA GARZA SAS - #655170</t>
  </si>
  <si>
    <t xml:space="preserve">PRODUCTO EXCENTO DE IVA </t>
  </si>
  <si>
    <t>PRODUCTO EXCENTO DE IVA</t>
  </si>
  <si>
    <t>NUEVOS RECURSOS SAS</t>
  </si>
  <si>
    <t>NUEVOS RECURSOS SAS - #655323</t>
  </si>
  <si>
    <t>KM</t>
  </si>
  <si>
    <t>SS-18</t>
  </si>
  <si>
    <t>Tamiz de malla fina. Fabricado en acero inoxidable</t>
  </si>
  <si>
    <t>PROFUNDIDAD DE 5.7 CM X 72 CELDAS</t>
  </si>
  <si>
    <t>SCHMIDT SUCESORES S.A.S.</t>
  </si>
  <si>
    <t>SCHMIDT SUCESORES S.A.S. - #655330</t>
  </si>
  <si>
    <t xml:space="preserve">NO OFERTAMOS ESTACION METEREOLOGICA INALAMBRICA 10 EN 1 CON SENSOR EXTERIOR </t>
  </si>
  <si>
    <t>NO OFERTAMOS CONDUCTIVIMETRO PORTATIL 4.000 uS/2000 ppm</t>
  </si>
  <si>
    <t xml:space="preserve">NO OFERTAMOS HIGROMETRO AR991 MEDIDOR DE HUMEDAD EN GRANOS CAFÉ MAIZ ARROZ TRIGO </t>
  </si>
  <si>
    <t xml:space="preserve">KIT DE PINZAS ENTOMOLOGICAS ,ARCA BIOLOGIKA </t>
  </si>
  <si>
    <t>LUPA LED AJ SOM ACCESORIOS MUSICAIS 5 AUMENTOS BRAZOS ARTICULADO ROTACION 360°</t>
  </si>
  <si>
    <t>LUPA 40X METALICA CON ILUMINACION LED Y ULTRAVIOLETA MEDELL</t>
  </si>
  <si>
    <t>MICROSCOPIO CON PANTALLA LCD 2000 X 2 MP</t>
  </si>
  <si>
    <t>PESA GRAMERA DIGITAL DE 0,01G HASTA 500 G</t>
  </si>
  <si>
    <t>BALANZA DIGITAL DE COCINA ELECTRONICA KITCHEN CON BOWL DE 1G A 5 K</t>
  </si>
  <si>
    <t>NO OFERTAMOS TAMIZ DE MALLA FINA FABRICADO EN ACERO INOXIDABLE DE 26 CM DE DIAMETRO</t>
  </si>
  <si>
    <t>NO OFERTAMOS TAMIZ DE MALLA FINA FABRICADO EN ACERO INOXIDABLE DE 18 CM DE DIAMETRO</t>
  </si>
  <si>
    <t xml:space="preserve">FRASCO DE VIDRIO TRANSPARENTE CON TAPA CIERRE HERMETICO A PRESION CON CAPACIDAD DE 0,5 LT 8,7 CM DE DIAMETRO X 9 CM DE ALTO / OFRECEMOS FRASCO DE VIDRIO TRANSPARENTE CON TAPA CIERRE HERMETICO  DE 0,5 LT
</t>
  </si>
  <si>
    <t xml:space="preserve">NO OFERTAMOS FRASCO DE VIDRIO TRANSPARENTE CON TAPA CIERRE HERMETICO A PRESION CON CAPACIDAD DE 0,8 LT 8,7 DE DIAMETRO X 9 CM DE ALTO </t>
  </si>
  <si>
    <t>FRASCO DE VIDRIO TRANSPARENTE CON TAPA CIERRE HERMETICO A PRESION CON CAPACIDAD DE 1 lt 8,7 CM DE DIAMETRO X 15 CM DE ALTO  / OFRECEMOS FRASCO DE VIDRIO TRANSPARENTE CON TAPA CIERRE HERMETICO  CON CAPACIDAD DE 1 lt</t>
  </si>
  <si>
    <t>NO OFERTAMOS BANDEJA ENRAIZADORAS DE 6 CM DE ALTURA CADA CELDA DE 72 CELDAS</t>
  </si>
  <si>
    <t>BANDEJA ENRAIZADORAS DE 16 CM DE ALTURA CADA CELDA DE 50 CELDAS</t>
  </si>
  <si>
    <t xml:space="preserve">TERMOHIGROMETRO DIGITAL MEDIDOR DE HUMEDAD Y TEMPERATURA </t>
  </si>
  <si>
    <t>BATA BLANCA DE LABORATORIO</t>
  </si>
  <si>
    <t xml:space="preserve">GUANTES DE EXAMEN EN NITRILO TALLA M
</t>
  </si>
  <si>
    <t>BOLSA DE ALGODÓN GRANDE / OFRECEMOS ALGODÓN EN MOTA BLS X 500G</t>
  </si>
  <si>
    <t xml:space="preserve">ALCOHOL AL 75% / OFRECEMOS ALCOHOL ANTISEPTICO AL 70% / NOTA: CANTIDAD DE VENTA FC X 700 ML </t>
  </si>
  <si>
    <t>TOALLA DE COCINA EN ROLLO TRIPLE HOJA BLANCA X 3 ROLLOS</t>
  </si>
  <si>
    <t>FRASCO DE VIDRIO TRANSPARENTE CON TAPA CIERRE HERMETICO A PRESION CON CAPACIDAD DE 2,2 LT 9 CM DE DIAMETRO X 26 DE ALTO / OFRECEMOS FRASCO DE VIDRIO TRANSPARENTE CON TAPA CIERRE HERMETICO  DE 2 LT</t>
  </si>
  <si>
    <t xml:space="preserve">NO OFERTAMOS BANDEJA ENRAIZADORAS DE 10 CM DE ALTURA CADA CELDA X 72 CELDAS </t>
  </si>
  <si>
    <t>SCIENTIFIC PRODUCTS SAS</t>
  </si>
  <si>
    <t>SCIENTIFIC PRODUCTS SAS - #655167</t>
  </si>
  <si>
    <t>Balanza  compacta de uso universal con un robusto plato de pesaje de acero inoxidable para laboratorios, industrias y establecimientos docentes  Campo de pesaje [Max] 500 g Lectura [d] 0,01 g Unidades de medición g, gn, dwt, ct, oz Linealidad ± 0,03 g Rep</t>
  </si>
  <si>
    <t>EHA 500-2</t>
  </si>
  <si>
    <t>Balanza  compacta de uso universal con un robusto plato de pesaje de acero inoxidable para laboratorios, industrias y establecimientos docentes
Campo de pesaje [Max] 500 g
Lectura [d] 0,01 g
Unidades de medición g, gn, dwt, ct, oz
Linealidad ± 0,03 g
Reproducibilidad 0,03 g
Tiempo de estabilización 3 s
Posibilidades de ajuste Ajuste con peso externo
Peso recomendado para ajuste 200 g (F2); 500 g (F2)
Temperatura de uso 5 °C - 40 °C</t>
  </si>
  <si>
    <t>Extech 445703 Higrotermómetro de dígitos grandes  Este higrotermómetro de dígitos grandes tiene dígitos de 1 in en una pantalla LCD supergrande. Muestra simultáneamente una humedad del 10 al 99 % y una temperatura de 14 a 140 °F o de -10 a 60 °C. La preci</t>
  </si>
  <si>
    <t>Extech 445703
Higrotermómetro de dígitos grandes
Este higrotermómetro de dígitos grandes tiene dígitos de 1 in en una pantalla LCD supergrande. Muestra simultáneamente una humedad del 10 al 99 % y una temperatura de 14 a 140 °F o de -10 a 60 °C. La precisión es del ±5 % HR y ±1 °°C/±1,8 °°F. Máximo/mínimo con función de reinicio. Incluye soporte, soporte de montaje en pared y 1 batería AAA.</t>
  </si>
  <si>
    <t>SUMINISTROS DE LABORATORIO KASALAB S.A.S.</t>
  </si>
  <si>
    <t>SUMINISTROS DE LABORATORIO KASALAB S.A.S. - #655222</t>
  </si>
  <si>
    <t>COLTEIN LTDA</t>
  </si>
  <si>
    <t>COLTEIN LTDA - #655238</t>
  </si>
  <si>
    <t>Estación meteorológica WS-ZL6</t>
  </si>
  <si>
    <t>WS-ZL6</t>
  </si>
  <si>
    <t>Medidor de humedad de granos</t>
  </si>
  <si>
    <t>MT-PRO</t>
  </si>
  <si>
    <t>Registrador de datos USB - Temperatura y humedad</t>
  </si>
  <si>
    <t>RC-51H</t>
  </si>
  <si>
    <t>SOLUCIONES HB S.A.S</t>
  </si>
  <si>
    <t>SOLUCIONES HB S.A.S - #655630</t>
  </si>
  <si>
    <t>BATA MANGA LARGA</t>
  </si>
  <si>
    <t>X 100GR</t>
  </si>
  <si>
    <t>Etiquetas de fila</t>
  </si>
  <si>
    <t>(en blanco)</t>
  </si>
  <si>
    <t>Total general</t>
  </si>
  <si>
    <t>Etiquetas de columna</t>
  </si>
  <si>
    <t>Suma de Precio unitario de la licitación (Número)</t>
  </si>
  <si>
    <t>CANTIDAD</t>
  </si>
  <si>
    <t>TOTAL</t>
  </si>
  <si>
    <t>Bata blanca de laboratorio  manga corta</t>
  </si>
  <si>
    <t xml:space="preserve">Antes del 20 d ejulio </t>
  </si>
  <si>
    <t>xxxx</t>
  </si>
  <si>
    <t xml:space="preserve">CODIGO BPIN </t>
  </si>
  <si>
    <t>BIP034986</t>
  </si>
  <si>
    <t>BIP052452</t>
  </si>
  <si>
    <t>Bolsa de algodón grande   BOLSAS DE ALGODÓN</t>
  </si>
  <si>
    <t>BIP030644</t>
  </si>
  <si>
    <t>BIP007076</t>
  </si>
  <si>
    <t>Higrómetro AR991 Medidor de Humedad en Granos Café Maíz Arroz Trigo TERMOHIGROMETRO DIGITAL</t>
  </si>
  <si>
    <t>Lupa 40x Metalica Con Iluminacion Led Y Ultravioleta Medell  LUPA DE 40 X  NACIONAL</t>
  </si>
  <si>
    <t>LUPA LED ROTACION 360 GRADOS</t>
  </si>
  <si>
    <t>Pesa gramera digital de 0.01 g hasta 500g  PESA INDIVIDUAL DE 5 G</t>
  </si>
  <si>
    <t>BIP022518</t>
  </si>
  <si>
    <t>TOALLA DE COCINA (PQTE X 3 UND) FAMILIA</t>
  </si>
  <si>
    <t>BIP050245</t>
  </si>
  <si>
    <t>ALCOHOL ANTISEPTICO 70% (FCO X 1L)</t>
  </si>
  <si>
    <t>BIP031975</t>
  </si>
  <si>
    <t xml:space="preserve">CONDUCTIVIMITERO PORTATIL </t>
  </si>
  <si>
    <t>BIP039562</t>
  </si>
  <si>
    <t>Termohigrómetro digital medidor de humedad y temperatura  TERMOHIGROMETRO DIGITAL</t>
  </si>
  <si>
    <t>TAMIZ MALLA FINA ACERO INOXIDABLE  DIAMETRO 26 CM  NACIONAL</t>
  </si>
  <si>
    <t>TAMIZ MALLA FINA ACERO INOXIDABLE  DIAMETRO 18 CM  NACIONAL</t>
  </si>
  <si>
    <t>BANDEJA ENRAIZADORA DE 10 CM ALTURA X 72
CELDAS</t>
  </si>
  <si>
    <t xml:space="preserve"> BANDEJA ENRAIZADORA DE 6 CM ALTURA X 72
CELDAS</t>
  </si>
  <si>
    <t xml:space="preserve"> GUANTE DE NITRILO (CJA X 100 UND) T M</t>
  </si>
  <si>
    <t>BIP002014</t>
  </si>
  <si>
    <t xml:space="preserve">Bandeja enraizadoras de 16cm de altura cada celda x 50 celdas  </t>
  </si>
  <si>
    <t xml:space="preserve"> BANDEJA ENRAIZADORA DE 16 CM ALTURA X 50
CELDAS</t>
  </si>
  <si>
    <t>BIP025541</t>
  </si>
  <si>
    <t>Kit de pinzas entomológicas (6 unidades). Marca Biologika®  KIT DE PINZAS ENTOMOLOGICAS BIOLOGIKA</t>
  </si>
  <si>
    <t>BIP033144</t>
  </si>
  <si>
    <t>FRASCO DE VIDRIO HERMETICO CON TAPA PRESION CAP 1 L X 15CM ALTO</t>
  </si>
  <si>
    <t>FRASCO DE VIDRIO HERMETICO CON TAPA PRESION CAP 0,5 L X  9 CM ALTO</t>
  </si>
  <si>
    <t>FRASCO DE VIDRIO HERMETICO  CON TAPA PRESION CAP 0,8 L X 11 CM ALTO</t>
  </si>
  <si>
    <t>FRASCO DE VIDRIO HERMETICO CON TAPA PRESION CAP 2,2 L X 20 CM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</si>
</sst>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wrapText="1"/>
    </xf>
    <xf numFmtId="165" fontId="0" fillId="0" borderId="1" xfId="1" applyNumberFormat="1" applyFont="1" applyBorder="1"/>
    <xf numFmtId="165" fontId="0" fillId="2" borderId="1" xfId="1" applyNumberFormat="1" applyFont="1" applyFill="1" applyBorder="1"/>
    <xf numFmtId="165" fontId="0" fillId="0" borderId="1" xfId="1" applyNumberFormat="1" applyFont="1" applyFill="1" applyBorder="1"/>
    <xf numFmtId="0" fontId="0" fillId="0" borderId="0" xfId="0" applyAlignment="1">
      <alignment horizontal="left" inden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165" fontId="0" fillId="0" borderId="2" xfId="1" applyNumberFormat="1" applyFont="1" applyBorder="1"/>
    <xf numFmtId="0" fontId="2" fillId="3" borderId="3" xfId="0" applyFont="1" applyFill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165" fontId="0" fillId="0" borderId="6" xfId="1" applyNumberFormat="1" applyFont="1" applyBorder="1"/>
    <xf numFmtId="165" fontId="0" fillId="0" borderId="7" xfId="1" applyNumberFormat="1" applyFont="1" applyBorder="1"/>
    <xf numFmtId="165" fontId="0" fillId="0" borderId="8" xfId="1" applyNumberFormat="1" applyFont="1" applyBorder="1"/>
    <xf numFmtId="165" fontId="0" fillId="0" borderId="9" xfId="1" applyNumberFormat="1" applyFont="1" applyBorder="1"/>
    <xf numFmtId="165" fontId="0" fillId="0" borderId="10" xfId="1" applyNumberFormat="1" applyFont="1" applyBorder="1"/>
    <xf numFmtId="9" fontId="0" fillId="0" borderId="0" xfId="0" applyNumberFormat="1"/>
    <xf numFmtId="165" fontId="0" fillId="0" borderId="0" xfId="1" applyNumberFormat="1" applyFont="1"/>
    <xf numFmtId="0" fontId="0" fillId="3" borderId="1" xfId="0" applyFill="1" applyBorder="1"/>
    <xf numFmtId="165" fontId="2" fillId="0" borderId="0" xfId="0" applyNumberFormat="1" applyFont="1"/>
    <xf numFmtId="165" fontId="0" fillId="0" borderId="1" xfId="0" applyNumberFormat="1" applyFill="1" applyBorder="1"/>
    <xf numFmtId="165" fontId="2" fillId="0" borderId="1" xfId="1" applyNumberFormat="1" applyFont="1" applyFill="1" applyBorder="1"/>
    <xf numFmtId="165" fontId="2" fillId="0" borderId="1" xfId="0" applyNumberFormat="1" applyFont="1" applyBorder="1"/>
    <xf numFmtId="9" fontId="2" fillId="0" borderId="0" xfId="0" applyNumberFormat="1" applyFont="1"/>
    <xf numFmtId="0" fontId="2" fillId="0" borderId="0" xfId="0" applyFont="1" applyAlignment="1">
      <alignment horizontal="right"/>
    </xf>
    <xf numFmtId="0" fontId="2" fillId="3" borderId="11" xfId="0" applyFont="1" applyFill="1" applyBorder="1" applyAlignment="1">
      <alignment wrapText="1"/>
    </xf>
    <xf numFmtId="165" fontId="0" fillId="0" borderId="12" xfId="1" applyNumberFormat="1" applyFont="1" applyBorder="1"/>
    <xf numFmtId="165" fontId="0" fillId="0" borderId="13" xfId="1" applyNumberFormat="1" applyFont="1" applyBorder="1"/>
    <xf numFmtId="165" fontId="0" fillId="0" borderId="14" xfId="1" applyNumberFormat="1" applyFont="1" applyFill="1" applyBorder="1"/>
    <xf numFmtId="165" fontId="0" fillId="0" borderId="14" xfId="0" applyNumberFormat="1" applyBorder="1"/>
    <xf numFmtId="0" fontId="0" fillId="0" borderId="14" xfId="0" applyBorder="1"/>
    <xf numFmtId="165" fontId="0" fillId="2" borderId="7" xfId="1" applyNumberFormat="1" applyFont="1" applyFill="1" applyBorder="1"/>
    <xf numFmtId="165" fontId="0" fillId="0" borderId="7" xfId="1" applyNumberFormat="1" applyFont="1" applyFill="1" applyBorder="1"/>
    <xf numFmtId="165" fontId="0" fillId="0" borderId="9" xfId="1" applyNumberFormat="1" applyFont="1" applyFill="1" applyBorder="1"/>
    <xf numFmtId="165" fontId="0" fillId="0" borderId="10" xfId="1" applyNumberFormat="1" applyFont="1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165" fontId="0" fillId="4" borderId="1" xfId="1" applyNumberFormat="1" applyFont="1" applyFill="1" applyBorder="1"/>
    <xf numFmtId="165" fontId="0" fillId="4" borderId="2" xfId="1" applyNumberFormat="1" applyFont="1" applyFill="1" applyBorder="1"/>
    <xf numFmtId="165" fontId="0" fillId="4" borderId="6" xfId="1" applyNumberFormat="1" applyFont="1" applyFill="1" applyBorder="1"/>
    <xf numFmtId="165" fontId="0" fillId="4" borderId="7" xfId="1" applyNumberFormat="1" applyFont="1" applyFill="1" applyBorder="1"/>
    <xf numFmtId="165" fontId="0" fillId="2" borderId="0" xfId="1" applyNumberFormat="1" applyFont="1" applyFill="1" applyBorder="1"/>
    <xf numFmtId="0" fontId="0" fillId="0" borderId="0" xfId="0" applyFill="1"/>
    <xf numFmtId="165" fontId="0" fillId="0" borderId="0" xfId="1" applyNumberFormat="1" applyFont="1" applyFill="1" applyBorder="1"/>
    <xf numFmtId="0" fontId="0" fillId="0" borderId="0" xfId="0" applyFill="1" applyAlignment="1">
      <alignment wrapText="1"/>
    </xf>
  </cellXfs>
  <cellStyles count="2">
    <cellStyle name="Moneda" xfId="1" builtinId="4"/>
    <cellStyle name="Normal" xfId="0" builtinId="0"/>
  </cellStyles>
  <dxfs count="2">
    <dxf>
      <numFmt numFmtId="165" formatCode="_-&quot;$&quot;\ * #,##0_-;\-&quot;$&quot;\ * #,##0_-;_-&quot;$&quot;\ * &quot;-&quot;??_-;_-@_-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STHER CRISTINA PÉREZ SIERRA" refreshedDate="46209.412011805558" createdVersion="8" refreshedVersion="8" minRefreshableVersion="3" recordCount="267" xr:uid="{292E4712-46EA-44B8-A47B-44D2B81BD646}">
  <cacheSource type="worksheet">
    <worksheetSource ref="A1:T1048576" sheet="Hoja1"/>
  </cacheSource>
  <cacheFields count="20">
    <cacheField name="ID de respuesta (Texto)" numFmtId="0">
      <sharedItems containsString="0" containsBlank="1" containsNumber="1" containsInteger="1" minValue="655167" maxValue="656705"/>
    </cacheField>
    <cacheField name="Nombre del proveedor (Texto)" numFmtId="0">
      <sharedItems containsBlank="1" count="12">
        <s v="CONSUCOMMERCE SAS"/>
        <s v="DOTALABS EQUIPOS Y SUMINISTROS"/>
        <s v="FERRETERIA SAE S.A.S"/>
        <s v="INSAK SAS"/>
        <s v="INVERSIONES LA GARZA SAS"/>
        <s v="NUEVOS RECURSOS SAS"/>
        <s v="SCHMIDT SUCESORES S.A.S."/>
        <s v="SCIENTIFIC PRODUCTS SAS"/>
        <s v="SUMINISTROS DE LABORATORIO KASALAB S.A.S."/>
        <s v="COLTEIN LTDA"/>
        <s v="SOLUCIONES HB S.A.S"/>
        <m/>
      </sharedItems>
    </cacheField>
    <cacheField name="Nombre de la respuesta (Texto)" numFmtId="0">
      <sharedItems containsBlank="1"/>
    </cacheField>
    <cacheField name="Enviado a las (Fecha)" numFmtId="0">
      <sharedItems containsString="0" containsBlank="1" containsNumber="1" minValue="46199.661550925928" maxValue="46206.583182870374"/>
    </cacheField>
    <cacheField name="Id. del artículo (Texto)" numFmtId="0">
      <sharedItems containsString="0" containsBlank="1" containsNumber="1" containsInteger="1" minValue="802183" maxValue="802206"/>
    </cacheField>
    <cacheField name="Descripción del artículo (Texto)" numFmtId="0">
      <sharedItems containsBlank="1" count="25">
        <s v="Estación Meteorológica Inalámbrica 10 En 1 Con Sensor Exteri"/>
        <s v="Conductivímetro portátil 4.000 uS/2000 ppm - "/>
        <s v="Higrómetro AR991 Medidor de Humedad en Granos Café Maíz Arroz Trigo"/>
        <s v="Kit de pinzas entomológicas (6 unidades). Marca Biologika® "/>
        <s v="Lupa LED Aj Som Acessórios Musicais 5 Aumentos Brazo Articulado Rotación 360° "/>
        <s v="Lupa 40x Metalica Con Iluminacion Led Y Ultravioleta Medell"/>
        <s v="Microscopio con Pantalla LCD 2000X 12MP "/>
        <s v="Pesa gramera digital de 0.01 g hasta 500g"/>
        <s v="Balanza digital de cocina electrónica kitchen con bowl de 1 g a 5 k"/>
        <s v="Tamiz de  malla fina fabricado en acero inoxidable de 26 cm de diámetro "/>
        <s v="Tamiz de malla fina fabricado en  acero inoxidable de 18 cm de diámetro "/>
        <s v="Frasco de vidrio transparente  con tapa y cierre hermético a presión con capacidad de 0.5 Lts. 8,7cm de diámetro x 9cm de alto "/>
        <s v="Frasco de vidrio transparente  con tapa y cierre hermético a presión con capacidad de 0.8 Lts. 8,7 cm de diámetro x 11cm de alto "/>
        <s v="Frasco de vidrio transparente con tapa y cierre hermético a presión con capacidad de 1lts. 8.7 cm de diámetro x 15 cm de alto "/>
        <s v="Bandeja enraizadoras de 6 cm  de altura cada celda x 72 celdas "/>
        <s v="Bandeja enraizadoras de 16cm de altura cada celda x 50 celdas "/>
        <s v="Termohigrómetro digital medidor de humedad y temperatura "/>
        <s v="Bata blanca de laboratorio  "/>
        <s v=" Guantes de examen en nitrilo por cajas talla M"/>
        <s v="Bolsa de algodón grande "/>
        <s v="Alcohol al 75% por litros "/>
        <s v="Toalla de cocina en rollo triple hoja blancas x3 rollos "/>
        <s v="Frasco de vidrio transparente con tapa y cierre hermético a presión con capacidad de 2.2 Lts. 9 cm de diámetro x 26 de alto "/>
        <s v="Bandeja enraizadoras de 10 cm de altura cada celda x 72 celdas "/>
        <m/>
      </sharedItems>
    </cacheField>
    <cacheField name="Capacidad (Entero)" numFmtId="0">
      <sharedItems containsNonDate="0" containsString="0" containsBlank="1" count="1">
        <m/>
      </sharedItems>
    </cacheField>
    <cacheField name="Cantidad esperada (Número)" numFmtId="0">
      <sharedItems containsString="0" containsBlank="1" containsNumber="1" containsInteger="1" minValue="1" maxValue="20" count="10">
        <n v="1"/>
        <n v="2"/>
        <n v="5"/>
        <n v="3"/>
        <n v="20"/>
        <n v="15"/>
        <n v="8"/>
        <n v="10"/>
        <n v="4"/>
        <m/>
      </sharedItems>
    </cacheField>
    <cacheField name="Unidad de medida (Texto)" numFmtId="0">
      <sharedItems containsBlank="1"/>
    </cacheField>
    <cacheField name="Precio base unitario (Número)" numFmtId="0">
      <sharedItems containsString="0" containsBlank="1" containsNumber="1" minValue="12900" maxValue="5415656.9014290003"/>
    </cacheField>
    <cacheField name="Precio base de la divisa (Texto)" numFmtId="0">
      <sharedItems containsBlank="1"/>
    </cacheField>
    <cacheField name="Fecha límite (Fecha)" numFmtId="0">
      <sharedItems containsString="0" containsBlank="1" containsNumber="1" containsInteger="1" minValue="46237" maxValue="46237"/>
    </cacheField>
    <cacheField name="Id. de la oferta (Texto)" numFmtId="0">
      <sharedItems containsString="0" containsBlank="1" containsNumber="1" containsInteger="1" minValue="3627768" maxValue="3636814"/>
    </cacheField>
    <cacheField name="Capacidad (Número)" numFmtId="0">
      <sharedItems containsString="0" containsBlank="1" containsNumber="1" containsInteger="1" minValue="0" maxValue="20"/>
    </cacheField>
    <cacheField name="Precio unitario de la licitación (Número)" numFmtId="0">
      <sharedItems containsString="0" containsBlank="1" containsNumber="1" minValue="0" maxValue="15000000" count="99">
        <n v="564600"/>
        <n v="0"/>
        <n v="99400"/>
        <n v="148920"/>
        <n v="64500"/>
        <n v="54500"/>
        <n v="2101900"/>
        <n v="23300"/>
        <n v="21950"/>
        <n v="13300"/>
        <n v="15026"/>
        <n v="16570"/>
        <n v="72700"/>
        <n v="65200"/>
        <n v="23200"/>
        <n v="33600"/>
        <n v="14300"/>
        <n v="18450"/>
        <n v="985200"/>
        <n v="1743287"/>
        <n v="154500"/>
        <n v="184500"/>
        <n v="145600"/>
        <n v="78600"/>
        <n v="1324786"/>
        <n v="42450"/>
        <n v="77500"/>
        <n v="124750"/>
        <n v="65250"/>
        <n v="478000"/>
        <n v="131000"/>
        <n v="52300"/>
        <n v="50000"/>
        <n v="8458000"/>
        <n v="815798.31"/>
        <n v="271428.57"/>
        <n v="163865.54"/>
        <n v="98991.59"/>
        <n v="77310.92"/>
        <n v="2243697.4700000002"/>
        <n v="23193.27"/>
        <n v="113445.37"/>
        <n v="93445.37"/>
        <n v="53613.440000000002"/>
        <n v="13613.44"/>
        <n v="15546.21"/>
        <n v="17647.05"/>
        <n v="172689.07"/>
        <n v="24789.91"/>
        <n v="21008.400000000001"/>
        <n v="28500"/>
        <n v="11800"/>
        <n v="26470.58"/>
        <n v="19747.89"/>
        <n v="16386.55"/>
        <n v="15000000"/>
        <n v="1800000"/>
        <n v="350000"/>
        <n v="200000"/>
        <n v="100000"/>
        <n v="80000"/>
        <n v="3000000"/>
        <n v="40000"/>
        <n v="30000"/>
        <n v="140000"/>
        <n v="20000"/>
        <n v="25000"/>
        <n v="300000"/>
        <n v="55000"/>
        <n v="35000"/>
        <n v="28000"/>
        <n v="84000"/>
        <n v="71000"/>
        <n v="2667000"/>
        <n v="141000"/>
        <n v="19000"/>
        <n v="29000"/>
        <n v="44000"/>
        <n v="112000"/>
        <n v="97000"/>
        <n v="22000"/>
        <n v="38000"/>
        <n v="14000"/>
        <n v="37000"/>
        <n v="770000"/>
        <n v="520000"/>
        <n v="898000"/>
        <n v="290000"/>
        <n v="2181403"/>
        <n v="598000"/>
        <n v="45000"/>
        <n v="11608000"/>
        <n v="1850000"/>
        <n v="288000"/>
        <n v="49970"/>
        <n v="22500"/>
        <n v="9600"/>
        <n v="8500"/>
        <m/>
      </sharedItems>
    </cacheField>
    <cacheField name="Moneda del precio de licitación (Texto)" numFmtId="0">
      <sharedItems containsBlank="1"/>
    </cacheField>
    <cacheField name="Tiempo de entrega (Entero)" numFmtId="0">
      <sharedItems containsString="0" containsBlank="1" containsNumber="1" containsInteger="1" minValue="0" maxValue="50"/>
    </cacheField>
    <cacheField name="Nombre del artículo del proveedor (Texto)" numFmtId="0">
      <sharedItems containsBlank="1"/>
    </cacheField>
    <cacheField name="Número de pieza del artículo (Texto)" numFmtId="0">
      <sharedItems containsBlank="1" containsMixedTypes="1" containsNumber="1" containsInteger="1" minValue="445703" maxValue="445703"/>
    </cacheField>
    <cacheField name="Descripción del artículo (Texto)2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7">
  <r>
    <n v="655183"/>
    <x v="0"/>
    <s v="CONSUCOMMERCE SAS - #655183"/>
    <n v="46202.421458333331"/>
    <n v="802183"/>
    <x v="0"/>
    <x v="0"/>
    <x v="0"/>
    <s v="UND"/>
    <n v="5415656.9014290003"/>
    <s v="COP"/>
    <n v="46237"/>
    <n v="3627960"/>
    <n v="1"/>
    <x v="0"/>
    <s v="COP"/>
    <n v="15"/>
    <s v="Estación meteorológica inalámbrica 10 en 1, con funciones que incluyen sensores inalámbricos para interiores y exteriores, pluviómetro, velocidad/dirección del viento, fase lunar, barómetro, temperatura/humedad interior, pronóstico del tiempo, etc  (IMPOR"/>
    <m/>
    <s v="Estación meteorológica inalámbrica 10 en 1, con funciones que incluyen sensores inalámbricos para interiores y exteriores, pluviómetro, velocidad/dirección del viento, fase lunar, barómetro, temperatura/humedad interior, pronóstico del tiempo, etc  (IMPORTACION 15 DIAS)_x0009__x000a_"/>
  </r>
  <r>
    <n v="655183"/>
    <x v="0"/>
    <s v="CONSUCOMMERCE SAS - #655183"/>
    <n v="46202.421458333331"/>
    <n v="802184"/>
    <x v="1"/>
    <x v="0"/>
    <x v="0"/>
    <s v="UND"/>
    <n v="1480429"/>
    <s v="COP"/>
    <n v="46237"/>
    <n v="3627961"/>
    <n v="1"/>
    <x v="1"/>
    <s v="COP"/>
    <n v="0"/>
    <s v=" Conductivímetro portátil 4.000 uS/2000 ppm -  (AGOTADO)"/>
    <m/>
    <s v="_x000a_Conductivímetro portátil 4.000 uS/2000 ppm -  (AGOTADO)"/>
  </r>
  <r>
    <n v="655183"/>
    <x v="0"/>
    <s v="CONSUCOMMERCE SAS - #655183"/>
    <n v="46202.421458333331"/>
    <n v="802185"/>
    <x v="2"/>
    <x v="0"/>
    <x v="0"/>
    <s v="UND"/>
    <n v="449475.51"/>
    <s v="COP"/>
    <n v="46237"/>
    <n v="3627962"/>
    <n v="1"/>
    <x v="2"/>
    <s v="COP"/>
    <n v="10"/>
    <s v="&quot; Higrómetro AR991 Medidor de Humedad en Granos Café Maíz Arroz Trigo / Medidor Digital Humedad Granos Smart Sensor Modelo AR991 Café Cacao&quot;_x0009_"/>
    <m/>
    <s v="&quot;_x000a_Higrómetro AR991 Medidor de Humedad en Granos Café Maíz Arroz Trigo / Medidor Digital Humedad Granos Smart Sensor Modelo AR991 Café Cacao&quot;_x0009__x000a_"/>
  </r>
  <r>
    <n v="655183"/>
    <x v="0"/>
    <s v="CONSUCOMMERCE SAS - #655183"/>
    <n v="46202.421458333331"/>
    <n v="802186"/>
    <x v="3"/>
    <x v="0"/>
    <x v="1"/>
    <s v="UND"/>
    <n v="167457.10800000001"/>
    <s v="COP"/>
    <n v="46237"/>
    <n v="3627963"/>
    <n v="2"/>
    <x v="3"/>
    <s v="COP"/>
    <n v="10"/>
    <s v="Kit de pinzas entomológicas (6 unidades). Marca Biologika®_x0009_"/>
    <m/>
    <s v="Kit de pinzas entomológicas (6 unidades). Marca Biologika®_x0009__x000a_"/>
  </r>
  <r>
    <n v="655183"/>
    <x v="0"/>
    <s v="CONSUCOMMERCE SAS - #655183"/>
    <n v="46202.421458333331"/>
    <n v="802187"/>
    <x v="4"/>
    <x v="0"/>
    <x v="0"/>
    <s v="UND"/>
    <n v="98618.317999999999"/>
    <s v="COP"/>
    <n v="46237"/>
    <n v="3627964"/>
    <n v="1"/>
    <x v="4"/>
    <s v="COP"/>
    <n v="10"/>
    <s v="Lupa LED Aj Som Acessórios Musicais 5 Aumentos Brazo Articulado Rotación 360°_x0009_"/>
    <m/>
    <s v="Lupa LED Aj Som Acessórios Musicais 5 Aumentos Brazo Articulado Rotación 360°_x0009__x000a_"/>
  </r>
  <r>
    <n v="655183"/>
    <x v="0"/>
    <s v="CONSUCOMMERCE SAS - #655183"/>
    <n v="46202.421458333331"/>
    <n v="802188"/>
    <x v="5"/>
    <x v="0"/>
    <x v="2"/>
    <s v="UND"/>
    <n v="72282.183999999994"/>
    <s v="COP"/>
    <n v="46237"/>
    <n v="3627965"/>
    <n v="5"/>
    <x v="5"/>
    <s v="COP"/>
    <n v="10"/>
    <s v="Lupa 40x Metalica Con Iluminación Led Y Ultravioleta Medell_x0009_"/>
    <m/>
    <s v="Lupa 40x Metalica Con Iluminación Led Y Ultravioleta Medell_x0009__x000a_"/>
  </r>
  <r>
    <n v="655183"/>
    <x v="0"/>
    <s v="CONSUCOMMERCE SAS - #655183"/>
    <n v="46202.421458333331"/>
    <n v="802189"/>
    <x v="6"/>
    <x v="0"/>
    <x v="0"/>
    <s v="UND"/>
    <n v="2253131.0783330002"/>
    <s v="COP"/>
    <n v="46237"/>
    <n v="3627966"/>
    <n v="1"/>
    <x v="6"/>
    <s v="COP"/>
    <n v="10"/>
    <s v="Microscopio con Pantalla LCD 2000X 12MP /Microscopio Digital LCD 2000X Profesional con Pantalla IPS de 7 Pulgadas y Cámara de 12 MP_x0009_"/>
    <m/>
    <s v="Microscopio con Pantalla LCD 2000X 12MP /Microscopio Digital LCD 2000X Profesional con Pantalla IPS de 7 Pulgadas y Cámara de 12 MP_x0009__x000a_"/>
  </r>
  <r>
    <n v="655183"/>
    <x v="0"/>
    <s v="CONSUCOMMERCE SAS - #655183"/>
    <n v="46202.421458333331"/>
    <n v="802190"/>
    <x v="7"/>
    <x v="0"/>
    <x v="3"/>
    <s v="UND"/>
    <n v="198655.40875"/>
    <s v="COP"/>
    <n v="46237"/>
    <n v="3627967"/>
    <n v="3"/>
    <x v="7"/>
    <s v="COP"/>
    <n v="10"/>
    <s v="Balanza Gramera Digital Heke 0.01g a 500g Plata Pantalla LCD_x0009_"/>
    <m/>
    <s v="Balanza Gramera Digital Heke 0.01g a 500g Plata Pantalla LCD_x0009__x000a_"/>
  </r>
  <r>
    <n v="655183"/>
    <x v="0"/>
    <s v="CONSUCOMMERCE SAS - #655183"/>
    <n v="46202.421458333331"/>
    <n v="802191"/>
    <x v="8"/>
    <x v="0"/>
    <x v="3"/>
    <s v="UND"/>
    <n v="72315.895000000004"/>
    <s v="COP"/>
    <n v="46237"/>
    <n v="3627968"/>
    <n v="3"/>
    <x v="8"/>
    <s v="COP"/>
    <n v="10"/>
    <s v="Balanza Digital Cocina Electronic Kitchen Scale B05+ 1g-5kg Con Bowl_x0009_"/>
    <m/>
    <s v="Balanza Digital Cocina Electronic Kitchen Scale B05+ 1g-5kg Con Bowl_x0009__x000a_"/>
  </r>
  <r>
    <n v="655183"/>
    <x v="0"/>
    <s v="CONSUCOMMERCE SAS - #655183"/>
    <n v="46202.421458333331"/>
    <n v="802192"/>
    <x v="9"/>
    <x v="0"/>
    <x v="3"/>
    <s v="UND"/>
    <n v="119398.45666700001"/>
    <s v="COP"/>
    <n v="46237"/>
    <n v="3627969"/>
    <n v="3"/>
    <x v="1"/>
    <s v="COP"/>
    <n v="0"/>
    <s v="Tamiz de malla fina fabricado en acero inoxidable de 26 cm de diámetro_x0009_"/>
    <m/>
    <s v="Tamiz de malla fina fabricado en acero inoxidable de 26 cm de diámetro_x0009__x000a_"/>
  </r>
  <r>
    <n v="655183"/>
    <x v="0"/>
    <s v="CONSUCOMMERCE SAS - #655183"/>
    <n v="46202.421458333331"/>
    <n v="802193"/>
    <x v="10"/>
    <x v="0"/>
    <x v="3"/>
    <s v="UND"/>
    <n v="66287.813332999998"/>
    <s v="COP"/>
    <n v="46237"/>
    <n v="3627970"/>
    <n v="3"/>
    <x v="1"/>
    <s v="COP"/>
    <n v="0"/>
    <s v="Tamiz de malla fina fabricado en acero inoxidable de 18 cm de diámetro"/>
    <m/>
    <s v="Tamiz de malla fina fabricado en acero inoxidable de 18 cm de diámetro"/>
  </r>
  <r>
    <n v="655183"/>
    <x v="0"/>
    <s v="CONSUCOMMERCE SAS - #655183"/>
    <n v="46202.421458333331"/>
    <n v="802194"/>
    <x v="11"/>
    <x v="0"/>
    <x v="4"/>
    <s v="UND"/>
    <n v="16478.36"/>
    <s v="COP"/>
    <n v="46237"/>
    <n v="3627971"/>
    <n v="20"/>
    <x v="9"/>
    <s v="COP"/>
    <n v="10"/>
    <s v="Frasco de vidrio transparente con tapa y cierre hermético a presión con capacidad de 0.5 Lts. 8,7cm de diámetro x 9cm de alto_x0009_"/>
    <m/>
    <s v="Frasco de vidrio transparente con tapa y cierre hermético a presión con capacidad de 0.5 Lts. 8,7cm de diámetro x 9cm de alto_x0009__x000a_"/>
  </r>
  <r>
    <n v="655183"/>
    <x v="0"/>
    <s v="CONSUCOMMERCE SAS - #655183"/>
    <n v="46202.421458333331"/>
    <n v="802195"/>
    <x v="12"/>
    <x v="0"/>
    <x v="4"/>
    <s v="UND"/>
    <n v="18524.07"/>
    <s v="COP"/>
    <n v="46237"/>
    <n v="3627972"/>
    <n v="20"/>
    <x v="10"/>
    <s v="COP"/>
    <n v="10"/>
    <s v="Frasco de vidrio transparente con tapa y cierre hermético a presión con capacidad de 0.8 Lts. 8,7 cm de diámetro x 11cm de alto_x0009_"/>
    <m/>
    <s v="Frasco de vidrio transparente con tapa y cierre hermético a presión con capacidad de 0.8 Lts. 8,7 cm de diámetro x 11cm de alto_x0009__x000a_"/>
  </r>
  <r>
    <n v="655183"/>
    <x v="0"/>
    <s v="CONSUCOMMERCE SAS - #655183"/>
    <n v="46202.421458333331"/>
    <n v="802196"/>
    <x v="13"/>
    <x v="0"/>
    <x v="5"/>
    <s v="UND"/>
    <n v="22054.262500000001"/>
    <s v="COP"/>
    <n v="46237"/>
    <n v="3627973"/>
    <n v="15"/>
    <x v="11"/>
    <s v="COP"/>
    <n v="10"/>
    <s v="Frasco de vidrio transparente con tapa y cierre hermético a presión con capacidad de 1lts. 8.7 cm de diámetro x 15 cm de alto_x0009_"/>
    <m/>
    <s v="Frasco de vidrio transparente con tapa y cierre hermético a presión con capacidad de 1lts. 8.7 cm de diámetro x 15 cm de alto_x0009__x000a_"/>
  </r>
  <r>
    <n v="655183"/>
    <x v="0"/>
    <s v="CONSUCOMMERCE SAS - #655183"/>
    <n v="46202.421458333331"/>
    <n v="802197"/>
    <x v="14"/>
    <x v="0"/>
    <x v="6"/>
    <s v="UND"/>
    <n v="20273.105"/>
    <s v="COP"/>
    <n v="46237"/>
    <n v="3627974"/>
    <n v="8"/>
    <x v="1"/>
    <s v="COP"/>
    <n v="0"/>
    <s v="Bandeja enraizadoras de 6 cm de altura cada celda x 72 celdas"/>
    <m/>
    <s v="Bandeja enraizadoras de 6 cm de altura cada celda x 72 celdas"/>
  </r>
  <r>
    <n v="655183"/>
    <x v="0"/>
    <s v="CONSUCOMMERCE SAS - #655183"/>
    <n v="46202.421458333331"/>
    <n v="802198"/>
    <x v="15"/>
    <x v="0"/>
    <x v="6"/>
    <s v="UND"/>
    <n v="47000"/>
    <s v="COP"/>
    <n v="46237"/>
    <n v="3627975"/>
    <n v="8"/>
    <x v="1"/>
    <s v="COP"/>
    <n v="0"/>
    <s v="Bandeja enraizadoras de 16cm de altura cada celda x 50 celdas"/>
    <m/>
    <s v="Bandeja enraizadoras de 16cm de altura cada celda x 50 celdas"/>
  </r>
  <r>
    <n v="655183"/>
    <x v="0"/>
    <s v="CONSUCOMMERCE SAS - #655183"/>
    <n v="46202.421458333331"/>
    <n v="802199"/>
    <x v="16"/>
    <x v="0"/>
    <x v="1"/>
    <s v="UND"/>
    <n v="215769.86714300001"/>
    <s v="COP"/>
    <n v="46237"/>
    <n v="3627976"/>
    <n v="2"/>
    <x v="12"/>
    <s v="COP"/>
    <n v="10"/>
    <s v="Termohigrómetro Digital Htc-2 Con Certificado De Calibración_x0009_"/>
    <m/>
    <s v="Termohigrómetro Digital Htc-2 Con Certificado De Calibración_x0009__x000a_"/>
  </r>
  <r>
    <n v="655183"/>
    <x v="0"/>
    <s v="CONSUCOMMERCE SAS - #655183"/>
    <n v="46202.421458333331"/>
    <n v="802200"/>
    <x v="17"/>
    <x v="0"/>
    <x v="7"/>
    <s v="UND"/>
    <n v="58391.982000000004"/>
    <s v="COP"/>
    <n v="46237"/>
    <n v="3627977"/>
    <n v="10"/>
    <x v="13"/>
    <s v="COP"/>
    <n v="10"/>
    <s v="Bata blanca de laboratorio ANTIFLUIDO_x0009_"/>
    <m/>
    <s v="Bata blanca de laboratorio ANTIFLUIDO_x0009__x000a_"/>
  </r>
  <r>
    <n v="655183"/>
    <x v="0"/>
    <s v="CONSUCOMMERCE SAS - #655183"/>
    <n v="46202.421458333331"/>
    <n v="802201"/>
    <x v="18"/>
    <x v="0"/>
    <x v="8"/>
    <s v="UND"/>
    <n v="24741.68"/>
    <s v="COP"/>
    <n v="46237"/>
    <n v="3627978"/>
    <n v="4"/>
    <x v="14"/>
    <s v="COP"/>
    <n v="10"/>
    <s v="Guantes De Nitrilo Azul Tallas M Caja X 100 marca Vital Medic_x0009_"/>
    <m/>
    <s v="Guantes De Nitrilo Azul Tallas M Caja X 100 marca Vital Medic_x0009__x000a_"/>
  </r>
  <r>
    <n v="655183"/>
    <x v="0"/>
    <s v="CONSUCOMMERCE SAS - #655183"/>
    <n v="46202.421458333331"/>
    <n v="802202"/>
    <x v="19"/>
    <x v="0"/>
    <x v="3"/>
    <s v="UND"/>
    <n v="32940"/>
    <s v="COP"/>
    <n v="46237"/>
    <n v="3627979"/>
    <n v="3"/>
    <x v="15"/>
    <s v="COP"/>
    <n v="10"/>
    <s v="ALGODÓN ROLLO 500 GMS MK_x0009_"/>
    <m/>
    <s v="ALGODÓN ROLLO 500 GMS MK_x0009__x000a_"/>
  </r>
  <r>
    <n v="655183"/>
    <x v="0"/>
    <s v="CONSUCOMMERCE SAS - #655183"/>
    <n v="46202.421458333331"/>
    <n v="802203"/>
    <x v="20"/>
    <x v="0"/>
    <x v="2"/>
    <s v="UND"/>
    <n v="12900"/>
    <s v="COP"/>
    <n v="46237"/>
    <n v="3627980"/>
    <n v="5"/>
    <x v="1"/>
    <s v="COP"/>
    <n v="0"/>
    <s v="Alcohol al 75% por litros"/>
    <m/>
    <s v="Alcohol al 75% por litros"/>
  </r>
  <r>
    <n v="655183"/>
    <x v="0"/>
    <s v="CONSUCOMMERCE SAS - #655183"/>
    <n v="46202.421458333331"/>
    <n v="802204"/>
    <x v="21"/>
    <x v="0"/>
    <x v="2"/>
    <s v="UND"/>
    <n v="19854.116000000002"/>
    <s v="COP"/>
    <n v="46237"/>
    <n v="3627981"/>
    <n v="5"/>
    <x v="16"/>
    <s v="COP"/>
    <n v="10"/>
    <s v="&quot;Familia Toallas De Cocina En Rollo Triple Hoja Blancas 44 Unidades X 3 Rollos&quot;_x0009_"/>
    <m/>
    <s v="&quot;Familia_x000a_Toallas De Cocina En Rollo Triple Hoja Blancas 44 Unidades X 3 Rollos&quot;_x0009__x000a_"/>
  </r>
  <r>
    <n v="655183"/>
    <x v="0"/>
    <s v="CONSUCOMMERCE SAS - #655183"/>
    <n v="46202.421458333331"/>
    <n v="802205"/>
    <x v="22"/>
    <x v="0"/>
    <x v="5"/>
    <s v="UND"/>
    <n v="25799.4725"/>
    <s v="COP"/>
    <n v="46237"/>
    <n v="3627982"/>
    <n v="15"/>
    <x v="17"/>
    <s v="COP"/>
    <n v="10"/>
    <s v="&quot;Frasco de vidrio transparente con tapa y cierre hermético a presión con capacidad de 2.2 Lts. 9 cm de diámetro x 26 de alto &quot;_x0009_"/>
    <m/>
    <s v="&quot;Frasco de vidrio transparente con tapa y cierre hermético a presión con capacidad de 2.2 Lts. 9 cm de diámetro x 26 de alto_x000a_&quot;_x0009__x000a_"/>
  </r>
  <r>
    <n v="655183"/>
    <x v="0"/>
    <s v="CONSUCOMMERCE SAS - #655183"/>
    <n v="46202.421458333331"/>
    <n v="802206"/>
    <x v="23"/>
    <x v="0"/>
    <x v="6"/>
    <s v="UND"/>
    <n v="16386.55"/>
    <s v="COP"/>
    <n v="46237"/>
    <n v="3627983"/>
    <n v="8"/>
    <x v="1"/>
    <s v="COP"/>
    <n v="0"/>
    <s v="Bandeja enraizadoras de 10 cm de altura cada celda x 72 celdas"/>
    <m/>
    <s v="Bandeja enraizadoras de 10 cm de altura cada celda x 72 celdas"/>
  </r>
  <r>
    <n v="656705"/>
    <x v="1"/>
    <s v="DOTALABS EQUIPOS Y SUMINISTROS - #656705"/>
    <n v="46206.583182870374"/>
    <n v="802183"/>
    <x v="0"/>
    <x v="0"/>
    <x v="0"/>
    <s v="UND"/>
    <n v="5415656.9014290003"/>
    <s v="COP"/>
    <n v="46237"/>
    <n v="3636791"/>
    <n v="1"/>
    <x v="18"/>
    <s v="COP"/>
    <n v="30"/>
    <s v="Estación Meteorológica Inalámbrica 10 En 1 Con Sensor Exteri"/>
    <m/>
    <s v="Estación Meteorológica Inalámbrica 10 En 1 Con Sensor Exteri"/>
  </r>
  <r>
    <n v="656705"/>
    <x v="1"/>
    <s v="DOTALABS EQUIPOS Y SUMINISTROS - #656705"/>
    <n v="46206.583182870374"/>
    <n v="802184"/>
    <x v="1"/>
    <x v="0"/>
    <x v="0"/>
    <s v="UND"/>
    <n v="1480429"/>
    <s v="COP"/>
    <n v="46237"/>
    <n v="3636792"/>
    <n v="1"/>
    <x v="19"/>
    <s v="COP"/>
    <n v="30"/>
    <s v="Conductivímetro portátil 4.000 uS/2000 ppm -"/>
    <m/>
    <s v="Conductivímetro portátil 4.000 uS/2000 ppm -_x000a__x000a_"/>
  </r>
  <r>
    <n v="656705"/>
    <x v="1"/>
    <s v="DOTALABS EQUIPOS Y SUMINISTROS - #656705"/>
    <n v="46206.583182870374"/>
    <n v="802185"/>
    <x v="2"/>
    <x v="0"/>
    <x v="0"/>
    <s v="UND"/>
    <n v="449475.51"/>
    <s v="COP"/>
    <n v="46237"/>
    <n v="3636793"/>
    <n v="1"/>
    <x v="20"/>
    <s v="COP"/>
    <n v="8"/>
    <s v="Higrómetro AR991 — Medidor de Humedad en GranosCompatible: Café, Maíz, Arroz, Trigo y otros granosMedición rápida y precisa"/>
    <m/>
    <s v="Higrómetro AR991 — Medidor de Humedad en GranosCompatible: Café, Maíz, Arroz, Trigo y otros granosMedición rápida y precisa"/>
  </r>
  <r>
    <n v="656705"/>
    <x v="1"/>
    <s v="DOTALABS EQUIPOS Y SUMINISTROS - #656705"/>
    <n v="46206.583182870374"/>
    <n v="802186"/>
    <x v="3"/>
    <x v="0"/>
    <x v="1"/>
    <s v="UND"/>
    <n v="167457.10800000001"/>
    <s v="COP"/>
    <n v="46237"/>
    <n v="3636794"/>
    <n v="2"/>
    <x v="21"/>
    <s v="COP"/>
    <n v="15"/>
    <s v="Kit de Pinzas Entomológicas — x6 unidadesJuego de 6 tipos de pinzas especializadas para entomologíaMaterial: Acero inoxidable"/>
    <m/>
    <s v="Kit de Pinzas Entomológicas — x6 unidadesJuego de 6 tipos de pinzas especializadas para entomologíaMaterial: Acero inoxidable"/>
  </r>
  <r>
    <n v="656705"/>
    <x v="1"/>
    <s v="DOTALABS EQUIPOS Y SUMINISTROS - #656705"/>
    <n v="46206.583182870374"/>
    <n v="802187"/>
    <x v="4"/>
    <x v="0"/>
    <x v="0"/>
    <s v="UND"/>
    <n v="98618.317999999999"/>
    <s v="COP"/>
    <n v="46237"/>
    <n v="3636795"/>
    <n v="1"/>
    <x v="22"/>
    <s v="COP"/>
    <n v="8"/>
    <s v="Lupa LED Aj Som Acessórios Musicais 5 Aumentos Brazo Articulado Rotación 360°"/>
    <m/>
    <s v="Lupa LED Aj Som Acessórios Musicais 5 Aumentos Brazo Articulado Rotación 360°_x000a__x000a_"/>
  </r>
  <r>
    <n v="656705"/>
    <x v="1"/>
    <s v="DOTALABS EQUIPOS Y SUMINISTROS - #656705"/>
    <n v="46206.583182870374"/>
    <n v="802188"/>
    <x v="5"/>
    <x v="0"/>
    <x v="2"/>
    <s v="UND"/>
    <n v="72282.183999999994"/>
    <s v="COP"/>
    <n v="46237"/>
    <n v="3636796"/>
    <n v="5"/>
    <x v="23"/>
    <s v="COP"/>
    <m/>
    <s v="Lupa 40x Metalica Con Iluminacion Led Y Ultravioleta Medell"/>
    <m/>
    <s v="Lupa 40x Metalica Con Iluminacion Led Y Ultravioleta Medell_x000a__x000a_"/>
  </r>
  <r>
    <n v="656705"/>
    <x v="1"/>
    <s v="DOTALABS EQUIPOS Y SUMINISTROS - #656705"/>
    <n v="46206.583182870374"/>
    <n v="802189"/>
    <x v="6"/>
    <x v="0"/>
    <x v="0"/>
    <s v="UND"/>
    <n v="2253131.0783330002"/>
    <s v="COP"/>
    <n v="46237"/>
    <n v="3636797"/>
    <n v="1"/>
    <x v="24"/>
    <s v="COP"/>
    <m/>
    <s v="Microscopio con Pantalla LCD 2000X — 12MPResolución: 12 megapíxeles | Aumento: hasta 2000xPantalla LCD integrada | Sin necesidad de PC⚠ Entrega 30 días"/>
    <m/>
    <s v="Microscopio con Pantalla LCD 2000X — 12MPResolución: 12 megapíxeles | Aumento: hasta 2000xPantalla LCD integrada | Sin necesidad de PC⚠ Entrega 30 días"/>
  </r>
  <r>
    <n v="656705"/>
    <x v="1"/>
    <s v="DOTALABS EQUIPOS Y SUMINISTROS - #656705"/>
    <n v="46206.583182870374"/>
    <n v="802190"/>
    <x v="7"/>
    <x v="0"/>
    <x v="3"/>
    <s v="UND"/>
    <n v="198655.40875"/>
    <s v="COP"/>
    <n v="46237"/>
    <n v="3636798"/>
    <n v="3"/>
    <x v="25"/>
    <s v="COP"/>
    <m/>
    <s v="Pesa gramera digital de 0.01 g hasta 500g"/>
    <m/>
    <s v="Pesa gramera digital de 0.01 g hasta 500g_x000a__x000a_"/>
  </r>
  <r>
    <n v="656705"/>
    <x v="1"/>
    <s v="DOTALABS EQUIPOS Y SUMINISTROS - #656705"/>
    <n v="46206.583182870374"/>
    <n v="802191"/>
    <x v="8"/>
    <x v="0"/>
    <x v="3"/>
    <s v="UND"/>
    <n v="72315.895000000004"/>
    <s v="COP"/>
    <n v="46237"/>
    <n v="3636799"/>
    <n v="3"/>
    <x v="26"/>
    <s v="COP"/>
    <m/>
    <s v="Balanza digital de cocina electrónica kitchen con bowl de 1 g a 5 k"/>
    <m/>
    <s v="Balanza digital de cocina electrónica kitchen con bowl de 1 g a 5 k"/>
  </r>
  <r>
    <n v="656705"/>
    <x v="1"/>
    <s v="DOTALABS EQUIPOS Y SUMINISTROS - #656705"/>
    <n v="46206.583182870374"/>
    <n v="802192"/>
    <x v="9"/>
    <x v="0"/>
    <x v="3"/>
    <s v="UND"/>
    <n v="119398.45666700001"/>
    <s v="COP"/>
    <n v="46237"/>
    <n v="3636800"/>
    <n v="3"/>
    <x v="27"/>
    <s v="COP"/>
    <m/>
    <s v="Tamiz de malla fina fabricado en acero inoxidable de 26 cm de diámetro"/>
    <m/>
    <s v="Tamiz de malla fina fabricado en acero inoxidable de 26 cm de diámetro_x000a__x000a_"/>
  </r>
  <r>
    <n v="656705"/>
    <x v="1"/>
    <s v="DOTALABS EQUIPOS Y SUMINISTROS - #656705"/>
    <n v="46206.583182870374"/>
    <n v="802193"/>
    <x v="10"/>
    <x v="0"/>
    <x v="3"/>
    <s v="UND"/>
    <n v="66287.813332999998"/>
    <s v="COP"/>
    <n v="46237"/>
    <n v="3636801"/>
    <n v="3"/>
    <x v="28"/>
    <s v="COP"/>
    <m/>
    <s v="Tamiz de malla fina fabricado en acero inoxidable de 18 cm de diámetro"/>
    <m/>
    <s v="Tamiz de malla fina fabricado en acero inoxidable de 18 cm de diámetro"/>
  </r>
  <r>
    <n v="656705"/>
    <x v="1"/>
    <s v="DOTALABS EQUIPOS Y SUMINISTROS - #656705"/>
    <n v="46206.583182870374"/>
    <n v="802194"/>
    <x v="11"/>
    <x v="0"/>
    <x v="4"/>
    <s v="UND"/>
    <n v="16478.36"/>
    <s v="COP"/>
    <n v="46237"/>
    <n v="3636802"/>
    <n v="20"/>
    <x v="1"/>
    <s v="COP"/>
    <m/>
    <m/>
    <m/>
    <m/>
  </r>
  <r>
    <n v="656705"/>
    <x v="1"/>
    <s v="DOTALABS EQUIPOS Y SUMINISTROS - #656705"/>
    <n v="46206.583182870374"/>
    <n v="802195"/>
    <x v="12"/>
    <x v="0"/>
    <x v="4"/>
    <s v="UND"/>
    <n v="18524.07"/>
    <s v="COP"/>
    <n v="46237"/>
    <n v="3636803"/>
    <n v="20"/>
    <x v="1"/>
    <s v="COP"/>
    <m/>
    <m/>
    <m/>
    <m/>
  </r>
  <r>
    <n v="656705"/>
    <x v="1"/>
    <s v="DOTALABS EQUIPOS Y SUMINISTROS - #656705"/>
    <n v="46206.583182870374"/>
    <n v="802196"/>
    <x v="13"/>
    <x v="0"/>
    <x v="5"/>
    <s v="UND"/>
    <n v="22054.262500000001"/>
    <s v="COP"/>
    <n v="46237"/>
    <n v="3636804"/>
    <n v="15"/>
    <x v="1"/>
    <s v="COP"/>
    <m/>
    <m/>
    <m/>
    <m/>
  </r>
  <r>
    <n v="656705"/>
    <x v="1"/>
    <s v="DOTALABS EQUIPOS Y SUMINISTROS - #656705"/>
    <n v="46206.583182870374"/>
    <n v="802197"/>
    <x v="14"/>
    <x v="0"/>
    <x v="6"/>
    <s v="UND"/>
    <n v="20273.105"/>
    <s v="COP"/>
    <n v="46237"/>
    <n v="3636805"/>
    <n v="8"/>
    <x v="1"/>
    <s v="COP"/>
    <m/>
    <m/>
    <m/>
    <m/>
  </r>
  <r>
    <n v="656705"/>
    <x v="1"/>
    <s v="DOTALABS EQUIPOS Y SUMINISTROS - #656705"/>
    <n v="46206.583182870374"/>
    <n v="802198"/>
    <x v="15"/>
    <x v="0"/>
    <x v="6"/>
    <s v="UND"/>
    <n v="47000"/>
    <s v="COP"/>
    <n v="46237"/>
    <n v="3636806"/>
    <n v="8"/>
    <x v="1"/>
    <s v="COP"/>
    <m/>
    <m/>
    <m/>
    <m/>
  </r>
  <r>
    <n v="656705"/>
    <x v="1"/>
    <s v="DOTALABS EQUIPOS Y SUMINISTROS - #656705"/>
    <n v="46206.583182870374"/>
    <n v="802199"/>
    <x v="16"/>
    <x v="0"/>
    <x v="1"/>
    <s v="UND"/>
    <n v="215769.86714300001"/>
    <s v="COP"/>
    <n v="46237"/>
    <n v="3636807"/>
    <n v="2"/>
    <x v="1"/>
    <s v="COP"/>
    <m/>
    <m/>
    <m/>
    <m/>
  </r>
  <r>
    <n v="656705"/>
    <x v="1"/>
    <s v="DOTALABS EQUIPOS Y SUMINISTROS - #656705"/>
    <n v="46206.583182870374"/>
    <n v="802200"/>
    <x v="17"/>
    <x v="0"/>
    <x v="7"/>
    <s v="UND"/>
    <n v="58391.982000000004"/>
    <s v="COP"/>
    <n v="46237"/>
    <n v="3636808"/>
    <n v="10"/>
    <x v="1"/>
    <s v="COP"/>
    <m/>
    <m/>
    <m/>
    <m/>
  </r>
  <r>
    <n v="656705"/>
    <x v="1"/>
    <s v="DOTALABS EQUIPOS Y SUMINISTROS - #656705"/>
    <n v="46206.583182870374"/>
    <n v="802201"/>
    <x v="18"/>
    <x v="0"/>
    <x v="8"/>
    <s v="UND"/>
    <n v="24741.68"/>
    <s v="COP"/>
    <n v="46237"/>
    <n v="3636809"/>
    <n v="4"/>
    <x v="1"/>
    <s v="COP"/>
    <m/>
    <m/>
    <m/>
    <m/>
  </r>
  <r>
    <n v="656705"/>
    <x v="1"/>
    <s v="DOTALABS EQUIPOS Y SUMINISTROS - #656705"/>
    <n v="46206.583182870374"/>
    <n v="802202"/>
    <x v="19"/>
    <x v="0"/>
    <x v="3"/>
    <s v="UND"/>
    <n v="32940"/>
    <s v="COP"/>
    <n v="46237"/>
    <n v="3636810"/>
    <n v="3"/>
    <x v="1"/>
    <s v="COP"/>
    <m/>
    <m/>
    <m/>
    <m/>
  </r>
  <r>
    <n v="656705"/>
    <x v="1"/>
    <s v="DOTALABS EQUIPOS Y SUMINISTROS - #656705"/>
    <n v="46206.583182870374"/>
    <n v="802203"/>
    <x v="20"/>
    <x v="0"/>
    <x v="2"/>
    <s v="UND"/>
    <n v="12900"/>
    <s v="COP"/>
    <n v="46237"/>
    <n v="3636811"/>
    <n v="5"/>
    <x v="1"/>
    <s v="COP"/>
    <m/>
    <m/>
    <m/>
    <m/>
  </r>
  <r>
    <n v="656705"/>
    <x v="1"/>
    <s v="DOTALABS EQUIPOS Y SUMINISTROS - #656705"/>
    <n v="46206.583182870374"/>
    <n v="802204"/>
    <x v="21"/>
    <x v="0"/>
    <x v="2"/>
    <s v="UND"/>
    <n v="19854.116000000002"/>
    <s v="COP"/>
    <n v="46237"/>
    <n v="3636812"/>
    <n v="5"/>
    <x v="1"/>
    <s v="COP"/>
    <m/>
    <m/>
    <m/>
    <m/>
  </r>
  <r>
    <n v="656705"/>
    <x v="1"/>
    <s v="DOTALABS EQUIPOS Y SUMINISTROS - #656705"/>
    <n v="46206.583182870374"/>
    <n v="802205"/>
    <x v="22"/>
    <x v="0"/>
    <x v="5"/>
    <s v="UND"/>
    <n v="25799.4725"/>
    <s v="COP"/>
    <n v="46237"/>
    <n v="3636813"/>
    <n v="15"/>
    <x v="1"/>
    <s v="COP"/>
    <m/>
    <m/>
    <m/>
    <m/>
  </r>
  <r>
    <n v="656705"/>
    <x v="1"/>
    <s v="DOTALABS EQUIPOS Y SUMINISTROS - #656705"/>
    <n v="46206.583182870374"/>
    <n v="802206"/>
    <x v="23"/>
    <x v="0"/>
    <x v="6"/>
    <s v="UND"/>
    <n v="16386.55"/>
    <s v="COP"/>
    <n v="46237"/>
    <n v="3636814"/>
    <n v="8"/>
    <x v="1"/>
    <s v="COP"/>
    <m/>
    <m/>
    <m/>
    <m/>
  </r>
  <r>
    <n v="656236"/>
    <x v="2"/>
    <s v="FERRETERIA SAE S.A.S - #656236"/>
    <n v="46205.743807870371"/>
    <n v="802183"/>
    <x v="0"/>
    <x v="0"/>
    <x v="0"/>
    <s v="UND"/>
    <n v="5415656.9014290003"/>
    <s v="COP"/>
    <n v="46237"/>
    <n v="3633935"/>
    <n v="1"/>
    <x v="29"/>
    <s v="COP"/>
    <m/>
    <m/>
    <m/>
    <m/>
  </r>
  <r>
    <n v="656236"/>
    <x v="2"/>
    <s v="FERRETERIA SAE S.A.S - #656236"/>
    <n v="46205.743807870371"/>
    <n v="802184"/>
    <x v="1"/>
    <x v="0"/>
    <x v="0"/>
    <s v="UND"/>
    <n v="1480429"/>
    <s v="COP"/>
    <n v="46237"/>
    <n v="3633936"/>
    <n v="1"/>
    <x v="1"/>
    <s v="COP"/>
    <m/>
    <m/>
    <m/>
    <m/>
  </r>
  <r>
    <n v="656236"/>
    <x v="2"/>
    <s v="FERRETERIA SAE S.A.S - #656236"/>
    <n v="46205.743807870371"/>
    <n v="802185"/>
    <x v="2"/>
    <x v="0"/>
    <x v="0"/>
    <s v="UND"/>
    <n v="449475.51"/>
    <s v="COP"/>
    <n v="46237"/>
    <n v="3633937"/>
    <n v="1"/>
    <x v="30"/>
    <s v="COP"/>
    <m/>
    <m/>
    <m/>
    <m/>
  </r>
  <r>
    <n v="656236"/>
    <x v="2"/>
    <s v="FERRETERIA SAE S.A.S - #656236"/>
    <n v="46205.743807870371"/>
    <n v="802186"/>
    <x v="3"/>
    <x v="0"/>
    <x v="1"/>
    <s v="UND"/>
    <n v="167457.10800000001"/>
    <s v="COP"/>
    <n v="46237"/>
    <n v="3633938"/>
    <n v="2"/>
    <x v="1"/>
    <s v="COP"/>
    <m/>
    <m/>
    <m/>
    <m/>
  </r>
  <r>
    <n v="656236"/>
    <x v="2"/>
    <s v="FERRETERIA SAE S.A.S - #656236"/>
    <n v="46205.743807870371"/>
    <n v="802187"/>
    <x v="4"/>
    <x v="0"/>
    <x v="0"/>
    <s v="UND"/>
    <n v="98618.317999999999"/>
    <s v="COP"/>
    <n v="46237"/>
    <n v="3633939"/>
    <n v="1"/>
    <x v="1"/>
    <s v="COP"/>
    <m/>
    <m/>
    <m/>
    <m/>
  </r>
  <r>
    <n v="656236"/>
    <x v="2"/>
    <s v="FERRETERIA SAE S.A.S - #656236"/>
    <n v="46205.743807870371"/>
    <n v="802188"/>
    <x v="5"/>
    <x v="0"/>
    <x v="2"/>
    <s v="UND"/>
    <n v="72282.183999999994"/>
    <s v="COP"/>
    <n v="46237"/>
    <n v="3633940"/>
    <n v="5"/>
    <x v="1"/>
    <s v="COP"/>
    <m/>
    <m/>
    <m/>
    <m/>
  </r>
  <r>
    <n v="656236"/>
    <x v="2"/>
    <s v="FERRETERIA SAE S.A.S - #656236"/>
    <n v="46205.743807870371"/>
    <n v="802189"/>
    <x v="6"/>
    <x v="0"/>
    <x v="0"/>
    <s v="UND"/>
    <n v="2253131.0783330002"/>
    <s v="COP"/>
    <n v="46237"/>
    <n v="3633941"/>
    <n v="1"/>
    <x v="1"/>
    <s v="COP"/>
    <m/>
    <m/>
    <m/>
    <m/>
  </r>
  <r>
    <n v="656236"/>
    <x v="2"/>
    <s v="FERRETERIA SAE S.A.S - #656236"/>
    <n v="46205.743807870371"/>
    <n v="802190"/>
    <x v="7"/>
    <x v="0"/>
    <x v="3"/>
    <s v="UND"/>
    <n v="198655.40875"/>
    <s v="COP"/>
    <n v="46237"/>
    <n v="3633942"/>
    <n v="3"/>
    <x v="31"/>
    <s v="COP"/>
    <m/>
    <m/>
    <m/>
    <m/>
  </r>
  <r>
    <n v="656236"/>
    <x v="2"/>
    <s v="FERRETERIA SAE S.A.S - #656236"/>
    <n v="46205.743807870371"/>
    <n v="802191"/>
    <x v="8"/>
    <x v="0"/>
    <x v="3"/>
    <s v="UND"/>
    <n v="72315.895000000004"/>
    <s v="COP"/>
    <n v="46237"/>
    <n v="3633943"/>
    <n v="3"/>
    <x v="32"/>
    <s v="COP"/>
    <m/>
    <m/>
    <m/>
    <m/>
  </r>
  <r>
    <n v="656236"/>
    <x v="2"/>
    <s v="FERRETERIA SAE S.A.S - #656236"/>
    <n v="46205.743807870371"/>
    <n v="802192"/>
    <x v="9"/>
    <x v="0"/>
    <x v="3"/>
    <s v="UND"/>
    <n v="119398.45666700001"/>
    <s v="COP"/>
    <n v="46237"/>
    <n v="3633944"/>
    <n v="3"/>
    <x v="1"/>
    <s v="COP"/>
    <m/>
    <m/>
    <m/>
    <m/>
  </r>
  <r>
    <n v="656236"/>
    <x v="2"/>
    <s v="FERRETERIA SAE S.A.S - #656236"/>
    <n v="46205.743807870371"/>
    <n v="802193"/>
    <x v="10"/>
    <x v="0"/>
    <x v="3"/>
    <s v="UND"/>
    <n v="66287.813332999998"/>
    <s v="COP"/>
    <n v="46237"/>
    <n v="3633945"/>
    <n v="3"/>
    <x v="1"/>
    <s v="COP"/>
    <m/>
    <m/>
    <m/>
    <m/>
  </r>
  <r>
    <n v="656236"/>
    <x v="2"/>
    <s v="FERRETERIA SAE S.A.S - #656236"/>
    <n v="46205.743807870371"/>
    <n v="802194"/>
    <x v="11"/>
    <x v="0"/>
    <x v="4"/>
    <s v="UND"/>
    <n v="16478.36"/>
    <s v="COP"/>
    <n v="46237"/>
    <n v="3633946"/>
    <n v="20"/>
    <x v="1"/>
    <s v="COP"/>
    <m/>
    <m/>
    <m/>
    <m/>
  </r>
  <r>
    <n v="656236"/>
    <x v="2"/>
    <s v="FERRETERIA SAE S.A.S - #656236"/>
    <n v="46205.743807870371"/>
    <n v="802195"/>
    <x v="12"/>
    <x v="0"/>
    <x v="4"/>
    <s v="UND"/>
    <n v="18524.07"/>
    <s v="COP"/>
    <n v="46237"/>
    <n v="3633947"/>
    <n v="20"/>
    <x v="1"/>
    <s v="COP"/>
    <m/>
    <m/>
    <m/>
    <m/>
  </r>
  <r>
    <n v="656236"/>
    <x v="2"/>
    <s v="FERRETERIA SAE S.A.S - #656236"/>
    <n v="46205.743807870371"/>
    <n v="802196"/>
    <x v="13"/>
    <x v="0"/>
    <x v="5"/>
    <s v="UND"/>
    <n v="22054.262500000001"/>
    <s v="COP"/>
    <n v="46237"/>
    <n v="3633948"/>
    <n v="15"/>
    <x v="1"/>
    <s v="COP"/>
    <m/>
    <m/>
    <m/>
    <m/>
  </r>
  <r>
    <n v="656236"/>
    <x v="2"/>
    <s v="FERRETERIA SAE S.A.S - #656236"/>
    <n v="46205.743807870371"/>
    <n v="802197"/>
    <x v="14"/>
    <x v="0"/>
    <x v="6"/>
    <s v="UND"/>
    <n v="20273.105"/>
    <s v="COP"/>
    <n v="46237"/>
    <n v="3633949"/>
    <n v="8"/>
    <x v="1"/>
    <s v="COP"/>
    <m/>
    <m/>
    <m/>
    <m/>
  </r>
  <r>
    <n v="656236"/>
    <x v="2"/>
    <s v="FERRETERIA SAE S.A.S - #656236"/>
    <n v="46205.743807870371"/>
    <n v="802198"/>
    <x v="15"/>
    <x v="0"/>
    <x v="6"/>
    <s v="UND"/>
    <n v="47000"/>
    <s v="COP"/>
    <n v="46237"/>
    <n v="3633950"/>
    <n v="8"/>
    <x v="1"/>
    <s v="COP"/>
    <m/>
    <m/>
    <m/>
    <m/>
  </r>
  <r>
    <n v="656236"/>
    <x v="2"/>
    <s v="FERRETERIA SAE S.A.S - #656236"/>
    <n v="46205.743807870371"/>
    <n v="802199"/>
    <x v="16"/>
    <x v="0"/>
    <x v="1"/>
    <s v="UND"/>
    <n v="215769.86714300001"/>
    <s v="COP"/>
    <n v="46237"/>
    <n v="3633951"/>
    <n v="2"/>
    <x v="1"/>
    <s v="COP"/>
    <m/>
    <m/>
    <m/>
    <m/>
  </r>
  <r>
    <n v="656236"/>
    <x v="2"/>
    <s v="FERRETERIA SAE S.A.S - #656236"/>
    <n v="46205.743807870371"/>
    <n v="802200"/>
    <x v="17"/>
    <x v="0"/>
    <x v="7"/>
    <s v="UND"/>
    <n v="58391.982000000004"/>
    <s v="COP"/>
    <n v="46237"/>
    <n v="3633952"/>
    <n v="10"/>
    <x v="1"/>
    <s v="COP"/>
    <m/>
    <m/>
    <m/>
    <m/>
  </r>
  <r>
    <n v="656236"/>
    <x v="2"/>
    <s v="FERRETERIA SAE S.A.S - #656236"/>
    <n v="46205.743807870371"/>
    <n v="802201"/>
    <x v="18"/>
    <x v="0"/>
    <x v="8"/>
    <s v="UND"/>
    <n v="24741.68"/>
    <s v="COP"/>
    <n v="46237"/>
    <n v="3633953"/>
    <n v="4"/>
    <x v="1"/>
    <s v="COP"/>
    <m/>
    <m/>
    <m/>
    <m/>
  </r>
  <r>
    <n v="656236"/>
    <x v="2"/>
    <s v="FERRETERIA SAE S.A.S - #656236"/>
    <n v="46205.743807870371"/>
    <n v="802202"/>
    <x v="19"/>
    <x v="0"/>
    <x v="3"/>
    <s v="UND"/>
    <n v="32940"/>
    <s v="COP"/>
    <n v="46237"/>
    <n v="3633954"/>
    <n v="3"/>
    <x v="1"/>
    <s v="COP"/>
    <m/>
    <m/>
    <m/>
    <m/>
  </r>
  <r>
    <n v="656236"/>
    <x v="2"/>
    <s v="FERRETERIA SAE S.A.S - #656236"/>
    <n v="46205.743807870371"/>
    <n v="802203"/>
    <x v="20"/>
    <x v="0"/>
    <x v="2"/>
    <s v="UND"/>
    <n v="12900"/>
    <s v="COP"/>
    <n v="46237"/>
    <n v="3633955"/>
    <n v="5"/>
    <x v="1"/>
    <s v="COP"/>
    <m/>
    <m/>
    <m/>
    <m/>
  </r>
  <r>
    <n v="656236"/>
    <x v="2"/>
    <s v="FERRETERIA SAE S.A.S - #656236"/>
    <n v="46205.743807870371"/>
    <n v="802204"/>
    <x v="21"/>
    <x v="0"/>
    <x v="2"/>
    <s v="UND"/>
    <n v="19854.116000000002"/>
    <s v="COP"/>
    <n v="46237"/>
    <n v="3633956"/>
    <n v="5"/>
    <x v="1"/>
    <s v="COP"/>
    <m/>
    <m/>
    <m/>
    <m/>
  </r>
  <r>
    <n v="656236"/>
    <x v="2"/>
    <s v="FERRETERIA SAE S.A.S - #656236"/>
    <n v="46205.743807870371"/>
    <n v="802205"/>
    <x v="22"/>
    <x v="0"/>
    <x v="5"/>
    <s v="UND"/>
    <n v="25799.4725"/>
    <s v="COP"/>
    <n v="46237"/>
    <n v="3633957"/>
    <n v="15"/>
    <x v="1"/>
    <s v="COP"/>
    <m/>
    <m/>
    <m/>
    <m/>
  </r>
  <r>
    <n v="656236"/>
    <x v="2"/>
    <s v="FERRETERIA SAE S.A.S - #656236"/>
    <n v="46205.743807870371"/>
    <n v="802206"/>
    <x v="23"/>
    <x v="0"/>
    <x v="6"/>
    <s v="UND"/>
    <n v="16386.55"/>
    <s v="COP"/>
    <n v="46237"/>
    <n v="3633958"/>
    <n v="8"/>
    <x v="1"/>
    <s v="COP"/>
    <m/>
    <m/>
    <m/>
    <m/>
  </r>
  <r>
    <n v="655356"/>
    <x v="3"/>
    <s v="INSAK SAS - #655356"/>
    <n v="46203.358356481483"/>
    <n v="802183"/>
    <x v="0"/>
    <x v="0"/>
    <x v="0"/>
    <s v="UND"/>
    <n v="5415656.9014290003"/>
    <s v="COP"/>
    <n v="46237"/>
    <n v="3629415"/>
    <n v="1"/>
    <x v="33"/>
    <s v="COP"/>
    <n v="30"/>
    <s v="ESTACION METEOROLOGICA PRO2 PLUS  INALAMBRICA CONSOLA WI-FI"/>
    <m/>
    <s v="ESTACION METEOROLOGICA PRO2 PLUS _x000a_INALAMBRICA CONSOLA WI-FI"/>
  </r>
  <r>
    <n v="655356"/>
    <x v="3"/>
    <s v="INSAK SAS - #655356"/>
    <n v="46203.358356481483"/>
    <n v="802184"/>
    <x v="1"/>
    <x v="0"/>
    <x v="0"/>
    <s v="UND"/>
    <n v="1480429"/>
    <s v="COP"/>
    <n v="46237"/>
    <n v="3629416"/>
    <n v="1"/>
    <x v="1"/>
    <s v="COP"/>
    <m/>
    <m/>
    <m/>
    <m/>
  </r>
  <r>
    <n v="655356"/>
    <x v="3"/>
    <s v="INSAK SAS - #655356"/>
    <n v="46203.358356481483"/>
    <n v="802185"/>
    <x v="2"/>
    <x v="0"/>
    <x v="0"/>
    <s v="UND"/>
    <n v="449475.51"/>
    <s v="COP"/>
    <n v="46237"/>
    <n v="3629417"/>
    <n v="1"/>
    <x v="1"/>
    <s v="COP"/>
    <m/>
    <m/>
    <m/>
    <m/>
  </r>
  <r>
    <n v="655356"/>
    <x v="3"/>
    <s v="INSAK SAS - #655356"/>
    <n v="46203.358356481483"/>
    <n v="802186"/>
    <x v="3"/>
    <x v="0"/>
    <x v="1"/>
    <s v="UND"/>
    <n v="167457.10800000001"/>
    <s v="COP"/>
    <n v="46237"/>
    <n v="3629418"/>
    <n v="2"/>
    <x v="1"/>
    <s v="COP"/>
    <m/>
    <m/>
    <m/>
    <m/>
  </r>
  <r>
    <n v="655356"/>
    <x v="3"/>
    <s v="INSAK SAS - #655356"/>
    <n v="46203.358356481483"/>
    <n v="802187"/>
    <x v="4"/>
    <x v="0"/>
    <x v="0"/>
    <s v="UND"/>
    <n v="98618.317999999999"/>
    <s v="COP"/>
    <n v="46237"/>
    <n v="3629419"/>
    <n v="1"/>
    <x v="1"/>
    <s v="COP"/>
    <m/>
    <m/>
    <m/>
    <m/>
  </r>
  <r>
    <n v="655356"/>
    <x v="3"/>
    <s v="INSAK SAS - #655356"/>
    <n v="46203.358356481483"/>
    <n v="802188"/>
    <x v="5"/>
    <x v="0"/>
    <x v="2"/>
    <s v="UND"/>
    <n v="72282.183999999994"/>
    <s v="COP"/>
    <n v="46237"/>
    <n v="3629420"/>
    <n v="5"/>
    <x v="1"/>
    <s v="COP"/>
    <m/>
    <m/>
    <m/>
    <m/>
  </r>
  <r>
    <n v="655356"/>
    <x v="3"/>
    <s v="INSAK SAS - #655356"/>
    <n v="46203.358356481483"/>
    <n v="802189"/>
    <x v="6"/>
    <x v="0"/>
    <x v="0"/>
    <s v="UND"/>
    <n v="2253131.0783330002"/>
    <s v="COP"/>
    <n v="46237"/>
    <n v="3629421"/>
    <n v="1"/>
    <x v="1"/>
    <s v="COP"/>
    <m/>
    <m/>
    <m/>
    <m/>
  </r>
  <r>
    <n v="655356"/>
    <x v="3"/>
    <s v="INSAK SAS - #655356"/>
    <n v="46203.358356481483"/>
    <n v="802190"/>
    <x v="7"/>
    <x v="0"/>
    <x v="3"/>
    <s v="UND"/>
    <n v="198655.40875"/>
    <s v="COP"/>
    <n v="46237"/>
    <n v="3629422"/>
    <n v="3"/>
    <x v="1"/>
    <s v="COP"/>
    <m/>
    <m/>
    <m/>
    <m/>
  </r>
  <r>
    <n v="655356"/>
    <x v="3"/>
    <s v="INSAK SAS - #655356"/>
    <n v="46203.358356481483"/>
    <n v="802191"/>
    <x v="8"/>
    <x v="0"/>
    <x v="3"/>
    <s v="UND"/>
    <n v="72315.895000000004"/>
    <s v="COP"/>
    <n v="46237"/>
    <n v="3629423"/>
    <n v="3"/>
    <x v="1"/>
    <s v="COP"/>
    <m/>
    <m/>
    <m/>
    <m/>
  </r>
  <r>
    <n v="655356"/>
    <x v="3"/>
    <s v="INSAK SAS - #655356"/>
    <n v="46203.358356481483"/>
    <n v="802192"/>
    <x v="9"/>
    <x v="0"/>
    <x v="3"/>
    <s v="UND"/>
    <n v="119398.45666700001"/>
    <s v="COP"/>
    <n v="46237"/>
    <n v="3629424"/>
    <n v="3"/>
    <x v="1"/>
    <s v="COP"/>
    <m/>
    <m/>
    <m/>
    <m/>
  </r>
  <r>
    <n v="655356"/>
    <x v="3"/>
    <s v="INSAK SAS - #655356"/>
    <n v="46203.358356481483"/>
    <n v="802193"/>
    <x v="10"/>
    <x v="0"/>
    <x v="3"/>
    <s v="UND"/>
    <n v="66287.813332999998"/>
    <s v="COP"/>
    <n v="46237"/>
    <n v="3629425"/>
    <n v="3"/>
    <x v="1"/>
    <s v="COP"/>
    <m/>
    <m/>
    <m/>
    <m/>
  </r>
  <r>
    <n v="655356"/>
    <x v="3"/>
    <s v="INSAK SAS - #655356"/>
    <n v="46203.358356481483"/>
    <n v="802194"/>
    <x v="11"/>
    <x v="0"/>
    <x v="4"/>
    <s v="UND"/>
    <n v="16478.36"/>
    <s v="COP"/>
    <n v="46237"/>
    <n v="3629426"/>
    <n v="20"/>
    <x v="1"/>
    <s v="COP"/>
    <m/>
    <m/>
    <m/>
    <m/>
  </r>
  <r>
    <n v="655356"/>
    <x v="3"/>
    <s v="INSAK SAS - #655356"/>
    <n v="46203.358356481483"/>
    <n v="802195"/>
    <x v="12"/>
    <x v="0"/>
    <x v="4"/>
    <s v="UND"/>
    <n v="18524.07"/>
    <s v="COP"/>
    <n v="46237"/>
    <n v="3629427"/>
    <n v="20"/>
    <x v="1"/>
    <s v="COP"/>
    <m/>
    <m/>
    <m/>
    <m/>
  </r>
  <r>
    <n v="655356"/>
    <x v="3"/>
    <s v="INSAK SAS - #655356"/>
    <n v="46203.358356481483"/>
    <n v="802196"/>
    <x v="13"/>
    <x v="0"/>
    <x v="5"/>
    <s v="UND"/>
    <n v="22054.262500000001"/>
    <s v="COP"/>
    <n v="46237"/>
    <n v="3629428"/>
    <n v="15"/>
    <x v="1"/>
    <s v="COP"/>
    <m/>
    <m/>
    <m/>
    <m/>
  </r>
  <r>
    <n v="655356"/>
    <x v="3"/>
    <s v="INSAK SAS - #655356"/>
    <n v="46203.358356481483"/>
    <n v="802197"/>
    <x v="14"/>
    <x v="0"/>
    <x v="6"/>
    <s v="UND"/>
    <n v="20273.105"/>
    <s v="COP"/>
    <n v="46237"/>
    <n v="3629429"/>
    <n v="8"/>
    <x v="1"/>
    <s v="COP"/>
    <m/>
    <m/>
    <m/>
    <m/>
  </r>
  <r>
    <n v="655356"/>
    <x v="3"/>
    <s v="INSAK SAS - #655356"/>
    <n v="46203.358356481483"/>
    <n v="802198"/>
    <x v="15"/>
    <x v="0"/>
    <x v="6"/>
    <s v="UND"/>
    <n v="47000"/>
    <s v="COP"/>
    <n v="46237"/>
    <n v="3629430"/>
    <n v="8"/>
    <x v="1"/>
    <s v="COP"/>
    <m/>
    <m/>
    <m/>
    <m/>
  </r>
  <r>
    <n v="655356"/>
    <x v="3"/>
    <s v="INSAK SAS - #655356"/>
    <n v="46203.358356481483"/>
    <n v="802199"/>
    <x v="16"/>
    <x v="0"/>
    <x v="1"/>
    <s v="UND"/>
    <n v="215769.86714300001"/>
    <s v="COP"/>
    <n v="46237"/>
    <n v="3629431"/>
    <n v="2"/>
    <x v="1"/>
    <s v="COP"/>
    <m/>
    <m/>
    <m/>
    <m/>
  </r>
  <r>
    <n v="655356"/>
    <x v="3"/>
    <s v="INSAK SAS - #655356"/>
    <n v="46203.358356481483"/>
    <n v="802200"/>
    <x v="17"/>
    <x v="0"/>
    <x v="7"/>
    <s v="UND"/>
    <n v="58391.982000000004"/>
    <s v="COP"/>
    <n v="46237"/>
    <n v="3629432"/>
    <n v="10"/>
    <x v="1"/>
    <s v="COP"/>
    <m/>
    <m/>
    <m/>
    <m/>
  </r>
  <r>
    <n v="655356"/>
    <x v="3"/>
    <s v="INSAK SAS - #655356"/>
    <n v="46203.358356481483"/>
    <n v="802201"/>
    <x v="18"/>
    <x v="0"/>
    <x v="8"/>
    <s v="UND"/>
    <n v="24741.68"/>
    <s v="COP"/>
    <n v="46237"/>
    <n v="3629433"/>
    <n v="4"/>
    <x v="1"/>
    <s v="COP"/>
    <m/>
    <m/>
    <m/>
    <m/>
  </r>
  <r>
    <n v="655356"/>
    <x v="3"/>
    <s v="INSAK SAS - #655356"/>
    <n v="46203.358356481483"/>
    <n v="802202"/>
    <x v="19"/>
    <x v="0"/>
    <x v="3"/>
    <s v="UND"/>
    <n v="32940"/>
    <s v="COP"/>
    <n v="46237"/>
    <n v="3629434"/>
    <n v="3"/>
    <x v="1"/>
    <s v="COP"/>
    <m/>
    <m/>
    <m/>
    <m/>
  </r>
  <r>
    <n v="655356"/>
    <x v="3"/>
    <s v="INSAK SAS - #655356"/>
    <n v="46203.358356481483"/>
    <n v="802203"/>
    <x v="20"/>
    <x v="0"/>
    <x v="2"/>
    <s v="UND"/>
    <n v="12900"/>
    <s v="COP"/>
    <n v="46237"/>
    <n v="3629435"/>
    <n v="5"/>
    <x v="1"/>
    <s v="COP"/>
    <m/>
    <m/>
    <m/>
    <m/>
  </r>
  <r>
    <n v="655356"/>
    <x v="3"/>
    <s v="INSAK SAS - #655356"/>
    <n v="46203.358356481483"/>
    <n v="802204"/>
    <x v="21"/>
    <x v="0"/>
    <x v="2"/>
    <s v="UND"/>
    <n v="19854.116000000002"/>
    <s v="COP"/>
    <n v="46237"/>
    <n v="3629436"/>
    <n v="5"/>
    <x v="1"/>
    <s v="COP"/>
    <m/>
    <m/>
    <m/>
    <m/>
  </r>
  <r>
    <n v="655356"/>
    <x v="3"/>
    <s v="INSAK SAS - #655356"/>
    <n v="46203.358356481483"/>
    <n v="802205"/>
    <x v="22"/>
    <x v="0"/>
    <x v="5"/>
    <s v="UND"/>
    <n v="25799.4725"/>
    <s v="COP"/>
    <n v="46237"/>
    <n v="3629437"/>
    <n v="15"/>
    <x v="1"/>
    <s v="COP"/>
    <m/>
    <m/>
    <m/>
    <m/>
  </r>
  <r>
    <n v="655356"/>
    <x v="3"/>
    <s v="INSAK SAS - #655356"/>
    <n v="46203.358356481483"/>
    <n v="802206"/>
    <x v="23"/>
    <x v="0"/>
    <x v="6"/>
    <s v="UND"/>
    <n v="16386.55"/>
    <s v="COP"/>
    <n v="46237"/>
    <n v="3629438"/>
    <n v="8"/>
    <x v="1"/>
    <s v="COP"/>
    <m/>
    <m/>
    <m/>
    <m/>
  </r>
  <r>
    <n v="655170"/>
    <x v="4"/>
    <s v="INVERSIONES LA GARZA SAS - #655170"/>
    <n v="46206.349988425929"/>
    <n v="802183"/>
    <x v="0"/>
    <x v="0"/>
    <x v="0"/>
    <s v="UND"/>
    <n v="5415656.9014290003"/>
    <s v="COP"/>
    <n v="46237"/>
    <n v="3627817"/>
    <n v="1"/>
    <x v="34"/>
    <s v="COP"/>
    <m/>
    <m/>
    <m/>
    <m/>
  </r>
  <r>
    <n v="655170"/>
    <x v="4"/>
    <s v="INVERSIONES LA GARZA SAS - #655170"/>
    <n v="46206.349988425929"/>
    <n v="802184"/>
    <x v="1"/>
    <x v="0"/>
    <x v="0"/>
    <s v="UND"/>
    <n v="1480429"/>
    <s v="COP"/>
    <n v="46237"/>
    <n v="3627818"/>
    <n v="1"/>
    <x v="1"/>
    <s v="COP"/>
    <m/>
    <m/>
    <m/>
    <m/>
  </r>
  <r>
    <n v="655170"/>
    <x v="4"/>
    <s v="INVERSIONES LA GARZA SAS - #655170"/>
    <n v="46206.349988425929"/>
    <n v="802185"/>
    <x v="2"/>
    <x v="0"/>
    <x v="0"/>
    <s v="UND"/>
    <n v="449475.51"/>
    <s v="COP"/>
    <n v="46237"/>
    <n v="3627819"/>
    <n v="1"/>
    <x v="35"/>
    <s v="COP"/>
    <m/>
    <m/>
    <m/>
    <m/>
  </r>
  <r>
    <n v="655170"/>
    <x v="4"/>
    <s v="INVERSIONES LA GARZA SAS - #655170"/>
    <n v="46206.349988425929"/>
    <n v="802186"/>
    <x v="3"/>
    <x v="0"/>
    <x v="1"/>
    <s v="UND"/>
    <n v="167457.10800000001"/>
    <s v="COP"/>
    <n v="46237"/>
    <n v="3627820"/>
    <n v="2"/>
    <x v="36"/>
    <s v="COP"/>
    <m/>
    <m/>
    <m/>
    <m/>
  </r>
  <r>
    <n v="655170"/>
    <x v="4"/>
    <s v="INVERSIONES LA GARZA SAS - #655170"/>
    <n v="46206.349988425929"/>
    <n v="802187"/>
    <x v="4"/>
    <x v="0"/>
    <x v="0"/>
    <s v="UND"/>
    <n v="98618.317999999999"/>
    <s v="COP"/>
    <n v="46237"/>
    <n v="3627821"/>
    <n v="1"/>
    <x v="37"/>
    <s v="COP"/>
    <m/>
    <m/>
    <m/>
    <m/>
  </r>
  <r>
    <n v="655170"/>
    <x v="4"/>
    <s v="INVERSIONES LA GARZA SAS - #655170"/>
    <n v="46206.349988425929"/>
    <n v="802188"/>
    <x v="5"/>
    <x v="0"/>
    <x v="2"/>
    <s v="UND"/>
    <n v="72282.183999999994"/>
    <s v="COP"/>
    <n v="46237"/>
    <n v="3627822"/>
    <n v="5"/>
    <x v="38"/>
    <s v="COP"/>
    <m/>
    <m/>
    <m/>
    <m/>
  </r>
  <r>
    <n v="655170"/>
    <x v="4"/>
    <s v="INVERSIONES LA GARZA SAS - #655170"/>
    <n v="46206.349988425929"/>
    <n v="802189"/>
    <x v="6"/>
    <x v="0"/>
    <x v="0"/>
    <s v="UND"/>
    <n v="2253131.0783330002"/>
    <s v="COP"/>
    <n v="46237"/>
    <n v="3627823"/>
    <n v="1"/>
    <x v="39"/>
    <s v="COP"/>
    <m/>
    <m/>
    <m/>
    <m/>
  </r>
  <r>
    <n v="655170"/>
    <x v="4"/>
    <s v="INVERSIONES LA GARZA SAS - #655170"/>
    <n v="46206.349988425929"/>
    <n v="802190"/>
    <x v="7"/>
    <x v="0"/>
    <x v="3"/>
    <s v="UND"/>
    <n v="198655.40875"/>
    <s v="COP"/>
    <n v="46237"/>
    <n v="3627824"/>
    <n v="3"/>
    <x v="40"/>
    <s v="COP"/>
    <m/>
    <m/>
    <m/>
    <m/>
  </r>
  <r>
    <n v="655170"/>
    <x v="4"/>
    <s v="INVERSIONES LA GARZA SAS - #655170"/>
    <n v="46206.349988425929"/>
    <n v="802191"/>
    <x v="8"/>
    <x v="0"/>
    <x v="3"/>
    <s v="UND"/>
    <n v="72315.895000000004"/>
    <s v="COP"/>
    <n v="46237"/>
    <n v="3627825"/>
    <n v="3"/>
    <x v="41"/>
    <s v="COP"/>
    <m/>
    <m/>
    <m/>
    <m/>
  </r>
  <r>
    <n v="655170"/>
    <x v="4"/>
    <s v="INVERSIONES LA GARZA SAS - #655170"/>
    <n v="46206.349988425929"/>
    <n v="802192"/>
    <x v="9"/>
    <x v="0"/>
    <x v="3"/>
    <s v="UND"/>
    <n v="119398.45666700001"/>
    <s v="COP"/>
    <n v="46237"/>
    <n v="3627826"/>
    <n v="3"/>
    <x v="42"/>
    <s v="COP"/>
    <m/>
    <m/>
    <m/>
    <m/>
  </r>
  <r>
    <n v="655170"/>
    <x v="4"/>
    <s v="INVERSIONES LA GARZA SAS - #655170"/>
    <n v="46206.349988425929"/>
    <n v="802193"/>
    <x v="10"/>
    <x v="0"/>
    <x v="3"/>
    <s v="UND"/>
    <n v="66287.813332999998"/>
    <s v="COP"/>
    <n v="46237"/>
    <n v="3627827"/>
    <n v="3"/>
    <x v="43"/>
    <s v="COP"/>
    <m/>
    <m/>
    <m/>
    <m/>
  </r>
  <r>
    <n v="655170"/>
    <x v="4"/>
    <s v="INVERSIONES LA GARZA SAS - #655170"/>
    <n v="46206.349988425929"/>
    <n v="802194"/>
    <x v="11"/>
    <x v="0"/>
    <x v="4"/>
    <s v="UND"/>
    <n v="16478.36"/>
    <s v="COP"/>
    <n v="46237"/>
    <n v="3627828"/>
    <n v="20"/>
    <x v="44"/>
    <s v="COP"/>
    <m/>
    <m/>
    <m/>
    <m/>
  </r>
  <r>
    <n v="655170"/>
    <x v="4"/>
    <s v="INVERSIONES LA GARZA SAS - #655170"/>
    <n v="46206.349988425929"/>
    <n v="802195"/>
    <x v="12"/>
    <x v="0"/>
    <x v="4"/>
    <s v="UND"/>
    <n v="18524.07"/>
    <s v="COP"/>
    <n v="46237"/>
    <n v="3627829"/>
    <n v="20"/>
    <x v="45"/>
    <s v="COP"/>
    <m/>
    <m/>
    <m/>
    <m/>
  </r>
  <r>
    <n v="655170"/>
    <x v="4"/>
    <s v="INVERSIONES LA GARZA SAS - #655170"/>
    <n v="46206.349988425929"/>
    <n v="802196"/>
    <x v="13"/>
    <x v="0"/>
    <x v="5"/>
    <s v="UND"/>
    <n v="22054.262500000001"/>
    <s v="COP"/>
    <n v="46237"/>
    <n v="3627830"/>
    <n v="15"/>
    <x v="46"/>
    <s v="COP"/>
    <m/>
    <m/>
    <m/>
    <m/>
  </r>
  <r>
    <n v="655170"/>
    <x v="4"/>
    <s v="INVERSIONES LA GARZA SAS - #655170"/>
    <n v="46206.349988425929"/>
    <n v="802197"/>
    <x v="14"/>
    <x v="0"/>
    <x v="6"/>
    <s v="UND"/>
    <n v="20273.105"/>
    <s v="COP"/>
    <n v="46237"/>
    <n v="3627831"/>
    <n v="8"/>
    <x v="45"/>
    <s v="COP"/>
    <m/>
    <m/>
    <m/>
    <m/>
  </r>
  <r>
    <n v="655170"/>
    <x v="4"/>
    <s v="INVERSIONES LA GARZA SAS - #655170"/>
    <n v="46206.349988425929"/>
    <n v="802198"/>
    <x v="15"/>
    <x v="0"/>
    <x v="6"/>
    <s v="UND"/>
    <n v="47000"/>
    <s v="COP"/>
    <n v="46237"/>
    <n v="3627832"/>
    <n v="8"/>
    <x v="1"/>
    <s v="COP"/>
    <m/>
    <m/>
    <m/>
    <m/>
  </r>
  <r>
    <n v="655170"/>
    <x v="4"/>
    <s v="INVERSIONES LA GARZA SAS - #655170"/>
    <n v="46206.349988425929"/>
    <n v="802199"/>
    <x v="16"/>
    <x v="0"/>
    <x v="1"/>
    <s v="UND"/>
    <n v="215769.86714300001"/>
    <s v="COP"/>
    <n v="46237"/>
    <n v="3627833"/>
    <n v="2"/>
    <x v="47"/>
    <s v="COP"/>
    <m/>
    <m/>
    <m/>
    <m/>
  </r>
  <r>
    <n v="655170"/>
    <x v="4"/>
    <s v="INVERSIONES LA GARZA SAS - #655170"/>
    <n v="46206.349988425929"/>
    <n v="802200"/>
    <x v="17"/>
    <x v="0"/>
    <x v="7"/>
    <s v="UND"/>
    <n v="58391.982000000004"/>
    <s v="COP"/>
    <n v="46237"/>
    <n v="3627834"/>
    <n v="10"/>
    <x v="48"/>
    <s v="COP"/>
    <m/>
    <m/>
    <m/>
    <m/>
  </r>
  <r>
    <n v="655170"/>
    <x v="4"/>
    <s v="INVERSIONES LA GARZA SAS - #655170"/>
    <n v="46206.349988425929"/>
    <n v="802201"/>
    <x v="18"/>
    <x v="0"/>
    <x v="8"/>
    <s v="UND"/>
    <n v="24741.68"/>
    <s v="COP"/>
    <n v="46237"/>
    <n v="3627835"/>
    <n v="4"/>
    <x v="49"/>
    <s v="COP"/>
    <m/>
    <m/>
    <m/>
    <m/>
  </r>
  <r>
    <n v="655170"/>
    <x v="4"/>
    <s v="INVERSIONES LA GARZA SAS - #655170"/>
    <n v="46206.349988425929"/>
    <n v="802202"/>
    <x v="19"/>
    <x v="0"/>
    <x v="3"/>
    <s v="UND"/>
    <n v="32940"/>
    <s v="COP"/>
    <n v="46237"/>
    <n v="3627836"/>
    <n v="3"/>
    <x v="50"/>
    <s v="COP"/>
    <m/>
    <m/>
    <m/>
    <s v="PRODUCTO EXCENTO DE IVA "/>
  </r>
  <r>
    <n v="655170"/>
    <x v="4"/>
    <s v="INVERSIONES LA GARZA SAS - #655170"/>
    <n v="46206.349988425929"/>
    <n v="802203"/>
    <x v="20"/>
    <x v="0"/>
    <x v="2"/>
    <s v="UND"/>
    <n v="12900"/>
    <s v="COP"/>
    <n v="46237"/>
    <n v="3627837"/>
    <n v="5"/>
    <x v="51"/>
    <s v="COP"/>
    <m/>
    <m/>
    <m/>
    <s v="PRODUCTO EXCENTO DE IVA"/>
  </r>
  <r>
    <n v="655170"/>
    <x v="4"/>
    <s v="INVERSIONES LA GARZA SAS - #655170"/>
    <n v="46206.349988425929"/>
    <n v="802204"/>
    <x v="21"/>
    <x v="0"/>
    <x v="2"/>
    <s v="UND"/>
    <n v="19854.116000000002"/>
    <s v="COP"/>
    <n v="46237"/>
    <n v="3627838"/>
    <n v="5"/>
    <x v="52"/>
    <s v="COP"/>
    <m/>
    <m/>
    <m/>
    <m/>
  </r>
  <r>
    <n v="655170"/>
    <x v="4"/>
    <s v="INVERSIONES LA GARZA SAS - #655170"/>
    <n v="46206.349988425929"/>
    <n v="802205"/>
    <x v="22"/>
    <x v="0"/>
    <x v="5"/>
    <s v="UND"/>
    <n v="25799.4725"/>
    <s v="COP"/>
    <n v="46237"/>
    <n v="3627839"/>
    <n v="15"/>
    <x v="53"/>
    <s v="COP"/>
    <m/>
    <m/>
    <m/>
    <m/>
  </r>
  <r>
    <n v="655170"/>
    <x v="4"/>
    <s v="INVERSIONES LA GARZA SAS - #655170"/>
    <n v="46206.349988425929"/>
    <n v="802206"/>
    <x v="23"/>
    <x v="0"/>
    <x v="6"/>
    <s v="UND"/>
    <n v="16386.55"/>
    <s v="COP"/>
    <n v="46237"/>
    <n v="3627840"/>
    <n v="8"/>
    <x v="54"/>
    <s v="COP"/>
    <m/>
    <m/>
    <m/>
    <m/>
  </r>
  <r>
    <n v="655323"/>
    <x v="5"/>
    <s v="NUEVOS RECURSOS SAS - #655323"/>
    <n v="46205.606087962966"/>
    <n v="802183"/>
    <x v="0"/>
    <x v="0"/>
    <x v="0"/>
    <s v="UND"/>
    <n v="5415656.9014290003"/>
    <s v="COP"/>
    <n v="46237"/>
    <n v="3629137"/>
    <n v="1"/>
    <x v="55"/>
    <s v="COP"/>
    <n v="50"/>
    <m/>
    <m/>
    <m/>
  </r>
  <r>
    <n v="655323"/>
    <x v="5"/>
    <s v="NUEVOS RECURSOS SAS - #655323"/>
    <n v="46205.606087962966"/>
    <n v="802184"/>
    <x v="1"/>
    <x v="0"/>
    <x v="0"/>
    <s v="UND"/>
    <n v="1480429"/>
    <s v="COP"/>
    <n v="46237"/>
    <n v="3629138"/>
    <n v="1"/>
    <x v="56"/>
    <s v="COP"/>
    <n v="15"/>
    <m/>
    <m/>
    <m/>
  </r>
  <r>
    <n v="655323"/>
    <x v="5"/>
    <s v="NUEVOS RECURSOS SAS - #655323"/>
    <n v="46205.606087962966"/>
    <n v="802185"/>
    <x v="2"/>
    <x v="0"/>
    <x v="0"/>
    <s v="UND"/>
    <n v="449475.51"/>
    <s v="COP"/>
    <n v="46237"/>
    <n v="3629139"/>
    <n v="1"/>
    <x v="57"/>
    <s v="COP"/>
    <n v="15"/>
    <m/>
    <m/>
    <m/>
  </r>
  <r>
    <n v="655323"/>
    <x v="5"/>
    <s v="NUEVOS RECURSOS SAS - #655323"/>
    <n v="46205.606087962966"/>
    <n v="802186"/>
    <x v="3"/>
    <x v="0"/>
    <x v="1"/>
    <s v="UND"/>
    <n v="167457.10800000001"/>
    <s v="COP"/>
    <n v="46237"/>
    <n v="3629140"/>
    <n v="2"/>
    <x v="58"/>
    <s v="COP"/>
    <n v="15"/>
    <m/>
    <m/>
    <m/>
  </r>
  <r>
    <n v="655323"/>
    <x v="5"/>
    <s v="NUEVOS RECURSOS SAS - #655323"/>
    <n v="46205.606087962966"/>
    <n v="802187"/>
    <x v="4"/>
    <x v="0"/>
    <x v="0"/>
    <s v="UND"/>
    <n v="98618.317999999999"/>
    <s v="COP"/>
    <n v="46237"/>
    <n v="3629141"/>
    <n v="1"/>
    <x v="59"/>
    <s v="COP"/>
    <n v="15"/>
    <m/>
    <m/>
    <m/>
  </r>
  <r>
    <n v="655323"/>
    <x v="5"/>
    <s v="NUEVOS RECURSOS SAS - #655323"/>
    <n v="46205.606087962966"/>
    <n v="802188"/>
    <x v="5"/>
    <x v="0"/>
    <x v="2"/>
    <s v="UND"/>
    <n v="72282.183999999994"/>
    <s v="COP"/>
    <n v="46237"/>
    <n v="3629142"/>
    <n v="5"/>
    <x v="60"/>
    <s v="COP"/>
    <m/>
    <m/>
    <m/>
    <m/>
  </r>
  <r>
    <n v="655323"/>
    <x v="5"/>
    <s v="NUEVOS RECURSOS SAS - #655323"/>
    <n v="46205.606087962966"/>
    <n v="802189"/>
    <x v="6"/>
    <x v="0"/>
    <x v="0"/>
    <s v="UND"/>
    <n v="2253131.0783330002"/>
    <s v="COP"/>
    <n v="46237"/>
    <n v="3629143"/>
    <n v="1"/>
    <x v="61"/>
    <s v="COP"/>
    <n v="15"/>
    <m/>
    <m/>
    <m/>
  </r>
  <r>
    <n v="655323"/>
    <x v="5"/>
    <s v="NUEVOS RECURSOS SAS - #655323"/>
    <n v="46205.606087962966"/>
    <n v="802190"/>
    <x v="7"/>
    <x v="0"/>
    <x v="3"/>
    <s v="UND"/>
    <n v="198655.40875"/>
    <s v="COP"/>
    <n v="46237"/>
    <n v="3629144"/>
    <n v="3"/>
    <x v="62"/>
    <s v="COP"/>
    <m/>
    <m/>
    <m/>
    <m/>
  </r>
  <r>
    <n v="655323"/>
    <x v="5"/>
    <s v="NUEVOS RECURSOS SAS - #655323"/>
    <n v="46205.606087962966"/>
    <n v="802191"/>
    <x v="8"/>
    <x v="0"/>
    <x v="3"/>
    <s v="UND"/>
    <n v="72315.895000000004"/>
    <s v="COP"/>
    <n v="46237"/>
    <n v="3629145"/>
    <n v="3"/>
    <x v="63"/>
    <s v="COP"/>
    <n v="15"/>
    <m/>
    <m/>
    <m/>
  </r>
  <r>
    <n v="655323"/>
    <x v="5"/>
    <s v="NUEVOS RECURSOS SAS - #655323"/>
    <n v="46205.606087962966"/>
    <n v="802192"/>
    <x v="9"/>
    <x v="0"/>
    <x v="3"/>
    <s v="UND"/>
    <n v="119398.45666700001"/>
    <s v="COP"/>
    <n v="46237"/>
    <n v="3629146"/>
    <n v="3"/>
    <x v="64"/>
    <s v="COP"/>
    <m/>
    <m/>
    <m/>
    <m/>
  </r>
  <r>
    <n v="655323"/>
    <x v="5"/>
    <s v="NUEVOS RECURSOS SAS - #655323"/>
    <n v="46205.606087962966"/>
    <n v="802193"/>
    <x v="10"/>
    <x v="0"/>
    <x v="3"/>
    <s v="UND"/>
    <n v="66287.813332999998"/>
    <s v="COP"/>
    <n v="46237"/>
    <n v="3629147"/>
    <n v="3"/>
    <x v="60"/>
    <s v="COP"/>
    <n v="15"/>
    <s v="KM"/>
    <s v="SS-18"/>
    <s v="Tamiz de malla fina. Fabricado en acero inoxidable"/>
  </r>
  <r>
    <n v="655323"/>
    <x v="5"/>
    <s v="NUEVOS RECURSOS SAS - #655323"/>
    <n v="46205.606087962966"/>
    <n v="802194"/>
    <x v="11"/>
    <x v="0"/>
    <x v="4"/>
    <s v="UND"/>
    <n v="16478.36"/>
    <s v="COP"/>
    <n v="46237"/>
    <n v="3629148"/>
    <n v="20"/>
    <x v="65"/>
    <s v="COP"/>
    <m/>
    <m/>
    <m/>
    <m/>
  </r>
  <r>
    <n v="655323"/>
    <x v="5"/>
    <s v="NUEVOS RECURSOS SAS - #655323"/>
    <n v="46205.606087962966"/>
    <n v="802195"/>
    <x v="12"/>
    <x v="0"/>
    <x v="4"/>
    <s v="UND"/>
    <n v="18524.07"/>
    <s v="COP"/>
    <n v="46237"/>
    <n v="3629149"/>
    <n v="20"/>
    <x v="66"/>
    <s v="COP"/>
    <m/>
    <m/>
    <m/>
    <m/>
  </r>
  <r>
    <n v="655323"/>
    <x v="5"/>
    <s v="NUEVOS RECURSOS SAS - #655323"/>
    <n v="46205.606087962966"/>
    <n v="802196"/>
    <x v="13"/>
    <x v="0"/>
    <x v="5"/>
    <s v="UND"/>
    <n v="22054.262500000001"/>
    <s v="COP"/>
    <n v="46237"/>
    <n v="3629150"/>
    <n v="15"/>
    <x v="66"/>
    <s v="COP"/>
    <n v="15"/>
    <m/>
    <m/>
    <m/>
  </r>
  <r>
    <n v="655323"/>
    <x v="5"/>
    <s v="NUEVOS RECURSOS SAS - #655323"/>
    <n v="46205.606087962966"/>
    <n v="802197"/>
    <x v="14"/>
    <x v="0"/>
    <x v="6"/>
    <s v="UND"/>
    <n v="20273.105"/>
    <s v="COP"/>
    <n v="46237"/>
    <n v="3629151"/>
    <n v="8"/>
    <x v="66"/>
    <s v="COP"/>
    <m/>
    <m/>
    <m/>
    <s v="PROFUNDIDAD DE 5.7 CM X 72 CELDAS"/>
  </r>
  <r>
    <n v="655323"/>
    <x v="5"/>
    <s v="NUEVOS RECURSOS SAS - #655323"/>
    <n v="46205.606087962966"/>
    <n v="802198"/>
    <x v="15"/>
    <x v="0"/>
    <x v="6"/>
    <s v="UND"/>
    <n v="47000"/>
    <s v="COP"/>
    <n v="46237"/>
    <n v="3629152"/>
    <n v="8"/>
    <x v="32"/>
    <s v="COP"/>
    <n v="15"/>
    <m/>
    <m/>
    <m/>
  </r>
  <r>
    <n v="655323"/>
    <x v="5"/>
    <s v="NUEVOS RECURSOS SAS - #655323"/>
    <n v="46205.606087962966"/>
    <n v="802199"/>
    <x v="16"/>
    <x v="0"/>
    <x v="1"/>
    <s v="UND"/>
    <n v="215769.86714300001"/>
    <s v="COP"/>
    <n v="46237"/>
    <n v="3629153"/>
    <n v="2"/>
    <x v="67"/>
    <s v="COP"/>
    <m/>
    <m/>
    <m/>
    <m/>
  </r>
  <r>
    <n v="655323"/>
    <x v="5"/>
    <s v="NUEVOS RECURSOS SAS - #655323"/>
    <n v="46205.606087962966"/>
    <n v="802200"/>
    <x v="17"/>
    <x v="0"/>
    <x v="7"/>
    <s v="UND"/>
    <n v="58391.982000000004"/>
    <s v="COP"/>
    <n v="46237"/>
    <n v="3629154"/>
    <n v="10"/>
    <x v="68"/>
    <s v="COP"/>
    <n v="7"/>
    <m/>
    <m/>
    <m/>
  </r>
  <r>
    <n v="655323"/>
    <x v="5"/>
    <s v="NUEVOS RECURSOS SAS - #655323"/>
    <n v="46205.606087962966"/>
    <n v="802201"/>
    <x v="18"/>
    <x v="0"/>
    <x v="8"/>
    <s v="UND"/>
    <n v="24741.68"/>
    <s v="COP"/>
    <n v="46237"/>
    <n v="3629155"/>
    <n v="4"/>
    <x v="69"/>
    <s v="COP"/>
    <m/>
    <m/>
    <m/>
    <m/>
  </r>
  <r>
    <n v="655323"/>
    <x v="5"/>
    <s v="NUEVOS RECURSOS SAS - #655323"/>
    <n v="46205.606087962966"/>
    <n v="802202"/>
    <x v="19"/>
    <x v="0"/>
    <x v="3"/>
    <s v="UND"/>
    <n v="32940"/>
    <s v="COP"/>
    <n v="46237"/>
    <n v="3629156"/>
    <n v="3"/>
    <x v="68"/>
    <s v="COP"/>
    <n v="15"/>
    <m/>
    <m/>
    <m/>
  </r>
  <r>
    <n v="655323"/>
    <x v="5"/>
    <s v="NUEVOS RECURSOS SAS - #655323"/>
    <n v="46205.606087962966"/>
    <n v="802203"/>
    <x v="20"/>
    <x v="0"/>
    <x v="2"/>
    <s v="UND"/>
    <n v="12900"/>
    <s v="COP"/>
    <n v="46237"/>
    <n v="3629157"/>
    <n v="5"/>
    <x v="1"/>
    <s v="COP"/>
    <n v="15"/>
    <m/>
    <m/>
    <m/>
  </r>
  <r>
    <n v="655323"/>
    <x v="5"/>
    <s v="NUEVOS RECURSOS SAS - #655323"/>
    <n v="46205.606087962966"/>
    <n v="802204"/>
    <x v="21"/>
    <x v="0"/>
    <x v="2"/>
    <s v="UND"/>
    <n v="19854.116000000002"/>
    <s v="COP"/>
    <n v="46237"/>
    <n v="3629158"/>
    <n v="5"/>
    <x v="66"/>
    <s v="COP"/>
    <m/>
    <m/>
    <m/>
    <m/>
  </r>
  <r>
    <n v="655323"/>
    <x v="5"/>
    <s v="NUEVOS RECURSOS SAS - #655323"/>
    <n v="46205.606087962966"/>
    <n v="802205"/>
    <x v="22"/>
    <x v="0"/>
    <x v="5"/>
    <s v="UND"/>
    <n v="25799.4725"/>
    <s v="COP"/>
    <n v="46237"/>
    <n v="3629159"/>
    <n v="15"/>
    <x v="70"/>
    <s v="COP"/>
    <n v="15"/>
    <m/>
    <m/>
    <m/>
  </r>
  <r>
    <n v="655323"/>
    <x v="5"/>
    <s v="NUEVOS RECURSOS SAS - #655323"/>
    <n v="46205.606087962966"/>
    <n v="802206"/>
    <x v="23"/>
    <x v="0"/>
    <x v="6"/>
    <s v="UND"/>
    <n v="16386.55"/>
    <s v="COP"/>
    <n v="46237"/>
    <n v="3629160"/>
    <n v="8"/>
    <x v="1"/>
    <s v="COP"/>
    <n v="15"/>
    <m/>
    <m/>
    <m/>
  </r>
  <r>
    <n v="655330"/>
    <x v="6"/>
    <s v="SCHMIDT SUCESORES S.A.S. - #655330"/>
    <n v="46203.530844907407"/>
    <n v="802183"/>
    <x v="0"/>
    <x v="0"/>
    <x v="0"/>
    <s v="UND"/>
    <n v="5415656.9014290003"/>
    <s v="COP"/>
    <n v="46237"/>
    <n v="3629189"/>
    <n v="1"/>
    <x v="1"/>
    <s v="COP"/>
    <m/>
    <m/>
    <m/>
    <s v="NO OFERTAMOS ESTACION METEREOLOGICA INALAMBRICA 10 EN 1 CON SENSOR EXTERIOR "/>
  </r>
  <r>
    <n v="655330"/>
    <x v="6"/>
    <s v="SCHMIDT SUCESORES S.A.S. - #655330"/>
    <n v="46203.530844907407"/>
    <n v="802184"/>
    <x v="1"/>
    <x v="0"/>
    <x v="0"/>
    <s v="UND"/>
    <n v="1480429"/>
    <s v="COP"/>
    <n v="46237"/>
    <n v="3629190"/>
    <n v="0"/>
    <x v="1"/>
    <s v="COP"/>
    <m/>
    <m/>
    <m/>
    <s v="NO OFERTAMOS CONDUCTIVIMETRO PORTATIL 4.000 uS/2000 ppm"/>
  </r>
  <r>
    <n v="655330"/>
    <x v="6"/>
    <s v="SCHMIDT SUCESORES S.A.S. - #655330"/>
    <n v="46203.530844907407"/>
    <n v="802185"/>
    <x v="2"/>
    <x v="0"/>
    <x v="0"/>
    <s v="UND"/>
    <n v="449475.51"/>
    <s v="COP"/>
    <n v="46237"/>
    <n v="3629191"/>
    <n v="1"/>
    <x v="1"/>
    <s v="COP"/>
    <m/>
    <m/>
    <m/>
    <s v="NO OFERTAMOS HIGROMETRO AR991 MEDIDOR DE HUMEDAD EN GRANOS CAFÉ MAIZ ARROZ TRIGO "/>
  </r>
  <r>
    <n v="655330"/>
    <x v="6"/>
    <s v="SCHMIDT SUCESORES S.A.S. - #655330"/>
    <n v="46203.530844907407"/>
    <n v="802186"/>
    <x v="3"/>
    <x v="0"/>
    <x v="1"/>
    <s v="UND"/>
    <n v="167457.10800000001"/>
    <s v="COP"/>
    <n v="46237"/>
    <n v="3629192"/>
    <n v="2"/>
    <x v="64"/>
    <s v="COP"/>
    <n v="8"/>
    <m/>
    <m/>
    <s v="KIT DE PINZAS ENTOMOLOGICAS ,ARCA BIOLOGIKA "/>
  </r>
  <r>
    <n v="655330"/>
    <x v="6"/>
    <s v="SCHMIDT SUCESORES S.A.S. - #655330"/>
    <n v="46203.530844907407"/>
    <n v="802187"/>
    <x v="4"/>
    <x v="0"/>
    <x v="0"/>
    <s v="UND"/>
    <n v="98618.317999999999"/>
    <s v="COP"/>
    <n v="46237"/>
    <n v="3629193"/>
    <n v="1"/>
    <x v="71"/>
    <s v="COP"/>
    <n v="8"/>
    <m/>
    <m/>
    <s v="LUPA LED AJ SOM ACCESORIOS MUSICAIS 5 AUMENTOS BRAZOS ARTICULADO ROTACION 360°"/>
  </r>
  <r>
    <n v="655330"/>
    <x v="6"/>
    <s v="SCHMIDT SUCESORES S.A.S. - #655330"/>
    <n v="46203.530844907407"/>
    <n v="802188"/>
    <x v="5"/>
    <x v="0"/>
    <x v="2"/>
    <s v="UND"/>
    <n v="72282.183999999994"/>
    <s v="COP"/>
    <n v="46237"/>
    <n v="3629194"/>
    <n v="5"/>
    <x v="72"/>
    <s v="COP"/>
    <n v="8"/>
    <m/>
    <m/>
    <s v="LUPA 40X METALICA CON ILUMINACION LED Y ULTRAVIOLETA MEDELL"/>
  </r>
  <r>
    <n v="655330"/>
    <x v="6"/>
    <s v="SCHMIDT SUCESORES S.A.S. - #655330"/>
    <n v="46203.530844907407"/>
    <n v="802189"/>
    <x v="6"/>
    <x v="0"/>
    <x v="0"/>
    <s v="UND"/>
    <n v="2253131.0783330002"/>
    <s v="COP"/>
    <n v="46237"/>
    <n v="3629195"/>
    <n v="1"/>
    <x v="73"/>
    <s v="COP"/>
    <n v="8"/>
    <m/>
    <m/>
    <s v="MICROSCOPIO CON PANTALLA LCD 2000 X 2 MP"/>
  </r>
  <r>
    <n v="655330"/>
    <x v="6"/>
    <s v="SCHMIDT SUCESORES S.A.S. - #655330"/>
    <n v="46203.530844907407"/>
    <n v="802190"/>
    <x v="7"/>
    <x v="0"/>
    <x v="3"/>
    <s v="UND"/>
    <n v="198655.40875"/>
    <s v="COP"/>
    <n v="46237"/>
    <n v="3629196"/>
    <n v="3"/>
    <x v="62"/>
    <s v="COP"/>
    <n v="8"/>
    <m/>
    <m/>
    <s v="PESA GRAMERA DIGITAL DE 0,01G HASTA 500 G"/>
  </r>
  <r>
    <n v="655330"/>
    <x v="6"/>
    <s v="SCHMIDT SUCESORES S.A.S. - #655330"/>
    <n v="46203.530844907407"/>
    <n v="802191"/>
    <x v="8"/>
    <x v="0"/>
    <x v="3"/>
    <s v="UND"/>
    <n v="72315.895000000004"/>
    <s v="COP"/>
    <n v="46237"/>
    <n v="3629197"/>
    <n v="3"/>
    <x v="74"/>
    <s v="COP"/>
    <n v="8"/>
    <m/>
    <m/>
    <s v="BALANZA DIGITAL DE COCINA ELECTRONICA KITCHEN CON BOWL DE 1G A 5 K"/>
  </r>
  <r>
    <n v="655330"/>
    <x v="6"/>
    <s v="SCHMIDT SUCESORES S.A.S. - #655330"/>
    <n v="46203.530844907407"/>
    <n v="802192"/>
    <x v="9"/>
    <x v="0"/>
    <x v="3"/>
    <s v="UND"/>
    <n v="119398.45666700001"/>
    <s v="COP"/>
    <n v="46237"/>
    <n v="3629198"/>
    <n v="3"/>
    <x v="1"/>
    <s v="COP"/>
    <m/>
    <m/>
    <m/>
    <s v="NO OFERTAMOS TAMIZ DE MALLA FINA FABRICADO EN ACERO INOXIDABLE DE 26 CM DE DIAMETRO"/>
  </r>
  <r>
    <n v="655330"/>
    <x v="6"/>
    <s v="SCHMIDT SUCESORES S.A.S. - #655330"/>
    <n v="46203.530844907407"/>
    <n v="802193"/>
    <x v="10"/>
    <x v="0"/>
    <x v="3"/>
    <s v="UND"/>
    <n v="66287.813332999998"/>
    <s v="COP"/>
    <n v="46237"/>
    <n v="3629199"/>
    <n v="3"/>
    <x v="1"/>
    <s v="COP"/>
    <m/>
    <m/>
    <m/>
    <s v="NO OFERTAMOS TAMIZ DE MALLA FINA FABRICADO EN ACERO INOXIDABLE DE 18 CM DE DIAMETRO"/>
  </r>
  <r>
    <n v="655330"/>
    <x v="6"/>
    <s v="SCHMIDT SUCESORES S.A.S. - #655330"/>
    <n v="46203.530844907407"/>
    <n v="802194"/>
    <x v="11"/>
    <x v="0"/>
    <x v="4"/>
    <s v="UND"/>
    <n v="16478.36"/>
    <s v="COP"/>
    <n v="46237"/>
    <n v="3629200"/>
    <n v="20"/>
    <x v="75"/>
    <s v="COP"/>
    <n v="8"/>
    <m/>
    <m/>
    <s v="FRASCO DE VIDRIO TRANSPARENTE CON TAPA CIERRE HERMETICO A PRESION CON CAPACIDAD DE 0,5 LT 8,7 CM DE DIAMETRO X 9 CM DE ALTO / OFRECEMOS FRASCO DE VIDRIO TRANSPARENTE CON TAPA CIERRE HERMETICO  DE 0,5 LT_x000a_"/>
  </r>
  <r>
    <n v="655330"/>
    <x v="6"/>
    <s v="SCHMIDT SUCESORES S.A.S. - #655330"/>
    <n v="46203.530844907407"/>
    <n v="802195"/>
    <x v="12"/>
    <x v="0"/>
    <x v="4"/>
    <s v="UND"/>
    <n v="18524.07"/>
    <s v="COP"/>
    <n v="46237"/>
    <n v="3629201"/>
    <n v="20"/>
    <x v="1"/>
    <s v="COP"/>
    <m/>
    <m/>
    <m/>
    <s v="NO OFERTAMOS FRASCO DE VIDRIO TRANSPARENTE CON TAPA CIERRE HERMETICO A PRESION CON CAPACIDAD DE 0,8 LT 8,7 DE DIAMETRO X 9 CM DE ALTO "/>
  </r>
  <r>
    <n v="655330"/>
    <x v="6"/>
    <s v="SCHMIDT SUCESORES S.A.S. - #655330"/>
    <n v="46203.530844907407"/>
    <n v="802196"/>
    <x v="13"/>
    <x v="0"/>
    <x v="5"/>
    <s v="UND"/>
    <n v="22054.262500000001"/>
    <s v="COP"/>
    <n v="46237"/>
    <n v="3629202"/>
    <n v="15"/>
    <x v="76"/>
    <s v="COP"/>
    <n v="8"/>
    <m/>
    <m/>
    <s v="FRASCO DE VIDRIO TRANSPARENTE CON TAPA CIERRE HERMETICO A PRESION CON CAPACIDAD DE 1 lt 8,7 CM DE DIAMETRO X 15 CM DE ALTO  / OFRECEMOS FRASCO DE VIDRIO TRANSPARENTE CON TAPA CIERRE HERMETICO  CON CAPACIDAD DE 1 lt"/>
  </r>
  <r>
    <n v="655330"/>
    <x v="6"/>
    <s v="SCHMIDT SUCESORES S.A.S. - #655330"/>
    <n v="46203.530844907407"/>
    <n v="802197"/>
    <x v="14"/>
    <x v="0"/>
    <x v="6"/>
    <s v="UND"/>
    <n v="20273.105"/>
    <s v="COP"/>
    <n v="46237"/>
    <n v="3629203"/>
    <n v="8"/>
    <x v="1"/>
    <s v="COP"/>
    <m/>
    <m/>
    <m/>
    <s v="NO OFERTAMOS BANDEJA ENRAIZADORAS DE 6 CM DE ALTURA CADA CELDA DE 72 CELDAS"/>
  </r>
  <r>
    <n v="655330"/>
    <x v="6"/>
    <s v="SCHMIDT SUCESORES S.A.S. - #655330"/>
    <n v="46203.530844907407"/>
    <n v="802198"/>
    <x v="15"/>
    <x v="0"/>
    <x v="6"/>
    <s v="UND"/>
    <n v="47000"/>
    <s v="COP"/>
    <n v="46237"/>
    <n v="3629204"/>
    <n v="8"/>
    <x v="77"/>
    <s v="COP"/>
    <n v="8"/>
    <m/>
    <m/>
    <s v="BANDEJA ENRAIZADORAS DE 16 CM DE ALTURA CADA CELDA DE 50 CELDAS"/>
  </r>
  <r>
    <n v="655330"/>
    <x v="6"/>
    <s v="SCHMIDT SUCESORES S.A.S. - #655330"/>
    <n v="46203.530844907407"/>
    <n v="802199"/>
    <x v="16"/>
    <x v="0"/>
    <x v="1"/>
    <s v="UND"/>
    <n v="215769.86714300001"/>
    <s v="COP"/>
    <n v="46237"/>
    <n v="3629205"/>
    <n v="2"/>
    <x v="78"/>
    <s v="COP"/>
    <n v="8"/>
    <m/>
    <m/>
    <s v="TERMOHIGROMETRO DIGITAL MEDIDOR DE HUMEDAD Y TEMPERATURA "/>
  </r>
  <r>
    <n v="655330"/>
    <x v="6"/>
    <s v="SCHMIDT SUCESORES S.A.S. - #655330"/>
    <n v="46203.530844907407"/>
    <n v="802200"/>
    <x v="17"/>
    <x v="0"/>
    <x v="7"/>
    <s v="UND"/>
    <n v="58391.982000000004"/>
    <s v="COP"/>
    <n v="46237"/>
    <n v="3629206"/>
    <n v="10"/>
    <x v="79"/>
    <s v="COP"/>
    <n v="8"/>
    <m/>
    <m/>
    <s v="BATA BLANCA DE LABORATORIO"/>
  </r>
  <r>
    <n v="655330"/>
    <x v="6"/>
    <s v="SCHMIDT SUCESORES S.A.S. - #655330"/>
    <n v="46203.530844907407"/>
    <n v="802201"/>
    <x v="18"/>
    <x v="0"/>
    <x v="8"/>
    <s v="UND"/>
    <n v="24741.68"/>
    <s v="COP"/>
    <n v="46237"/>
    <n v="3629207"/>
    <n v="4"/>
    <x v="80"/>
    <s v="COP"/>
    <n v="8"/>
    <m/>
    <m/>
    <s v="GUANTES DE EXAMEN EN NITRILO TALLA M_x000a_"/>
  </r>
  <r>
    <n v="655330"/>
    <x v="6"/>
    <s v="SCHMIDT SUCESORES S.A.S. - #655330"/>
    <n v="46203.530844907407"/>
    <n v="802202"/>
    <x v="19"/>
    <x v="0"/>
    <x v="3"/>
    <s v="UND"/>
    <n v="32940"/>
    <s v="COP"/>
    <n v="46237"/>
    <n v="3629208"/>
    <n v="3"/>
    <x v="81"/>
    <s v="COP"/>
    <n v="8"/>
    <m/>
    <m/>
    <s v="BOLSA DE ALGODÓN GRANDE / OFRECEMOS ALGODÓN EN MOTA BLS X 500G"/>
  </r>
  <r>
    <n v="655330"/>
    <x v="6"/>
    <s v="SCHMIDT SUCESORES S.A.S. - #655330"/>
    <n v="46203.530844907407"/>
    <n v="802203"/>
    <x v="20"/>
    <x v="0"/>
    <x v="2"/>
    <s v="UND"/>
    <n v="12900"/>
    <s v="COP"/>
    <n v="46237"/>
    <n v="3629209"/>
    <n v="5"/>
    <x v="82"/>
    <s v="COP"/>
    <n v="8"/>
    <m/>
    <m/>
    <s v="ALCOHOL AL 75% / OFRECEMOS ALCOHOL ANTISEPTICO AL 70% / NOTA: CANTIDAD DE VENTA FC X 700 ML "/>
  </r>
  <r>
    <n v="655330"/>
    <x v="6"/>
    <s v="SCHMIDT SUCESORES S.A.S. - #655330"/>
    <n v="46203.530844907407"/>
    <n v="802204"/>
    <x v="21"/>
    <x v="0"/>
    <x v="2"/>
    <s v="UND"/>
    <n v="19854.116000000002"/>
    <s v="COP"/>
    <n v="46237"/>
    <n v="3629210"/>
    <n v="5"/>
    <x v="66"/>
    <s v="COP"/>
    <n v="8"/>
    <m/>
    <m/>
    <s v="TOALLA DE COCINA EN ROLLO TRIPLE HOJA BLANCA X 3 ROLLOS"/>
  </r>
  <r>
    <n v="655330"/>
    <x v="6"/>
    <s v="SCHMIDT SUCESORES S.A.S. - #655330"/>
    <n v="46203.530844907407"/>
    <n v="802205"/>
    <x v="22"/>
    <x v="0"/>
    <x v="5"/>
    <s v="UND"/>
    <n v="25799.4725"/>
    <s v="COP"/>
    <n v="46237"/>
    <n v="3629211"/>
    <n v="15"/>
    <x v="83"/>
    <s v="COP"/>
    <n v="8"/>
    <m/>
    <m/>
    <s v="FRASCO DE VIDRIO TRANSPARENTE CON TAPA CIERRE HERMETICO A PRESION CON CAPACIDAD DE 2,2 LT 9 CM DE DIAMETRO X 26 DE ALTO / OFRECEMOS FRASCO DE VIDRIO TRANSPARENTE CON TAPA CIERRE HERMETICO  DE 2 LT"/>
  </r>
  <r>
    <n v="655330"/>
    <x v="6"/>
    <s v="SCHMIDT SUCESORES S.A.S. - #655330"/>
    <n v="46203.530844907407"/>
    <n v="802206"/>
    <x v="23"/>
    <x v="0"/>
    <x v="6"/>
    <s v="UND"/>
    <n v="16386.55"/>
    <s v="COP"/>
    <n v="46237"/>
    <n v="3629212"/>
    <n v="8"/>
    <x v="1"/>
    <s v="COP"/>
    <m/>
    <m/>
    <m/>
    <s v="NO OFERTAMOS BANDEJA ENRAIZADORAS DE 10 CM DE ALTURA CADA CELDA X 72 CELDAS "/>
  </r>
  <r>
    <n v="655167"/>
    <x v="7"/>
    <s v="SCIENTIFIC PRODUCTS SAS - #655167"/>
    <n v="46205.632094907407"/>
    <n v="802183"/>
    <x v="0"/>
    <x v="0"/>
    <x v="0"/>
    <s v="UND"/>
    <n v="5415656.9014290003"/>
    <s v="COP"/>
    <n v="46237"/>
    <n v="3627768"/>
    <n v="1"/>
    <x v="1"/>
    <s v="COP"/>
    <m/>
    <m/>
    <m/>
    <m/>
  </r>
  <r>
    <n v="655167"/>
    <x v="7"/>
    <s v="SCIENTIFIC PRODUCTS SAS - #655167"/>
    <n v="46205.632094907407"/>
    <n v="802184"/>
    <x v="1"/>
    <x v="0"/>
    <x v="0"/>
    <s v="UND"/>
    <n v="1480429"/>
    <s v="COP"/>
    <n v="46237"/>
    <n v="3627769"/>
    <n v="1"/>
    <x v="1"/>
    <s v="COP"/>
    <m/>
    <m/>
    <m/>
    <m/>
  </r>
  <r>
    <n v="655167"/>
    <x v="7"/>
    <s v="SCIENTIFIC PRODUCTS SAS - #655167"/>
    <n v="46205.632094907407"/>
    <n v="802185"/>
    <x v="2"/>
    <x v="0"/>
    <x v="0"/>
    <s v="UND"/>
    <n v="449475.51"/>
    <s v="COP"/>
    <n v="46237"/>
    <n v="3627770"/>
    <n v="1"/>
    <x v="1"/>
    <s v="COP"/>
    <m/>
    <m/>
    <m/>
    <m/>
  </r>
  <r>
    <n v="655167"/>
    <x v="7"/>
    <s v="SCIENTIFIC PRODUCTS SAS - #655167"/>
    <n v="46205.632094907407"/>
    <n v="802186"/>
    <x v="3"/>
    <x v="0"/>
    <x v="1"/>
    <s v="UND"/>
    <n v="167457.10800000001"/>
    <s v="COP"/>
    <n v="46237"/>
    <n v="3627771"/>
    <n v="2"/>
    <x v="1"/>
    <s v="COP"/>
    <m/>
    <m/>
    <m/>
    <m/>
  </r>
  <r>
    <n v="655167"/>
    <x v="7"/>
    <s v="SCIENTIFIC PRODUCTS SAS - #655167"/>
    <n v="46205.632094907407"/>
    <n v="802187"/>
    <x v="4"/>
    <x v="0"/>
    <x v="0"/>
    <s v="UND"/>
    <n v="98618.317999999999"/>
    <s v="COP"/>
    <n v="46237"/>
    <n v="3627772"/>
    <n v="1"/>
    <x v="1"/>
    <s v="COP"/>
    <m/>
    <m/>
    <m/>
    <m/>
  </r>
  <r>
    <n v="655167"/>
    <x v="7"/>
    <s v="SCIENTIFIC PRODUCTS SAS - #655167"/>
    <n v="46205.632094907407"/>
    <n v="802188"/>
    <x v="5"/>
    <x v="0"/>
    <x v="2"/>
    <s v="UND"/>
    <n v="72282.183999999994"/>
    <s v="COP"/>
    <n v="46237"/>
    <n v="3627773"/>
    <n v="5"/>
    <x v="1"/>
    <s v="COP"/>
    <m/>
    <m/>
    <m/>
    <m/>
  </r>
  <r>
    <n v="655167"/>
    <x v="7"/>
    <s v="SCIENTIFIC PRODUCTS SAS - #655167"/>
    <n v="46205.632094907407"/>
    <n v="802189"/>
    <x v="6"/>
    <x v="0"/>
    <x v="0"/>
    <s v="UND"/>
    <n v="2253131.0783330002"/>
    <s v="COP"/>
    <n v="46237"/>
    <n v="3627774"/>
    <n v="1"/>
    <x v="1"/>
    <s v="COP"/>
    <m/>
    <m/>
    <m/>
    <m/>
  </r>
  <r>
    <n v="655167"/>
    <x v="7"/>
    <s v="SCIENTIFIC PRODUCTS SAS - #655167"/>
    <n v="46205.632094907407"/>
    <n v="802190"/>
    <x v="7"/>
    <x v="0"/>
    <x v="3"/>
    <s v="UND"/>
    <n v="198655.40875"/>
    <s v="COP"/>
    <n v="46237"/>
    <n v="3627775"/>
    <n v="3"/>
    <x v="84"/>
    <s v="COP"/>
    <n v="15"/>
    <s v="Balanza  compacta de uso universal con un robusto plato de pesaje de acero inoxidable para laboratorios, industrias y establecimientos docentes  Campo de pesaje [Max] 500 g Lectura [d] 0,01 g Unidades de medición g, gn, dwt, ct, oz Linealidad ± 0,03 g Rep"/>
    <s v="EHA 500-2"/>
    <s v="Balanza  compacta de uso universal con un robusto plato de pesaje de acero inoxidable para laboratorios, industrias y establecimientos docentes_x000a__x000a_Campo de pesaje [Max] 500 g_x000a_Lectura [d] 0,01 g_x000a_Unidades de medición g, gn, dwt, ct, oz_x000a_Linealidad ± 0,03 g_x000a_Reproducibilidad 0,03 g_x000a_Tiempo de estabilización 3 s_x000a_Posibilidades de ajuste Ajuste con peso externo_x000a_Peso recomendado para ajuste 200 g (F2); 500 g (F2)_x000a_Temperatura de uso 5 °C - 40 °C"/>
  </r>
  <r>
    <n v="655167"/>
    <x v="7"/>
    <s v="SCIENTIFIC PRODUCTS SAS - #655167"/>
    <n v="46205.632094907407"/>
    <n v="802191"/>
    <x v="8"/>
    <x v="0"/>
    <x v="3"/>
    <s v="UND"/>
    <n v="72315.895000000004"/>
    <s v="COP"/>
    <n v="46237"/>
    <n v="3627776"/>
    <n v="3"/>
    <x v="1"/>
    <s v="COP"/>
    <m/>
    <m/>
    <m/>
    <m/>
  </r>
  <r>
    <n v="655167"/>
    <x v="7"/>
    <s v="SCIENTIFIC PRODUCTS SAS - #655167"/>
    <n v="46205.632094907407"/>
    <n v="802192"/>
    <x v="9"/>
    <x v="0"/>
    <x v="3"/>
    <s v="UND"/>
    <n v="119398.45666700001"/>
    <s v="COP"/>
    <n v="46237"/>
    <n v="3627777"/>
    <n v="3"/>
    <x v="1"/>
    <s v="COP"/>
    <m/>
    <m/>
    <m/>
    <m/>
  </r>
  <r>
    <n v="655167"/>
    <x v="7"/>
    <s v="SCIENTIFIC PRODUCTS SAS - #655167"/>
    <n v="46205.632094907407"/>
    <n v="802193"/>
    <x v="10"/>
    <x v="0"/>
    <x v="3"/>
    <s v="UND"/>
    <n v="66287.813332999998"/>
    <s v="COP"/>
    <n v="46237"/>
    <n v="3627778"/>
    <n v="3"/>
    <x v="1"/>
    <s v="COP"/>
    <m/>
    <m/>
    <m/>
    <m/>
  </r>
  <r>
    <n v="655167"/>
    <x v="7"/>
    <s v="SCIENTIFIC PRODUCTS SAS - #655167"/>
    <n v="46205.632094907407"/>
    <n v="802194"/>
    <x v="11"/>
    <x v="0"/>
    <x v="4"/>
    <s v="UND"/>
    <n v="16478.36"/>
    <s v="COP"/>
    <n v="46237"/>
    <n v="3627779"/>
    <n v="20"/>
    <x v="1"/>
    <s v="COP"/>
    <m/>
    <m/>
    <m/>
    <m/>
  </r>
  <r>
    <n v="655167"/>
    <x v="7"/>
    <s v="SCIENTIFIC PRODUCTS SAS - #655167"/>
    <n v="46205.632094907407"/>
    <n v="802195"/>
    <x v="12"/>
    <x v="0"/>
    <x v="4"/>
    <s v="UND"/>
    <n v="18524.07"/>
    <s v="COP"/>
    <n v="46237"/>
    <n v="3627780"/>
    <n v="20"/>
    <x v="1"/>
    <s v="COP"/>
    <m/>
    <m/>
    <m/>
    <m/>
  </r>
  <r>
    <n v="655167"/>
    <x v="7"/>
    <s v="SCIENTIFIC PRODUCTS SAS - #655167"/>
    <n v="46205.632094907407"/>
    <n v="802196"/>
    <x v="13"/>
    <x v="0"/>
    <x v="5"/>
    <s v="UND"/>
    <n v="22054.262500000001"/>
    <s v="COP"/>
    <n v="46237"/>
    <n v="3627781"/>
    <n v="15"/>
    <x v="1"/>
    <s v="COP"/>
    <m/>
    <m/>
    <m/>
    <m/>
  </r>
  <r>
    <n v="655167"/>
    <x v="7"/>
    <s v="SCIENTIFIC PRODUCTS SAS - #655167"/>
    <n v="46205.632094907407"/>
    <n v="802197"/>
    <x v="14"/>
    <x v="0"/>
    <x v="6"/>
    <s v="UND"/>
    <n v="20273.105"/>
    <s v="COP"/>
    <n v="46237"/>
    <n v="3627782"/>
    <n v="8"/>
    <x v="1"/>
    <s v="COP"/>
    <m/>
    <m/>
    <m/>
    <m/>
  </r>
  <r>
    <n v="655167"/>
    <x v="7"/>
    <s v="SCIENTIFIC PRODUCTS SAS - #655167"/>
    <n v="46205.632094907407"/>
    <n v="802198"/>
    <x v="15"/>
    <x v="0"/>
    <x v="6"/>
    <s v="UND"/>
    <n v="47000"/>
    <s v="COP"/>
    <n v="46237"/>
    <n v="3627783"/>
    <n v="8"/>
    <x v="1"/>
    <s v="COP"/>
    <m/>
    <m/>
    <m/>
    <m/>
  </r>
  <r>
    <n v="655167"/>
    <x v="7"/>
    <s v="SCIENTIFIC PRODUCTS SAS - #655167"/>
    <n v="46205.632094907407"/>
    <n v="802199"/>
    <x v="16"/>
    <x v="0"/>
    <x v="1"/>
    <s v="UND"/>
    <n v="215769.86714300001"/>
    <s v="COP"/>
    <n v="46237"/>
    <n v="3627784"/>
    <n v="2"/>
    <x v="85"/>
    <s v="COP"/>
    <n v="15"/>
    <s v="Extech 445703 Higrotermómetro de dígitos grandes  Este higrotermómetro de dígitos grandes tiene dígitos de 1 in en una pantalla LCD supergrande. Muestra simultáneamente una humedad del 10 al 99 % y una temperatura de 14 a 140 °F o de -10 a 60 °C. La preci"/>
    <n v="445703"/>
    <s v="Extech 445703_x000a_Higrotermómetro de dígitos grandes_x000a__x000a_Este higrotermómetro de dígitos grandes tiene dígitos de 1 in en una pantalla LCD supergrande. Muestra simultáneamente una humedad del 10 al 99 % y una temperatura de 14 a 140 °F o de -10 a 60 °C. La precisión es del ±5 % HR y ±1 °°C/±1,8 °°F. Máximo/mínimo con función de reinicio. Incluye soporte, soporte de montaje en pared y 1 batería AAA."/>
  </r>
  <r>
    <n v="655167"/>
    <x v="7"/>
    <s v="SCIENTIFIC PRODUCTS SAS - #655167"/>
    <n v="46205.632094907407"/>
    <n v="802200"/>
    <x v="17"/>
    <x v="0"/>
    <x v="7"/>
    <s v="UND"/>
    <n v="58391.982000000004"/>
    <s v="COP"/>
    <n v="46237"/>
    <n v="3627785"/>
    <n v="10"/>
    <x v="1"/>
    <s v="COP"/>
    <m/>
    <m/>
    <m/>
    <m/>
  </r>
  <r>
    <n v="655167"/>
    <x v="7"/>
    <s v="SCIENTIFIC PRODUCTS SAS - #655167"/>
    <n v="46205.632094907407"/>
    <n v="802201"/>
    <x v="18"/>
    <x v="0"/>
    <x v="8"/>
    <s v="UND"/>
    <n v="24741.68"/>
    <s v="COP"/>
    <n v="46237"/>
    <n v="3627786"/>
    <n v="4"/>
    <x v="1"/>
    <s v="COP"/>
    <m/>
    <m/>
    <m/>
    <m/>
  </r>
  <r>
    <n v="655167"/>
    <x v="7"/>
    <s v="SCIENTIFIC PRODUCTS SAS - #655167"/>
    <n v="46205.632094907407"/>
    <n v="802202"/>
    <x v="19"/>
    <x v="0"/>
    <x v="3"/>
    <s v="UND"/>
    <n v="32940"/>
    <s v="COP"/>
    <n v="46237"/>
    <n v="3627787"/>
    <n v="3"/>
    <x v="1"/>
    <s v="COP"/>
    <m/>
    <m/>
    <m/>
    <m/>
  </r>
  <r>
    <n v="655167"/>
    <x v="7"/>
    <s v="SCIENTIFIC PRODUCTS SAS - #655167"/>
    <n v="46205.632094907407"/>
    <n v="802203"/>
    <x v="20"/>
    <x v="0"/>
    <x v="2"/>
    <s v="UND"/>
    <n v="12900"/>
    <s v="COP"/>
    <n v="46237"/>
    <n v="3627788"/>
    <n v="5"/>
    <x v="1"/>
    <s v="COP"/>
    <m/>
    <m/>
    <m/>
    <m/>
  </r>
  <r>
    <n v="655167"/>
    <x v="7"/>
    <s v="SCIENTIFIC PRODUCTS SAS - #655167"/>
    <n v="46205.632094907407"/>
    <n v="802204"/>
    <x v="21"/>
    <x v="0"/>
    <x v="2"/>
    <s v="UND"/>
    <n v="19854.116000000002"/>
    <s v="COP"/>
    <n v="46237"/>
    <n v="3627789"/>
    <n v="5"/>
    <x v="1"/>
    <s v="COP"/>
    <m/>
    <m/>
    <m/>
    <m/>
  </r>
  <r>
    <n v="655167"/>
    <x v="7"/>
    <s v="SCIENTIFIC PRODUCTS SAS - #655167"/>
    <n v="46205.632094907407"/>
    <n v="802205"/>
    <x v="22"/>
    <x v="0"/>
    <x v="5"/>
    <s v="UND"/>
    <n v="25799.4725"/>
    <s v="COP"/>
    <n v="46237"/>
    <n v="3627790"/>
    <n v="15"/>
    <x v="1"/>
    <s v="COP"/>
    <m/>
    <m/>
    <m/>
    <m/>
  </r>
  <r>
    <n v="655167"/>
    <x v="7"/>
    <s v="SCIENTIFIC PRODUCTS SAS - #655167"/>
    <n v="46205.632094907407"/>
    <n v="802206"/>
    <x v="23"/>
    <x v="0"/>
    <x v="6"/>
    <s v="UND"/>
    <n v="16386.55"/>
    <s v="COP"/>
    <n v="46237"/>
    <n v="3627791"/>
    <n v="8"/>
    <x v="1"/>
    <s v="COP"/>
    <m/>
    <m/>
    <m/>
    <m/>
  </r>
  <r>
    <n v="655222"/>
    <x v="8"/>
    <s v="SUMINISTROS DE LABORATORIO KASALAB S.A.S. - #655222"/>
    <n v="46206.443101851852"/>
    <n v="802183"/>
    <x v="0"/>
    <x v="0"/>
    <x v="0"/>
    <s v="UND"/>
    <n v="5415656.9014290003"/>
    <s v="COP"/>
    <n v="46237"/>
    <n v="3628323"/>
    <n v="1"/>
    <x v="1"/>
    <s v="COP"/>
    <m/>
    <m/>
    <m/>
    <m/>
  </r>
  <r>
    <n v="655222"/>
    <x v="8"/>
    <s v="SUMINISTROS DE LABORATORIO KASALAB S.A.S. - #655222"/>
    <n v="46206.443101851852"/>
    <n v="802184"/>
    <x v="1"/>
    <x v="0"/>
    <x v="0"/>
    <s v="UND"/>
    <n v="1480429"/>
    <s v="COP"/>
    <n v="46237"/>
    <n v="3628324"/>
    <n v="1"/>
    <x v="86"/>
    <s v="COP"/>
    <m/>
    <m/>
    <m/>
    <m/>
  </r>
  <r>
    <n v="655222"/>
    <x v="8"/>
    <s v="SUMINISTROS DE LABORATORIO KASALAB S.A.S. - #655222"/>
    <n v="46206.443101851852"/>
    <n v="802185"/>
    <x v="2"/>
    <x v="0"/>
    <x v="0"/>
    <s v="UND"/>
    <n v="449475.51"/>
    <s v="COP"/>
    <n v="46237"/>
    <n v="3628325"/>
    <n v="1"/>
    <x v="87"/>
    <s v="COP"/>
    <m/>
    <m/>
    <m/>
    <m/>
  </r>
  <r>
    <n v="655222"/>
    <x v="8"/>
    <s v="SUMINISTROS DE LABORATORIO KASALAB S.A.S. - #655222"/>
    <n v="46206.443101851852"/>
    <n v="802186"/>
    <x v="3"/>
    <x v="0"/>
    <x v="1"/>
    <s v="UND"/>
    <n v="167457.10800000001"/>
    <s v="COP"/>
    <n v="46237"/>
    <n v="3628326"/>
    <n v="2"/>
    <x v="1"/>
    <s v="COP"/>
    <m/>
    <m/>
    <m/>
    <m/>
  </r>
  <r>
    <n v="655222"/>
    <x v="8"/>
    <s v="SUMINISTROS DE LABORATORIO KASALAB S.A.S. - #655222"/>
    <n v="46206.443101851852"/>
    <n v="802187"/>
    <x v="4"/>
    <x v="0"/>
    <x v="0"/>
    <s v="UND"/>
    <n v="98618.317999999999"/>
    <s v="COP"/>
    <n v="46237"/>
    <n v="3628327"/>
    <n v="1"/>
    <x v="1"/>
    <s v="COP"/>
    <m/>
    <m/>
    <m/>
    <m/>
  </r>
  <r>
    <n v="655222"/>
    <x v="8"/>
    <s v="SUMINISTROS DE LABORATORIO KASALAB S.A.S. - #655222"/>
    <n v="46206.443101851852"/>
    <n v="802188"/>
    <x v="5"/>
    <x v="0"/>
    <x v="2"/>
    <s v="UND"/>
    <n v="72282.183999999994"/>
    <s v="COP"/>
    <n v="46237"/>
    <n v="3628328"/>
    <n v="5"/>
    <x v="1"/>
    <s v="COP"/>
    <m/>
    <m/>
    <m/>
    <m/>
  </r>
  <r>
    <n v="655222"/>
    <x v="8"/>
    <s v="SUMINISTROS DE LABORATORIO KASALAB S.A.S. - #655222"/>
    <n v="46206.443101851852"/>
    <n v="802189"/>
    <x v="6"/>
    <x v="0"/>
    <x v="0"/>
    <s v="UND"/>
    <n v="2253131.0783330002"/>
    <s v="COP"/>
    <n v="46237"/>
    <n v="3628329"/>
    <n v="1"/>
    <x v="88"/>
    <s v="COP"/>
    <m/>
    <m/>
    <m/>
    <m/>
  </r>
  <r>
    <n v="655222"/>
    <x v="8"/>
    <s v="SUMINISTROS DE LABORATORIO KASALAB S.A.S. - #655222"/>
    <n v="46206.443101851852"/>
    <n v="802190"/>
    <x v="7"/>
    <x v="0"/>
    <x v="3"/>
    <s v="UND"/>
    <n v="198655.40875"/>
    <s v="COP"/>
    <n v="46237"/>
    <n v="3628330"/>
    <n v="3"/>
    <x v="89"/>
    <s v="COP"/>
    <m/>
    <m/>
    <m/>
    <m/>
  </r>
  <r>
    <n v="655222"/>
    <x v="8"/>
    <s v="SUMINISTROS DE LABORATORIO KASALAB S.A.S. - #655222"/>
    <n v="46206.443101851852"/>
    <n v="802191"/>
    <x v="8"/>
    <x v="0"/>
    <x v="3"/>
    <s v="UND"/>
    <n v="72315.895000000004"/>
    <s v="COP"/>
    <n v="46237"/>
    <n v="3628331"/>
    <n v="3"/>
    <x v="1"/>
    <s v="COP"/>
    <m/>
    <m/>
    <m/>
    <m/>
  </r>
  <r>
    <n v="655222"/>
    <x v="8"/>
    <s v="SUMINISTROS DE LABORATORIO KASALAB S.A.S. - #655222"/>
    <n v="46206.443101851852"/>
    <n v="802192"/>
    <x v="9"/>
    <x v="0"/>
    <x v="3"/>
    <s v="UND"/>
    <n v="119398.45666700001"/>
    <s v="COP"/>
    <n v="46237"/>
    <n v="3628332"/>
    <n v="3"/>
    <x v="1"/>
    <s v="COP"/>
    <m/>
    <m/>
    <m/>
    <m/>
  </r>
  <r>
    <n v="655222"/>
    <x v="8"/>
    <s v="SUMINISTROS DE LABORATORIO KASALAB S.A.S. - #655222"/>
    <n v="46206.443101851852"/>
    <n v="802193"/>
    <x v="10"/>
    <x v="0"/>
    <x v="3"/>
    <s v="UND"/>
    <n v="66287.813332999998"/>
    <s v="COP"/>
    <n v="46237"/>
    <n v="3628333"/>
    <n v="3"/>
    <x v="1"/>
    <s v="COP"/>
    <m/>
    <m/>
    <m/>
    <m/>
  </r>
  <r>
    <n v="655222"/>
    <x v="8"/>
    <s v="SUMINISTROS DE LABORATORIO KASALAB S.A.S. - #655222"/>
    <n v="46206.443101851852"/>
    <n v="802194"/>
    <x v="11"/>
    <x v="0"/>
    <x v="4"/>
    <s v="UND"/>
    <n v="16478.36"/>
    <s v="COP"/>
    <n v="46237"/>
    <n v="3628334"/>
    <n v="20"/>
    <x v="1"/>
    <s v="COP"/>
    <m/>
    <m/>
    <m/>
    <m/>
  </r>
  <r>
    <n v="655222"/>
    <x v="8"/>
    <s v="SUMINISTROS DE LABORATORIO KASALAB S.A.S. - #655222"/>
    <n v="46206.443101851852"/>
    <n v="802195"/>
    <x v="12"/>
    <x v="0"/>
    <x v="4"/>
    <s v="UND"/>
    <n v="18524.07"/>
    <s v="COP"/>
    <n v="46237"/>
    <n v="3628335"/>
    <n v="20"/>
    <x v="1"/>
    <s v="COP"/>
    <m/>
    <m/>
    <m/>
    <m/>
  </r>
  <r>
    <n v="655222"/>
    <x v="8"/>
    <s v="SUMINISTROS DE LABORATORIO KASALAB S.A.S. - #655222"/>
    <n v="46206.443101851852"/>
    <n v="802196"/>
    <x v="13"/>
    <x v="0"/>
    <x v="5"/>
    <s v="UND"/>
    <n v="22054.262500000001"/>
    <s v="COP"/>
    <n v="46237"/>
    <n v="3628336"/>
    <n v="15"/>
    <x v="1"/>
    <s v="COP"/>
    <m/>
    <m/>
    <m/>
    <m/>
  </r>
  <r>
    <n v="655222"/>
    <x v="8"/>
    <s v="SUMINISTROS DE LABORATORIO KASALAB S.A.S. - #655222"/>
    <n v="46206.443101851852"/>
    <n v="802197"/>
    <x v="14"/>
    <x v="0"/>
    <x v="6"/>
    <s v="UND"/>
    <n v="20273.105"/>
    <s v="COP"/>
    <n v="46237"/>
    <n v="3628337"/>
    <n v="8"/>
    <x v="1"/>
    <s v="COP"/>
    <m/>
    <m/>
    <m/>
    <m/>
  </r>
  <r>
    <n v="655222"/>
    <x v="8"/>
    <s v="SUMINISTROS DE LABORATORIO KASALAB S.A.S. - #655222"/>
    <n v="46206.443101851852"/>
    <n v="802198"/>
    <x v="15"/>
    <x v="0"/>
    <x v="6"/>
    <s v="UND"/>
    <n v="47000"/>
    <s v="COP"/>
    <n v="46237"/>
    <n v="3628338"/>
    <n v="8"/>
    <x v="1"/>
    <s v="COP"/>
    <m/>
    <m/>
    <m/>
    <m/>
  </r>
  <r>
    <n v="655222"/>
    <x v="8"/>
    <s v="SUMINISTROS DE LABORATORIO KASALAB S.A.S. - #655222"/>
    <n v="46206.443101851852"/>
    <n v="802199"/>
    <x v="16"/>
    <x v="0"/>
    <x v="1"/>
    <s v="UND"/>
    <n v="215769.86714300001"/>
    <s v="COP"/>
    <n v="46237"/>
    <n v="3628339"/>
    <n v="2"/>
    <x v="90"/>
    <s v="COP"/>
    <m/>
    <m/>
    <m/>
    <m/>
  </r>
  <r>
    <n v="655222"/>
    <x v="8"/>
    <s v="SUMINISTROS DE LABORATORIO KASALAB S.A.S. - #655222"/>
    <n v="46206.443101851852"/>
    <n v="802200"/>
    <x v="17"/>
    <x v="0"/>
    <x v="7"/>
    <s v="UND"/>
    <n v="58391.982000000004"/>
    <s v="COP"/>
    <n v="46237"/>
    <n v="3628340"/>
    <n v="10"/>
    <x v="1"/>
    <s v="COP"/>
    <m/>
    <m/>
    <m/>
    <m/>
  </r>
  <r>
    <n v="655222"/>
    <x v="8"/>
    <s v="SUMINISTROS DE LABORATORIO KASALAB S.A.S. - #655222"/>
    <n v="46206.443101851852"/>
    <n v="802201"/>
    <x v="18"/>
    <x v="0"/>
    <x v="8"/>
    <s v="UND"/>
    <n v="24741.68"/>
    <s v="COP"/>
    <n v="46237"/>
    <n v="3628341"/>
    <n v="4"/>
    <x v="1"/>
    <s v="COP"/>
    <m/>
    <m/>
    <m/>
    <m/>
  </r>
  <r>
    <n v="655222"/>
    <x v="8"/>
    <s v="SUMINISTROS DE LABORATORIO KASALAB S.A.S. - #655222"/>
    <n v="46206.443101851852"/>
    <n v="802202"/>
    <x v="19"/>
    <x v="0"/>
    <x v="3"/>
    <s v="UND"/>
    <n v="32940"/>
    <s v="COP"/>
    <n v="46237"/>
    <n v="3628342"/>
    <n v="3"/>
    <x v="1"/>
    <s v="COP"/>
    <m/>
    <m/>
    <m/>
    <m/>
  </r>
  <r>
    <n v="655222"/>
    <x v="8"/>
    <s v="SUMINISTROS DE LABORATORIO KASALAB S.A.S. - #655222"/>
    <n v="46206.443101851852"/>
    <n v="802203"/>
    <x v="20"/>
    <x v="0"/>
    <x v="2"/>
    <s v="UND"/>
    <n v="12900"/>
    <s v="COP"/>
    <n v="46237"/>
    <n v="3628343"/>
    <n v="5"/>
    <x v="1"/>
    <s v="COP"/>
    <m/>
    <m/>
    <m/>
    <m/>
  </r>
  <r>
    <n v="655222"/>
    <x v="8"/>
    <s v="SUMINISTROS DE LABORATORIO KASALAB S.A.S. - #655222"/>
    <n v="46206.443101851852"/>
    <n v="802204"/>
    <x v="21"/>
    <x v="0"/>
    <x v="2"/>
    <s v="UND"/>
    <n v="19854.116000000002"/>
    <s v="COP"/>
    <n v="46237"/>
    <n v="3628344"/>
    <n v="5"/>
    <x v="1"/>
    <s v="COP"/>
    <m/>
    <m/>
    <m/>
    <m/>
  </r>
  <r>
    <n v="655222"/>
    <x v="8"/>
    <s v="SUMINISTROS DE LABORATORIO KASALAB S.A.S. - #655222"/>
    <n v="46206.443101851852"/>
    <n v="802205"/>
    <x v="22"/>
    <x v="0"/>
    <x v="5"/>
    <s v="UND"/>
    <n v="25799.4725"/>
    <s v="COP"/>
    <n v="46237"/>
    <n v="3628345"/>
    <n v="15"/>
    <x v="1"/>
    <s v="COP"/>
    <m/>
    <m/>
    <m/>
    <m/>
  </r>
  <r>
    <n v="655222"/>
    <x v="8"/>
    <s v="SUMINISTROS DE LABORATORIO KASALAB S.A.S. - #655222"/>
    <n v="46206.443101851852"/>
    <n v="802206"/>
    <x v="23"/>
    <x v="0"/>
    <x v="6"/>
    <s v="UND"/>
    <n v="16386.55"/>
    <s v="COP"/>
    <n v="46237"/>
    <n v="3628346"/>
    <n v="8"/>
    <x v="1"/>
    <s v="COP"/>
    <m/>
    <m/>
    <m/>
    <m/>
  </r>
  <r>
    <n v="655238"/>
    <x v="9"/>
    <s v="COLTEIN LTDA - #655238"/>
    <n v="46203.743564814817"/>
    <n v="802183"/>
    <x v="0"/>
    <x v="0"/>
    <x v="0"/>
    <s v="UND"/>
    <n v="5415656.9014290003"/>
    <s v="COP"/>
    <n v="46237"/>
    <n v="3628454"/>
    <n v="1"/>
    <x v="91"/>
    <s v="COP"/>
    <n v="45"/>
    <s v="Estación meteorológica WS-ZL6"/>
    <s v="WS-ZL6"/>
    <s v="Estación meteorológica WS-ZL6"/>
  </r>
  <r>
    <n v="655238"/>
    <x v="9"/>
    <s v="COLTEIN LTDA - #655238"/>
    <n v="46203.743564814817"/>
    <n v="802184"/>
    <x v="1"/>
    <x v="0"/>
    <x v="0"/>
    <s v="UND"/>
    <n v="1480429"/>
    <s v="COP"/>
    <n v="46237"/>
    <n v="3628455"/>
    <n v="1"/>
    <x v="1"/>
    <s v="COP"/>
    <m/>
    <m/>
    <m/>
    <m/>
  </r>
  <r>
    <n v="655238"/>
    <x v="9"/>
    <s v="COLTEIN LTDA - #655238"/>
    <n v="46203.743564814817"/>
    <n v="802185"/>
    <x v="2"/>
    <x v="0"/>
    <x v="0"/>
    <s v="UND"/>
    <n v="449475.51"/>
    <s v="COP"/>
    <n v="46237"/>
    <n v="3628456"/>
    <n v="1"/>
    <x v="92"/>
    <s v="COP"/>
    <n v="45"/>
    <s v="Medidor de humedad de granos"/>
    <s v="MT-PRO"/>
    <s v="Medidor de humedad de granos"/>
  </r>
  <r>
    <n v="655238"/>
    <x v="9"/>
    <s v="COLTEIN LTDA - #655238"/>
    <n v="46203.743564814817"/>
    <n v="802186"/>
    <x v="3"/>
    <x v="0"/>
    <x v="1"/>
    <s v="UND"/>
    <n v="167457.10800000001"/>
    <s v="COP"/>
    <n v="46237"/>
    <n v="3628457"/>
    <n v="2"/>
    <x v="1"/>
    <s v="COP"/>
    <m/>
    <m/>
    <m/>
    <m/>
  </r>
  <r>
    <n v="655238"/>
    <x v="9"/>
    <s v="COLTEIN LTDA - #655238"/>
    <n v="46203.743564814817"/>
    <n v="802187"/>
    <x v="4"/>
    <x v="0"/>
    <x v="0"/>
    <s v="UND"/>
    <n v="98618.317999999999"/>
    <s v="COP"/>
    <n v="46237"/>
    <n v="3628458"/>
    <n v="1"/>
    <x v="1"/>
    <s v="COP"/>
    <m/>
    <m/>
    <m/>
    <m/>
  </r>
  <r>
    <n v="655238"/>
    <x v="9"/>
    <s v="COLTEIN LTDA - #655238"/>
    <n v="46203.743564814817"/>
    <n v="802188"/>
    <x v="5"/>
    <x v="0"/>
    <x v="2"/>
    <s v="UND"/>
    <n v="72282.183999999994"/>
    <s v="COP"/>
    <n v="46237"/>
    <n v="3628459"/>
    <n v="5"/>
    <x v="1"/>
    <s v="COP"/>
    <m/>
    <m/>
    <m/>
    <m/>
  </r>
  <r>
    <n v="655238"/>
    <x v="9"/>
    <s v="COLTEIN LTDA - #655238"/>
    <n v="46203.743564814817"/>
    <n v="802189"/>
    <x v="6"/>
    <x v="0"/>
    <x v="0"/>
    <s v="UND"/>
    <n v="2253131.0783330002"/>
    <s v="COP"/>
    <n v="46237"/>
    <n v="3628460"/>
    <n v="1"/>
    <x v="1"/>
    <s v="COP"/>
    <m/>
    <m/>
    <m/>
    <m/>
  </r>
  <r>
    <n v="655238"/>
    <x v="9"/>
    <s v="COLTEIN LTDA - #655238"/>
    <n v="46203.743564814817"/>
    <n v="802190"/>
    <x v="7"/>
    <x v="0"/>
    <x v="3"/>
    <s v="UND"/>
    <n v="198655.40875"/>
    <s v="COP"/>
    <n v="46237"/>
    <n v="3628461"/>
    <n v="3"/>
    <x v="1"/>
    <s v="COP"/>
    <m/>
    <m/>
    <m/>
    <m/>
  </r>
  <r>
    <n v="655238"/>
    <x v="9"/>
    <s v="COLTEIN LTDA - #655238"/>
    <n v="46203.743564814817"/>
    <n v="802191"/>
    <x v="8"/>
    <x v="0"/>
    <x v="3"/>
    <s v="UND"/>
    <n v="72315.895000000004"/>
    <s v="COP"/>
    <n v="46237"/>
    <n v="3628462"/>
    <n v="3"/>
    <x v="1"/>
    <s v="COP"/>
    <m/>
    <m/>
    <m/>
    <m/>
  </r>
  <r>
    <n v="655238"/>
    <x v="9"/>
    <s v="COLTEIN LTDA - #655238"/>
    <n v="46203.743564814817"/>
    <n v="802192"/>
    <x v="9"/>
    <x v="0"/>
    <x v="3"/>
    <s v="UND"/>
    <n v="119398.45666700001"/>
    <s v="COP"/>
    <n v="46237"/>
    <n v="3628463"/>
    <n v="3"/>
    <x v="1"/>
    <s v="COP"/>
    <m/>
    <m/>
    <m/>
    <m/>
  </r>
  <r>
    <n v="655238"/>
    <x v="9"/>
    <s v="COLTEIN LTDA - #655238"/>
    <n v="46203.743564814817"/>
    <n v="802193"/>
    <x v="10"/>
    <x v="0"/>
    <x v="3"/>
    <s v="UND"/>
    <n v="66287.813332999998"/>
    <s v="COP"/>
    <n v="46237"/>
    <n v="3628464"/>
    <n v="3"/>
    <x v="1"/>
    <s v="COP"/>
    <m/>
    <m/>
    <m/>
    <m/>
  </r>
  <r>
    <n v="655238"/>
    <x v="9"/>
    <s v="COLTEIN LTDA - #655238"/>
    <n v="46203.743564814817"/>
    <n v="802194"/>
    <x v="11"/>
    <x v="0"/>
    <x v="4"/>
    <s v="UND"/>
    <n v="16478.36"/>
    <s v="COP"/>
    <n v="46237"/>
    <n v="3628465"/>
    <n v="20"/>
    <x v="1"/>
    <s v="COP"/>
    <m/>
    <m/>
    <m/>
    <m/>
  </r>
  <r>
    <n v="655238"/>
    <x v="9"/>
    <s v="COLTEIN LTDA - #655238"/>
    <n v="46203.743564814817"/>
    <n v="802195"/>
    <x v="12"/>
    <x v="0"/>
    <x v="4"/>
    <s v="UND"/>
    <n v="18524.07"/>
    <s v="COP"/>
    <n v="46237"/>
    <n v="3628466"/>
    <n v="20"/>
    <x v="1"/>
    <s v="COP"/>
    <m/>
    <m/>
    <m/>
    <m/>
  </r>
  <r>
    <n v="655238"/>
    <x v="9"/>
    <s v="COLTEIN LTDA - #655238"/>
    <n v="46203.743564814817"/>
    <n v="802196"/>
    <x v="13"/>
    <x v="0"/>
    <x v="5"/>
    <s v="UND"/>
    <n v="22054.262500000001"/>
    <s v="COP"/>
    <n v="46237"/>
    <n v="3628467"/>
    <n v="15"/>
    <x v="1"/>
    <s v="COP"/>
    <m/>
    <m/>
    <m/>
    <m/>
  </r>
  <r>
    <n v="655238"/>
    <x v="9"/>
    <s v="COLTEIN LTDA - #655238"/>
    <n v="46203.743564814817"/>
    <n v="802197"/>
    <x v="14"/>
    <x v="0"/>
    <x v="6"/>
    <s v="UND"/>
    <n v="20273.105"/>
    <s v="COP"/>
    <n v="46237"/>
    <n v="3628468"/>
    <n v="8"/>
    <x v="1"/>
    <s v="COP"/>
    <m/>
    <m/>
    <m/>
    <m/>
  </r>
  <r>
    <n v="655238"/>
    <x v="9"/>
    <s v="COLTEIN LTDA - #655238"/>
    <n v="46203.743564814817"/>
    <n v="802198"/>
    <x v="15"/>
    <x v="0"/>
    <x v="6"/>
    <s v="UND"/>
    <n v="47000"/>
    <s v="COP"/>
    <n v="46237"/>
    <n v="3628469"/>
    <n v="8"/>
    <x v="1"/>
    <s v="COP"/>
    <m/>
    <m/>
    <m/>
    <m/>
  </r>
  <r>
    <n v="655238"/>
    <x v="9"/>
    <s v="COLTEIN LTDA - #655238"/>
    <n v="46203.743564814817"/>
    <n v="802199"/>
    <x v="16"/>
    <x v="0"/>
    <x v="1"/>
    <s v="UND"/>
    <n v="215769.86714300001"/>
    <s v="COP"/>
    <n v="46237"/>
    <n v="3628470"/>
    <n v="2"/>
    <x v="93"/>
    <s v="COP"/>
    <n v="45"/>
    <s v="Registrador de datos USB - Temperatura y humedad"/>
    <s v="RC-51H"/>
    <s v="Registrador de datos USB - Temperatura y humedad"/>
  </r>
  <r>
    <n v="655238"/>
    <x v="9"/>
    <s v="COLTEIN LTDA - #655238"/>
    <n v="46203.743564814817"/>
    <n v="802200"/>
    <x v="17"/>
    <x v="0"/>
    <x v="7"/>
    <s v="UND"/>
    <n v="58391.982000000004"/>
    <s v="COP"/>
    <n v="46237"/>
    <n v="3628471"/>
    <n v="10"/>
    <x v="1"/>
    <s v="COP"/>
    <m/>
    <m/>
    <m/>
    <m/>
  </r>
  <r>
    <n v="655238"/>
    <x v="9"/>
    <s v="COLTEIN LTDA - #655238"/>
    <n v="46203.743564814817"/>
    <n v="802201"/>
    <x v="18"/>
    <x v="0"/>
    <x v="8"/>
    <s v="UND"/>
    <n v="24741.68"/>
    <s v="COP"/>
    <n v="46237"/>
    <n v="3628472"/>
    <n v="4"/>
    <x v="1"/>
    <s v="COP"/>
    <m/>
    <m/>
    <m/>
    <m/>
  </r>
  <r>
    <n v="655238"/>
    <x v="9"/>
    <s v="COLTEIN LTDA - #655238"/>
    <n v="46203.743564814817"/>
    <n v="802202"/>
    <x v="19"/>
    <x v="0"/>
    <x v="3"/>
    <s v="UND"/>
    <n v="32940"/>
    <s v="COP"/>
    <n v="46237"/>
    <n v="3628473"/>
    <n v="3"/>
    <x v="1"/>
    <s v="COP"/>
    <m/>
    <m/>
    <m/>
    <m/>
  </r>
  <r>
    <n v="655238"/>
    <x v="9"/>
    <s v="COLTEIN LTDA - #655238"/>
    <n v="46203.743564814817"/>
    <n v="802203"/>
    <x v="20"/>
    <x v="0"/>
    <x v="2"/>
    <s v="UND"/>
    <n v="12900"/>
    <s v="COP"/>
    <n v="46237"/>
    <n v="3628474"/>
    <n v="5"/>
    <x v="1"/>
    <s v="COP"/>
    <m/>
    <m/>
    <m/>
    <m/>
  </r>
  <r>
    <n v="655238"/>
    <x v="9"/>
    <s v="COLTEIN LTDA - #655238"/>
    <n v="46203.743564814817"/>
    <n v="802204"/>
    <x v="21"/>
    <x v="0"/>
    <x v="2"/>
    <s v="UND"/>
    <n v="19854.116000000002"/>
    <s v="COP"/>
    <n v="46237"/>
    <n v="3628475"/>
    <n v="5"/>
    <x v="1"/>
    <s v="COP"/>
    <m/>
    <m/>
    <m/>
    <m/>
  </r>
  <r>
    <n v="655238"/>
    <x v="9"/>
    <s v="COLTEIN LTDA - #655238"/>
    <n v="46203.743564814817"/>
    <n v="802205"/>
    <x v="22"/>
    <x v="0"/>
    <x v="5"/>
    <s v="UND"/>
    <n v="25799.4725"/>
    <s v="COP"/>
    <n v="46237"/>
    <n v="3628476"/>
    <n v="15"/>
    <x v="1"/>
    <s v="COP"/>
    <m/>
    <m/>
    <m/>
    <m/>
  </r>
  <r>
    <n v="655238"/>
    <x v="9"/>
    <s v="COLTEIN LTDA - #655238"/>
    <n v="46203.743564814817"/>
    <n v="802206"/>
    <x v="23"/>
    <x v="0"/>
    <x v="6"/>
    <s v="UND"/>
    <n v="16386.55"/>
    <s v="COP"/>
    <n v="46237"/>
    <n v="3628477"/>
    <n v="8"/>
    <x v="1"/>
    <s v="COP"/>
    <m/>
    <m/>
    <m/>
    <m/>
  </r>
  <r>
    <n v="655630"/>
    <x v="10"/>
    <s v="SOLUCIONES HB S.A.S - #655630"/>
    <n v="46199.661550925928"/>
    <n v="802183"/>
    <x v="0"/>
    <x v="0"/>
    <x v="0"/>
    <s v="UND"/>
    <n v="5415656.9014290003"/>
    <s v="COP"/>
    <n v="46237"/>
    <n v="3630638"/>
    <n v="1"/>
    <x v="1"/>
    <s v="COP"/>
    <m/>
    <m/>
    <m/>
    <m/>
  </r>
  <r>
    <n v="655630"/>
    <x v="10"/>
    <s v="SOLUCIONES HB S.A.S - #655630"/>
    <n v="46199.661550925928"/>
    <n v="802184"/>
    <x v="1"/>
    <x v="0"/>
    <x v="0"/>
    <s v="UND"/>
    <n v="1480429"/>
    <s v="COP"/>
    <n v="46237"/>
    <n v="3630639"/>
    <n v="1"/>
    <x v="1"/>
    <s v="COP"/>
    <m/>
    <m/>
    <m/>
    <m/>
  </r>
  <r>
    <n v="655630"/>
    <x v="10"/>
    <s v="SOLUCIONES HB S.A.S - #655630"/>
    <n v="46199.661550925928"/>
    <n v="802185"/>
    <x v="2"/>
    <x v="0"/>
    <x v="0"/>
    <s v="UND"/>
    <n v="449475.51"/>
    <s v="COP"/>
    <n v="46237"/>
    <n v="3630640"/>
    <n v="1"/>
    <x v="1"/>
    <s v="COP"/>
    <m/>
    <m/>
    <m/>
    <m/>
  </r>
  <r>
    <n v="655630"/>
    <x v="10"/>
    <s v="SOLUCIONES HB S.A.S - #655630"/>
    <n v="46199.661550925928"/>
    <n v="802186"/>
    <x v="3"/>
    <x v="0"/>
    <x v="1"/>
    <s v="UND"/>
    <n v="167457.10800000001"/>
    <s v="COP"/>
    <n v="46237"/>
    <n v="3630641"/>
    <n v="2"/>
    <x v="1"/>
    <s v="COP"/>
    <m/>
    <m/>
    <m/>
    <m/>
  </r>
  <r>
    <n v="655630"/>
    <x v="10"/>
    <s v="SOLUCIONES HB S.A.S - #655630"/>
    <n v="46199.661550925928"/>
    <n v="802187"/>
    <x v="4"/>
    <x v="0"/>
    <x v="0"/>
    <s v="UND"/>
    <n v="98618.317999999999"/>
    <s v="COP"/>
    <n v="46237"/>
    <n v="3630642"/>
    <n v="1"/>
    <x v="1"/>
    <s v="COP"/>
    <m/>
    <m/>
    <m/>
    <m/>
  </r>
  <r>
    <n v="655630"/>
    <x v="10"/>
    <s v="SOLUCIONES HB S.A.S - #655630"/>
    <n v="46199.661550925928"/>
    <n v="802188"/>
    <x v="5"/>
    <x v="0"/>
    <x v="2"/>
    <s v="UND"/>
    <n v="72282.183999999994"/>
    <s v="COP"/>
    <n v="46237"/>
    <n v="3630643"/>
    <n v="5"/>
    <x v="1"/>
    <s v="COP"/>
    <m/>
    <m/>
    <m/>
    <m/>
  </r>
  <r>
    <n v="655630"/>
    <x v="10"/>
    <s v="SOLUCIONES HB S.A.S - #655630"/>
    <n v="46199.661550925928"/>
    <n v="802189"/>
    <x v="6"/>
    <x v="0"/>
    <x v="0"/>
    <s v="UND"/>
    <n v="2253131.0783330002"/>
    <s v="COP"/>
    <n v="46237"/>
    <n v="3630644"/>
    <n v="1"/>
    <x v="1"/>
    <s v="COP"/>
    <m/>
    <m/>
    <m/>
    <m/>
  </r>
  <r>
    <n v="655630"/>
    <x v="10"/>
    <s v="SOLUCIONES HB S.A.S - #655630"/>
    <n v="46199.661550925928"/>
    <n v="802190"/>
    <x v="7"/>
    <x v="0"/>
    <x v="3"/>
    <s v="UND"/>
    <n v="198655.40875"/>
    <s v="COP"/>
    <n v="46237"/>
    <n v="3630645"/>
    <n v="3"/>
    <x v="1"/>
    <s v="COP"/>
    <m/>
    <m/>
    <m/>
    <m/>
  </r>
  <r>
    <n v="655630"/>
    <x v="10"/>
    <s v="SOLUCIONES HB S.A.S - #655630"/>
    <n v="46199.661550925928"/>
    <n v="802191"/>
    <x v="8"/>
    <x v="0"/>
    <x v="3"/>
    <s v="UND"/>
    <n v="72315.895000000004"/>
    <s v="COP"/>
    <n v="46237"/>
    <n v="3630646"/>
    <n v="3"/>
    <x v="1"/>
    <s v="COP"/>
    <m/>
    <m/>
    <m/>
    <m/>
  </r>
  <r>
    <n v="655630"/>
    <x v="10"/>
    <s v="SOLUCIONES HB S.A.S - #655630"/>
    <n v="46199.661550925928"/>
    <n v="802192"/>
    <x v="9"/>
    <x v="0"/>
    <x v="3"/>
    <s v="UND"/>
    <n v="119398.45666700001"/>
    <s v="COP"/>
    <n v="46237"/>
    <n v="3630647"/>
    <n v="3"/>
    <x v="1"/>
    <s v="COP"/>
    <m/>
    <m/>
    <m/>
    <m/>
  </r>
  <r>
    <n v="655630"/>
    <x v="10"/>
    <s v="SOLUCIONES HB S.A.S - #655630"/>
    <n v="46199.661550925928"/>
    <n v="802193"/>
    <x v="10"/>
    <x v="0"/>
    <x v="3"/>
    <s v="UND"/>
    <n v="66287.813332999998"/>
    <s v="COP"/>
    <n v="46237"/>
    <n v="3630648"/>
    <n v="3"/>
    <x v="1"/>
    <s v="COP"/>
    <m/>
    <m/>
    <m/>
    <m/>
  </r>
  <r>
    <n v="655630"/>
    <x v="10"/>
    <s v="SOLUCIONES HB S.A.S - #655630"/>
    <n v="46199.661550925928"/>
    <n v="802194"/>
    <x v="11"/>
    <x v="0"/>
    <x v="4"/>
    <s v="UND"/>
    <n v="16478.36"/>
    <s v="COP"/>
    <n v="46237"/>
    <n v="3630649"/>
    <n v="20"/>
    <x v="1"/>
    <s v="COP"/>
    <m/>
    <m/>
    <m/>
    <m/>
  </r>
  <r>
    <n v="655630"/>
    <x v="10"/>
    <s v="SOLUCIONES HB S.A.S - #655630"/>
    <n v="46199.661550925928"/>
    <n v="802195"/>
    <x v="12"/>
    <x v="0"/>
    <x v="4"/>
    <s v="UND"/>
    <n v="18524.07"/>
    <s v="COP"/>
    <n v="46237"/>
    <n v="3630650"/>
    <n v="20"/>
    <x v="1"/>
    <s v="COP"/>
    <m/>
    <m/>
    <m/>
    <m/>
  </r>
  <r>
    <n v="655630"/>
    <x v="10"/>
    <s v="SOLUCIONES HB S.A.S - #655630"/>
    <n v="46199.661550925928"/>
    <n v="802196"/>
    <x v="13"/>
    <x v="0"/>
    <x v="5"/>
    <s v="UND"/>
    <n v="22054.262500000001"/>
    <s v="COP"/>
    <n v="46237"/>
    <n v="3630651"/>
    <n v="15"/>
    <x v="1"/>
    <s v="COP"/>
    <m/>
    <m/>
    <m/>
    <m/>
  </r>
  <r>
    <n v="655630"/>
    <x v="10"/>
    <s v="SOLUCIONES HB S.A.S - #655630"/>
    <n v="46199.661550925928"/>
    <n v="802197"/>
    <x v="14"/>
    <x v="0"/>
    <x v="6"/>
    <s v="UND"/>
    <n v="20273.105"/>
    <s v="COP"/>
    <n v="46237"/>
    <n v="3630652"/>
    <n v="8"/>
    <x v="1"/>
    <s v="COP"/>
    <m/>
    <m/>
    <m/>
    <m/>
  </r>
  <r>
    <n v="655630"/>
    <x v="10"/>
    <s v="SOLUCIONES HB S.A.S - #655630"/>
    <n v="46199.661550925928"/>
    <n v="802198"/>
    <x v="15"/>
    <x v="0"/>
    <x v="6"/>
    <s v="UND"/>
    <n v="47000"/>
    <s v="COP"/>
    <n v="46237"/>
    <n v="3630653"/>
    <n v="8"/>
    <x v="1"/>
    <s v="COP"/>
    <m/>
    <m/>
    <m/>
    <m/>
  </r>
  <r>
    <n v="655630"/>
    <x v="10"/>
    <s v="SOLUCIONES HB S.A.S - #655630"/>
    <n v="46199.661550925928"/>
    <n v="802199"/>
    <x v="16"/>
    <x v="0"/>
    <x v="1"/>
    <s v="UND"/>
    <n v="215769.86714300001"/>
    <s v="COP"/>
    <n v="46237"/>
    <n v="3630654"/>
    <n v="2"/>
    <x v="1"/>
    <s v="COP"/>
    <m/>
    <m/>
    <m/>
    <m/>
  </r>
  <r>
    <n v="655630"/>
    <x v="10"/>
    <s v="SOLUCIONES HB S.A.S - #655630"/>
    <n v="46199.661550925928"/>
    <n v="802200"/>
    <x v="17"/>
    <x v="0"/>
    <x v="7"/>
    <s v="UND"/>
    <n v="58391.982000000004"/>
    <s v="COP"/>
    <n v="46237"/>
    <n v="3630655"/>
    <n v="10"/>
    <x v="94"/>
    <s v="COP"/>
    <m/>
    <m/>
    <m/>
    <s v="BATA MANGA LARGA"/>
  </r>
  <r>
    <n v="655630"/>
    <x v="10"/>
    <s v="SOLUCIONES HB S.A.S - #655630"/>
    <n v="46199.661550925928"/>
    <n v="802201"/>
    <x v="18"/>
    <x v="0"/>
    <x v="8"/>
    <s v="UND"/>
    <n v="24741.68"/>
    <s v="COP"/>
    <n v="46237"/>
    <n v="3630656"/>
    <n v="4"/>
    <x v="95"/>
    <s v="COP"/>
    <m/>
    <m/>
    <m/>
    <m/>
  </r>
  <r>
    <n v="655630"/>
    <x v="10"/>
    <s v="SOLUCIONES HB S.A.S - #655630"/>
    <n v="46199.661550925928"/>
    <n v="802202"/>
    <x v="19"/>
    <x v="0"/>
    <x v="3"/>
    <s v="UND"/>
    <n v="32940"/>
    <s v="COP"/>
    <n v="46237"/>
    <n v="3630657"/>
    <n v="3"/>
    <x v="96"/>
    <s v="COP"/>
    <m/>
    <m/>
    <m/>
    <s v="X 100GR"/>
  </r>
  <r>
    <n v="655630"/>
    <x v="10"/>
    <s v="SOLUCIONES HB S.A.S - #655630"/>
    <n v="46199.661550925928"/>
    <n v="802203"/>
    <x v="20"/>
    <x v="0"/>
    <x v="2"/>
    <s v="UND"/>
    <n v="12900"/>
    <s v="COP"/>
    <n v="46237"/>
    <n v="3630658"/>
    <n v="5"/>
    <x v="1"/>
    <s v="COP"/>
    <m/>
    <m/>
    <m/>
    <m/>
  </r>
  <r>
    <n v="655630"/>
    <x v="10"/>
    <s v="SOLUCIONES HB S.A.S - #655630"/>
    <n v="46199.661550925928"/>
    <n v="802204"/>
    <x v="21"/>
    <x v="0"/>
    <x v="2"/>
    <s v="UND"/>
    <n v="19854.116000000002"/>
    <s v="COP"/>
    <n v="46237"/>
    <n v="3630659"/>
    <n v="5"/>
    <x v="97"/>
    <s v="COP"/>
    <m/>
    <m/>
    <m/>
    <m/>
  </r>
  <r>
    <n v="655630"/>
    <x v="10"/>
    <s v="SOLUCIONES HB S.A.S - #655630"/>
    <n v="46199.661550925928"/>
    <n v="802205"/>
    <x v="22"/>
    <x v="0"/>
    <x v="5"/>
    <s v="UND"/>
    <n v="25799.4725"/>
    <s v="COP"/>
    <n v="46237"/>
    <n v="3630660"/>
    <n v="15"/>
    <x v="1"/>
    <s v="COP"/>
    <m/>
    <m/>
    <m/>
    <m/>
  </r>
  <r>
    <n v="655630"/>
    <x v="10"/>
    <s v="SOLUCIONES HB S.A.S - #655630"/>
    <n v="46199.661550925928"/>
    <n v="802206"/>
    <x v="23"/>
    <x v="0"/>
    <x v="6"/>
    <s v="UND"/>
    <n v="16386.55"/>
    <s v="COP"/>
    <n v="46237"/>
    <n v="3630661"/>
    <n v="8"/>
    <x v="1"/>
    <s v="COP"/>
    <m/>
    <m/>
    <m/>
    <m/>
  </r>
  <r>
    <m/>
    <x v="11"/>
    <m/>
    <m/>
    <m/>
    <x v="24"/>
    <x v="0"/>
    <x v="9"/>
    <m/>
    <m/>
    <m/>
    <m/>
    <m/>
    <m/>
    <x v="98"/>
    <m/>
    <m/>
    <m/>
    <m/>
    <m/>
  </r>
  <r>
    <m/>
    <x v="11"/>
    <m/>
    <m/>
    <m/>
    <x v="24"/>
    <x v="0"/>
    <x v="9"/>
    <m/>
    <m/>
    <m/>
    <m/>
    <m/>
    <m/>
    <x v="98"/>
    <m/>
    <m/>
    <m/>
    <m/>
    <m/>
  </r>
  <r>
    <m/>
    <x v="11"/>
    <m/>
    <m/>
    <m/>
    <x v="24"/>
    <x v="0"/>
    <x v="9"/>
    <m/>
    <m/>
    <m/>
    <m/>
    <m/>
    <m/>
    <x v="98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2D4BC8-0B54-4C39-822E-F092309FC938}" name="TablaDinámica1" cacheId="7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N55" firstHeaderRow="1" firstDataRow="2" firstDataCol="1"/>
  <pivotFields count="20">
    <pivotField showAll="0"/>
    <pivotField axis="axisCol" showAll="0">
      <items count="13">
        <item x="9"/>
        <item x="0"/>
        <item x="1"/>
        <item x="2"/>
        <item x="3"/>
        <item x="4"/>
        <item x="5"/>
        <item x="6"/>
        <item x="7"/>
        <item x="10"/>
        <item x="8"/>
        <item x="11"/>
        <item t="default"/>
      </items>
    </pivotField>
    <pivotField showAll="0"/>
    <pivotField showAll="0"/>
    <pivotField showAll="0"/>
    <pivotField axis="axisRow" showAll="0">
      <items count="26">
        <item x="18"/>
        <item x="20"/>
        <item x="8"/>
        <item x="23"/>
        <item x="15"/>
        <item x="14"/>
        <item x="17"/>
        <item x="19"/>
        <item x="1"/>
        <item x="0"/>
        <item x="11"/>
        <item x="12"/>
        <item x="13"/>
        <item x="22"/>
        <item x="2"/>
        <item x="3"/>
        <item x="5"/>
        <item x="4"/>
        <item x="6"/>
        <item x="7"/>
        <item x="9"/>
        <item x="10"/>
        <item x="16"/>
        <item x="21"/>
        <item x="24"/>
        <item t="default"/>
      </items>
    </pivotField>
    <pivotField showAll="0">
      <items count="2">
        <item x="0"/>
        <item t="default"/>
      </items>
    </pivotField>
    <pivotField axis="axisRow" showAll="0">
      <items count="11">
        <item x="0"/>
        <item x="1"/>
        <item x="3"/>
        <item x="8"/>
        <item x="2"/>
        <item x="6"/>
        <item x="7"/>
        <item x="5"/>
        <item x="4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>
      <items count="100">
        <item x="1"/>
        <item x="97"/>
        <item x="96"/>
        <item x="51"/>
        <item x="9"/>
        <item x="44"/>
        <item x="82"/>
        <item x="16"/>
        <item x="10"/>
        <item x="45"/>
        <item x="54"/>
        <item x="11"/>
        <item x="46"/>
        <item x="17"/>
        <item x="75"/>
        <item x="53"/>
        <item x="65"/>
        <item x="49"/>
        <item x="8"/>
        <item x="80"/>
        <item x="95"/>
        <item x="40"/>
        <item x="14"/>
        <item x="7"/>
        <item x="48"/>
        <item x="66"/>
        <item x="52"/>
        <item x="70"/>
        <item x="50"/>
        <item x="76"/>
        <item x="63"/>
        <item x="15"/>
        <item x="69"/>
        <item x="83"/>
        <item x="81"/>
        <item x="62"/>
        <item x="25"/>
        <item x="77"/>
        <item x="90"/>
        <item x="94"/>
        <item x="32"/>
        <item x="31"/>
        <item x="43"/>
        <item x="5"/>
        <item x="68"/>
        <item x="4"/>
        <item x="13"/>
        <item x="28"/>
        <item x="72"/>
        <item x="12"/>
        <item x="38"/>
        <item x="26"/>
        <item x="23"/>
        <item x="60"/>
        <item x="71"/>
        <item x="42"/>
        <item x="79"/>
        <item x="37"/>
        <item x="2"/>
        <item x="59"/>
        <item x="78"/>
        <item x="41"/>
        <item x="27"/>
        <item x="30"/>
        <item x="64"/>
        <item x="74"/>
        <item x="22"/>
        <item x="3"/>
        <item x="20"/>
        <item x="36"/>
        <item x="47"/>
        <item x="21"/>
        <item x="58"/>
        <item x="35"/>
        <item x="93"/>
        <item x="87"/>
        <item x="67"/>
        <item x="57"/>
        <item x="29"/>
        <item x="85"/>
        <item x="0"/>
        <item x="89"/>
        <item x="84"/>
        <item x="34"/>
        <item x="86"/>
        <item x="18"/>
        <item x="24"/>
        <item x="19"/>
        <item x="56"/>
        <item x="92"/>
        <item x="6"/>
        <item x="88"/>
        <item x="39"/>
        <item x="73"/>
        <item x="61"/>
        <item x="33"/>
        <item x="91"/>
        <item x="55"/>
        <item x="98"/>
        <item t="default"/>
      </items>
    </pivotField>
    <pivotField showAll="0"/>
    <pivotField showAll="0"/>
    <pivotField showAll="0"/>
    <pivotField showAll="0"/>
    <pivotField showAll="0"/>
  </pivotFields>
  <rowFields count="2">
    <field x="5"/>
    <field x="7"/>
  </rowFields>
  <rowItems count="51">
    <i>
      <x/>
    </i>
    <i r="1">
      <x v="3"/>
    </i>
    <i>
      <x v="1"/>
    </i>
    <i r="1">
      <x v="4"/>
    </i>
    <i>
      <x v="2"/>
    </i>
    <i r="1">
      <x v="2"/>
    </i>
    <i>
      <x v="3"/>
    </i>
    <i r="1">
      <x v="5"/>
    </i>
    <i>
      <x v="4"/>
    </i>
    <i r="1">
      <x v="5"/>
    </i>
    <i>
      <x v="5"/>
    </i>
    <i r="1">
      <x v="5"/>
    </i>
    <i>
      <x v="6"/>
    </i>
    <i r="1">
      <x v="6"/>
    </i>
    <i>
      <x v="7"/>
    </i>
    <i r="1">
      <x v="2"/>
    </i>
    <i>
      <x v="8"/>
    </i>
    <i r="1">
      <x/>
    </i>
    <i>
      <x v="9"/>
    </i>
    <i r="1">
      <x/>
    </i>
    <i>
      <x v="10"/>
    </i>
    <i r="1">
      <x v="8"/>
    </i>
    <i>
      <x v="11"/>
    </i>
    <i r="1">
      <x v="8"/>
    </i>
    <i>
      <x v="12"/>
    </i>
    <i r="1">
      <x v="7"/>
    </i>
    <i>
      <x v="13"/>
    </i>
    <i r="1">
      <x v="7"/>
    </i>
    <i>
      <x v="14"/>
    </i>
    <i r="1">
      <x/>
    </i>
    <i>
      <x v="15"/>
    </i>
    <i r="1">
      <x v="1"/>
    </i>
    <i>
      <x v="16"/>
    </i>
    <i r="1">
      <x v="4"/>
    </i>
    <i>
      <x v="17"/>
    </i>
    <i r="1">
      <x/>
    </i>
    <i>
      <x v="18"/>
    </i>
    <i r="1">
      <x/>
    </i>
    <i>
      <x v="19"/>
    </i>
    <i r="1">
      <x v="2"/>
    </i>
    <i>
      <x v="20"/>
    </i>
    <i r="1">
      <x v="2"/>
    </i>
    <i>
      <x v="21"/>
    </i>
    <i r="1">
      <x v="2"/>
    </i>
    <i>
      <x v="22"/>
    </i>
    <i r="1">
      <x v="1"/>
    </i>
    <i>
      <x v="23"/>
    </i>
    <i r="1">
      <x v="4"/>
    </i>
    <i>
      <x v="24"/>
    </i>
    <i r="1">
      <x v="9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uma de Precio unitario de la licitación (Número)" fld="14" baseField="0" baseItem="0"/>
  </dataFields>
  <formats count="2">
    <format dxfId="1">
      <pivotArea dataOnly="0" labelOnly="1" fieldPosition="0">
        <references count="1">
          <reference field="1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0">
      <pivotArea outline="0" collapsedLevelsAreSubtotals="1" fieldPosition="0">
        <references count="1">
          <reference field="1" count="11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475EB-1DC5-4898-896B-AE7E1C1338B7}">
  <dimension ref="A3:AB43"/>
  <sheetViews>
    <sheetView zoomScale="80" zoomScaleNormal="80" workbookViewId="0">
      <selection activeCell="Z37" sqref="Z37"/>
    </sheetView>
  </sheetViews>
  <sheetFormatPr baseColWidth="10" defaultColWidth="16.42578125" defaultRowHeight="15" x14ac:dyDescent="0.25"/>
  <cols>
    <col min="1" max="1" width="56.5703125" customWidth="1"/>
    <col min="2" max="2" width="14" customWidth="1"/>
    <col min="3" max="3" width="19" customWidth="1"/>
    <col min="4" max="6" width="16.42578125" hidden="1" customWidth="1"/>
    <col min="7" max="7" width="13.140625" hidden="1" customWidth="1"/>
    <col min="8" max="8" width="14" hidden="1" customWidth="1"/>
    <col min="9" max="15" width="16.42578125" hidden="1" customWidth="1"/>
    <col min="16" max="16" width="20.140625" hidden="1" customWidth="1"/>
    <col min="17" max="17" width="20" customWidth="1"/>
    <col min="18" max="18" width="18.7109375" hidden="1" customWidth="1"/>
    <col min="19" max="19" width="16.42578125" hidden="1" customWidth="1"/>
    <col min="20" max="20" width="18.42578125" customWidth="1"/>
    <col min="21" max="21" width="16.42578125" hidden="1" customWidth="1"/>
    <col min="22" max="22" width="16.42578125" customWidth="1"/>
    <col min="23" max="25" width="16.42578125" hidden="1" customWidth="1"/>
  </cols>
  <sheetData>
    <row r="3" spans="1:28" ht="15.75" thickBot="1" x14ac:dyDescent="0.3">
      <c r="A3" t="s">
        <v>170</v>
      </c>
      <c r="D3" t="s">
        <v>169</v>
      </c>
    </row>
    <row r="4" spans="1:28" ht="60" x14ac:dyDescent="0.25">
      <c r="A4" s="7" t="s">
        <v>166</v>
      </c>
      <c r="B4" s="14" t="s">
        <v>171</v>
      </c>
      <c r="C4" s="14" t="s">
        <v>176</v>
      </c>
      <c r="D4" s="8" t="s">
        <v>154</v>
      </c>
      <c r="E4" s="8" t="s">
        <v>19</v>
      </c>
      <c r="F4" s="8" t="s">
        <v>90</v>
      </c>
      <c r="G4" s="8" t="s">
        <v>103</v>
      </c>
      <c r="H4" s="8" t="s">
        <v>105</v>
      </c>
      <c r="I4" s="8" t="s">
        <v>109</v>
      </c>
      <c r="J4" s="8" t="s">
        <v>113</v>
      </c>
      <c r="K4" s="8" t="s">
        <v>119</v>
      </c>
      <c r="L4" s="8" t="s">
        <v>145</v>
      </c>
      <c r="M4" s="8" t="s">
        <v>162</v>
      </c>
      <c r="N4" s="17" t="s">
        <v>152</v>
      </c>
      <c r="O4" s="19" t="s">
        <v>154</v>
      </c>
      <c r="P4" s="20" t="s">
        <v>19</v>
      </c>
      <c r="Q4" s="20" t="s">
        <v>90</v>
      </c>
      <c r="R4" s="20" t="s">
        <v>103</v>
      </c>
      <c r="S4" s="20" t="s">
        <v>105</v>
      </c>
      <c r="T4" s="20" t="s">
        <v>109</v>
      </c>
      <c r="U4" s="20" t="s">
        <v>113</v>
      </c>
      <c r="V4" s="21" t="s">
        <v>119</v>
      </c>
      <c r="W4" s="36" t="s">
        <v>145</v>
      </c>
      <c r="X4" s="20" t="s">
        <v>162</v>
      </c>
      <c r="Y4" s="21" t="s">
        <v>152</v>
      </c>
    </row>
    <row r="5" spans="1:28" x14ac:dyDescent="0.25">
      <c r="A5" s="7" t="s">
        <v>198</v>
      </c>
      <c r="B5" s="15">
        <v>4</v>
      </c>
      <c r="C5" s="15" t="s">
        <v>199</v>
      </c>
      <c r="D5" s="9">
        <v>0</v>
      </c>
      <c r="E5" s="10">
        <v>23200</v>
      </c>
      <c r="F5" s="9">
        <v>24500</v>
      </c>
      <c r="G5" s="9">
        <v>0</v>
      </c>
      <c r="H5" s="9">
        <v>0</v>
      </c>
      <c r="I5" s="11">
        <v>21008.400000000001</v>
      </c>
      <c r="J5" s="9">
        <v>35000</v>
      </c>
      <c r="K5" s="10">
        <v>22000</v>
      </c>
      <c r="L5" s="9">
        <v>0</v>
      </c>
      <c r="M5" s="9">
        <v>22500</v>
      </c>
      <c r="N5" s="18">
        <v>0</v>
      </c>
      <c r="O5" s="22">
        <f>+$B$5*D5</f>
        <v>0</v>
      </c>
      <c r="P5" s="11">
        <f>+$B5*E5</f>
        <v>92800</v>
      </c>
      <c r="Q5" s="11">
        <f>+$B5*F5</f>
        <v>98000</v>
      </c>
      <c r="R5" s="11">
        <f>+$B5*G5</f>
        <v>0</v>
      </c>
      <c r="S5" s="11">
        <f>+$B5*H5</f>
        <v>0</v>
      </c>
      <c r="T5" s="11">
        <f>+$B5*I5</f>
        <v>84033.600000000006</v>
      </c>
      <c r="U5" s="11">
        <f>+$B5*J5</f>
        <v>140000</v>
      </c>
      <c r="V5" s="42">
        <f>+$B5*K5</f>
        <v>88000</v>
      </c>
      <c r="W5" s="37">
        <f>+$B$5*L5</f>
        <v>0</v>
      </c>
      <c r="X5" s="9">
        <f>+$B$5*M5</f>
        <v>90000</v>
      </c>
      <c r="Y5" s="23">
        <f>+$B$5*N5</f>
        <v>0</v>
      </c>
    </row>
    <row r="6" spans="1:28" x14ac:dyDescent="0.25">
      <c r="A6" s="7" t="s">
        <v>189</v>
      </c>
      <c r="B6" s="15">
        <v>5</v>
      </c>
      <c r="C6" s="15" t="s">
        <v>190</v>
      </c>
      <c r="D6" s="9">
        <v>0</v>
      </c>
      <c r="E6" s="9">
        <v>0</v>
      </c>
      <c r="F6" s="9">
        <v>14000</v>
      </c>
      <c r="G6" s="9">
        <v>0</v>
      </c>
      <c r="H6" s="9">
        <v>0</v>
      </c>
      <c r="I6" s="10">
        <v>16360</v>
      </c>
      <c r="J6" s="9">
        <v>0</v>
      </c>
      <c r="K6" s="9">
        <v>14000</v>
      </c>
      <c r="L6" s="9">
        <v>0</v>
      </c>
      <c r="M6" s="9">
        <v>0</v>
      </c>
      <c r="N6" s="18">
        <v>0</v>
      </c>
      <c r="O6" s="22">
        <f>+B6*D6</f>
        <v>0</v>
      </c>
      <c r="P6" s="11">
        <f>+$B6*E6</f>
        <v>0</v>
      </c>
      <c r="Q6" s="10">
        <f>+$B6*F6</f>
        <v>70000</v>
      </c>
      <c r="R6" s="11">
        <f>+$B6*G6</f>
        <v>0</v>
      </c>
      <c r="S6" s="11">
        <f>+$B6*H6</f>
        <v>0</v>
      </c>
      <c r="T6" s="11">
        <f>+$B6*I6</f>
        <v>81800</v>
      </c>
      <c r="U6" s="11">
        <f>+$B6*J6</f>
        <v>0</v>
      </c>
      <c r="V6" s="43">
        <f>+$B6*K6</f>
        <v>70000</v>
      </c>
      <c r="W6" s="37">
        <f>+$B$5*L6</f>
        <v>0</v>
      </c>
      <c r="X6" s="9">
        <f>+$B$5*M6</f>
        <v>0</v>
      </c>
      <c r="Y6" s="23">
        <f>+$B$5*N6</f>
        <v>0</v>
      </c>
    </row>
    <row r="7" spans="1:28" x14ac:dyDescent="0.25">
      <c r="A7" s="13" t="s">
        <v>47</v>
      </c>
      <c r="B7" s="15">
        <v>3</v>
      </c>
      <c r="C7" s="15" t="s">
        <v>177</v>
      </c>
      <c r="D7" s="9">
        <v>0</v>
      </c>
      <c r="E7" s="10">
        <v>21950</v>
      </c>
      <c r="F7" s="9">
        <v>77500</v>
      </c>
      <c r="G7" s="9">
        <v>50000</v>
      </c>
      <c r="H7" s="9">
        <v>0</v>
      </c>
      <c r="I7" s="9">
        <v>113445.37</v>
      </c>
      <c r="J7" s="9">
        <v>30000</v>
      </c>
      <c r="K7" s="9">
        <v>141000</v>
      </c>
      <c r="L7" s="9">
        <v>0</v>
      </c>
      <c r="M7" s="9">
        <v>0</v>
      </c>
      <c r="N7" s="18">
        <v>0</v>
      </c>
      <c r="O7" s="22">
        <f>+B7*D7</f>
        <v>0</v>
      </c>
      <c r="P7" s="10">
        <f>+$B7*E7</f>
        <v>65850</v>
      </c>
      <c r="Q7" s="11">
        <f>+$B7*F7</f>
        <v>232500</v>
      </c>
      <c r="R7" s="11">
        <f>+$B7*G7</f>
        <v>150000</v>
      </c>
      <c r="S7" s="11">
        <f>+$B7*H7</f>
        <v>0</v>
      </c>
      <c r="T7" s="11">
        <f>+$B7*I7</f>
        <v>340336.11</v>
      </c>
      <c r="U7" s="11">
        <f>+$B7*J7</f>
        <v>90000</v>
      </c>
      <c r="V7" s="43">
        <f>+$B7*K7</f>
        <v>423000</v>
      </c>
      <c r="W7" s="37">
        <f>+$B$5*L7</f>
        <v>0</v>
      </c>
      <c r="X7" s="9">
        <f>+$B$5*M7</f>
        <v>0</v>
      </c>
      <c r="Y7" s="23">
        <f>+$B$5*N7</f>
        <v>0</v>
      </c>
    </row>
    <row r="8" spans="1:28" x14ac:dyDescent="0.25">
      <c r="A8" s="29" t="s">
        <v>88</v>
      </c>
      <c r="B8" s="15">
        <v>8</v>
      </c>
      <c r="C8" s="15"/>
      <c r="D8" s="9">
        <v>0</v>
      </c>
      <c r="E8" s="9">
        <v>0</v>
      </c>
      <c r="F8" s="9">
        <v>0</v>
      </c>
      <c r="G8" s="9">
        <v>0</v>
      </c>
      <c r="H8" s="9">
        <v>0</v>
      </c>
      <c r="I8" s="10">
        <v>26625</v>
      </c>
      <c r="J8" s="9">
        <v>0</v>
      </c>
      <c r="K8" s="9">
        <v>0</v>
      </c>
      <c r="L8" s="9">
        <v>0</v>
      </c>
      <c r="M8" s="9">
        <v>0</v>
      </c>
      <c r="N8" s="18">
        <v>0</v>
      </c>
      <c r="O8" s="22">
        <f>+B8*D8</f>
        <v>0</v>
      </c>
      <c r="P8" s="11">
        <f>+$B8*E8</f>
        <v>0</v>
      </c>
      <c r="Q8" s="11">
        <f>+$B8*F8</f>
        <v>0</v>
      </c>
      <c r="R8" s="11">
        <f>+$B8*G8</f>
        <v>0</v>
      </c>
      <c r="S8" s="11">
        <f>+$B8*H8</f>
        <v>0</v>
      </c>
      <c r="T8" s="10">
        <f>+$B8*I8</f>
        <v>213000</v>
      </c>
      <c r="U8" s="11">
        <f>+$B8*J8</f>
        <v>0</v>
      </c>
      <c r="V8" s="43">
        <f>+$B8*K8</f>
        <v>0</v>
      </c>
      <c r="W8" s="37">
        <f>+$B$5*L8</f>
        <v>0</v>
      </c>
      <c r="X8" s="9">
        <f>+$B$5*M8</f>
        <v>0</v>
      </c>
      <c r="Y8" s="23">
        <f>+$B$5*N8</f>
        <v>0</v>
      </c>
      <c r="Z8" t="s">
        <v>175</v>
      </c>
      <c r="AA8" s="5">
        <f>+T8+T10</f>
        <v>414200</v>
      </c>
      <c r="AB8" s="27">
        <v>0.19</v>
      </c>
    </row>
    <row r="9" spans="1:28" x14ac:dyDescent="0.25">
      <c r="A9" s="7" t="s">
        <v>200</v>
      </c>
      <c r="B9" s="15">
        <v>8</v>
      </c>
      <c r="C9" s="15"/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50000</v>
      </c>
      <c r="K9" s="9">
        <v>44000</v>
      </c>
      <c r="L9" s="9">
        <v>0</v>
      </c>
      <c r="M9" s="9">
        <v>0</v>
      </c>
      <c r="N9" s="18">
        <v>0</v>
      </c>
      <c r="O9" s="22">
        <f>+B9*D9</f>
        <v>0</v>
      </c>
      <c r="P9" s="11">
        <f>+$B9*E9</f>
        <v>0</v>
      </c>
      <c r="Q9" s="11">
        <f>+$B9*F9</f>
        <v>0</v>
      </c>
      <c r="R9" s="11">
        <f>+$B9*G9</f>
        <v>0</v>
      </c>
      <c r="S9" s="11">
        <f>+$B9*H9</f>
        <v>0</v>
      </c>
      <c r="T9" s="11">
        <f>+$B9*I9</f>
        <v>0</v>
      </c>
      <c r="U9" s="11">
        <f>+$B9*J9</f>
        <v>400000</v>
      </c>
      <c r="V9" s="42">
        <f>+$B9*K9</f>
        <v>352000</v>
      </c>
      <c r="W9" s="37">
        <f>+$B$5*L9</f>
        <v>0</v>
      </c>
      <c r="X9" s="9">
        <f>+$B$5*M9</f>
        <v>0</v>
      </c>
      <c r="Y9" s="23">
        <f>+$B$5*N9</f>
        <v>0</v>
      </c>
      <c r="AB9">
        <f>+AA8*AB8</f>
        <v>78698</v>
      </c>
    </row>
    <row r="10" spans="1:28" x14ac:dyDescent="0.25">
      <c r="A10" s="7" t="s">
        <v>64</v>
      </c>
      <c r="B10" s="15">
        <v>8</v>
      </c>
      <c r="C10" s="15"/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10">
        <v>25150</v>
      </c>
      <c r="J10" s="9">
        <v>25000</v>
      </c>
      <c r="K10" s="9">
        <v>0</v>
      </c>
      <c r="L10" s="9">
        <v>0</v>
      </c>
      <c r="M10" s="9">
        <v>0</v>
      </c>
      <c r="N10" s="18">
        <v>0</v>
      </c>
      <c r="O10" s="22">
        <f>+B10*D10</f>
        <v>0</v>
      </c>
      <c r="P10" s="11">
        <f>+$B10*E10</f>
        <v>0</v>
      </c>
      <c r="Q10" s="11">
        <f>+$B10*F10</f>
        <v>0</v>
      </c>
      <c r="R10" s="11">
        <f>+$B10*G10</f>
        <v>0</v>
      </c>
      <c r="S10" s="11">
        <f>+$B10*H10</f>
        <v>0</v>
      </c>
      <c r="T10" s="10">
        <f>+$B10*I10</f>
        <v>201200</v>
      </c>
      <c r="U10" s="11">
        <f>+$B10*J10</f>
        <v>200000</v>
      </c>
      <c r="V10" s="43">
        <f>+$B10*K10</f>
        <v>0</v>
      </c>
      <c r="W10" s="37">
        <f>+$B$5*L10</f>
        <v>0</v>
      </c>
      <c r="X10" s="9">
        <f>+$B$5*M10</f>
        <v>0</v>
      </c>
      <c r="Y10" s="23">
        <f>+$B$5*N10</f>
        <v>0</v>
      </c>
      <c r="Z10" t="s">
        <v>175</v>
      </c>
      <c r="AB10" s="5">
        <f>+AA8+AB9</f>
        <v>492898</v>
      </c>
    </row>
    <row r="11" spans="1:28" x14ac:dyDescent="0.25">
      <c r="A11" s="46" t="s">
        <v>173</v>
      </c>
      <c r="B11" s="47">
        <v>10</v>
      </c>
      <c r="C11" s="47"/>
      <c r="D11" s="48">
        <v>0</v>
      </c>
      <c r="E11" s="48">
        <v>65200</v>
      </c>
      <c r="F11" s="48">
        <v>0</v>
      </c>
      <c r="G11" s="48">
        <v>0</v>
      </c>
      <c r="H11" s="48">
        <v>0</v>
      </c>
      <c r="I11" s="48">
        <v>24789.91</v>
      </c>
      <c r="J11" s="48">
        <v>55000</v>
      </c>
      <c r="K11" s="48">
        <v>97000</v>
      </c>
      <c r="L11" s="48">
        <v>0</v>
      </c>
      <c r="M11" s="48">
        <v>49970</v>
      </c>
      <c r="N11" s="49">
        <v>0</v>
      </c>
      <c r="O11" s="50">
        <f>+B11*D11</f>
        <v>0</v>
      </c>
      <c r="P11" s="48">
        <f>+$B11*E11</f>
        <v>652000</v>
      </c>
      <c r="Q11" s="48">
        <f>+$B11*F11</f>
        <v>0</v>
      </c>
      <c r="R11" s="48">
        <f>+$B11*G11</f>
        <v>0</v>
      </c>
      <c r="S11" s="48">
        <f>+$B11*H11</f>
        <v>0</v>
      </c>
      <c r="T11" s="48">
        <f>+$B11*I11</f>
        <v>247899.1</v>
      </c>
      <c r="U11" s="48">
        <f>+$B11*J11</f>
        <v>550000</v>
      </c>
      <c r="V11" s="51">
        <f>+$B11*K11</f>
        <v>970000</v>
      </c>
      <c r="W11" s="37">
        <f>+$B$5*L11</f>
        <v>0</v>
      </c>
      <c r="X11" s="9">
        <f>+$B$5*M11</f>
        <v>199880</v>
      </c>
      <c r="Y11" s="23">
        <f>+$B$5*N11</f>
        <v>0</v>
      </c>
    </row>
    <row r="12" spans="1:28" x14ac:dyDescent="0.25">
      <c r="A12" s="13" t="s">
        <v>179</v>
      </c>
      <c r="B12" s="15">
        <v>3</v>
      </c>
      <c r="C12" s="15" t="s">
        <v>178</v>
      </c>
      <c r="D12" s="9">
        <v>0</v>
      </c>
      <c r="E12" s="9">
        <v>33600</v>
      </c>
      <c r="F12" s="9">
        <v>0</v>
      </c>
      <c r="G12" s="9">
        <v>0</v>
      </c>
      <c r="H12" s="9">
        <v>0</v>
      </c>
      <c r="I12" s="10">
        <v>38633</v>
      </c>
      <c r="J12" s="9">
        <v>55000</v>
      </c>
      <c r="K12" s="9">
        <v>38000</v>
      </c>
      <c r="L12" s="9">
        <v>0</v>
      </c>
      <c r="M12" s="9">
        <v>9600</v>
      </c>
      <c r="N12" s="18">
        <v>0</v>
      </c>
      <c r="O12" s="22">
        <f>+B12*D12</f>
        <v>0</v>
      </c>
      <c r="P12" s="10">
        <f>+$B12*E12</f>
        <v>100800</v>
      </c>
      <c r="Q12" s="11">
        <f>+$B12*F12</f>
        <v>0</v>
      </c>
      <c r="R12" s="11">
        <f>+$B12*G12</f>
        <v>0</v>
      </c>
      <c r="S12" s="11">
        <f>+$B12*H12</f>
        <v>0</v>
      </c>
      <c r="T12" s="11">
        <f>+$B12*I12</f>
        <v>115899</v>
      </c>
      <c r="U12" s="11">
        <f>+$B12*J12</f>
        <v>165000</v>
      </c>
      <c r="V12" s="43">
        <f>+$B12*K12</f>
        <v>114000</v>
      </c>
      <c r="W12" s="37">
        <f>+$B$5*L12</f>
        <v>0</v>
      </c>
      <c r="X12" s="9">
        <f>+$B$5*M12</f>
        <v>38400</v>
      </c>
      <c r="Y12" s="23">
        <f>+$B$5*N12</f>
        <v>0</v>
      </c>
    </row>
    <row r="13" spans="1:28" x14ac:dyDescent="0.25">
      <c r="A13" s="7" t="s">
        <v>26</v>
      </c>
      <c r="B13" s="15">
        <v>1</v>
      </c>
      <c r="C13" s="15"/>
      <c r="D13" s="9">
        <v>0</v>
      </c>
      <c r="E13" s="9">
        <v>0</v>
      </c>
      <c r="F13" s="10">
        <v>1743287</v>
      </c>
      <c r="G13" s="9">
        <v>0</v>
      </c>
      <c r="H13" s="9">
        <v>0</v>
      </c>
      <c r="I13" s="9">
        <v>0</v>
      </c>
      <c r="J13" s="9">
        <v>1800000</v>
      </c>
      <c r="K13" s="9">
        <v>0</v>
      </c>
      <c r="L13" s="9">
        <v>0</v>
      </c>
      <c r="M13" s="9">
        <v>0</v>
      </c>
      <c r="N13" s="18">
        <v>898000</v>
      </c>
      <c r="O13" s="22">
        <f>+B13*D13</f>
        <v>0</v>
      </c>
      <c r="P13" s="11">
        <f>+$B13*E13</f>
        <v>0</v>
      </c>
      <c r="Q13" s="10">
        <f>+$B13*F13</f>
        <v>1743287</v>
      </c>
      <c r="R13" s="11">
        <f>+$B13*G13</f>
        <v>0</v>
      </c>
      <c r="S13" s="11">
        <f>+$B13*H13</f>
        <v>0</v>
      </c>
      <c r="T13" s="11">
        <f>+$B13*I13</f>
        <v>0</v>
      </c>
      <c r="U13" s="11">
        <f>+$B13*J13</f>
        <v>1800000</v>
      </c>
      <c r="V13" s="43">
        <f>+$B13*K13</f>
        <v>0</v>
      </c>
      <c r="W13" s="37">
        <f>+$B$5*L13</f>
        <v>0</v>
      </c>
      <c r="X13" s="9">
        <f>+$B$5*M13</f>
        <v>0</v>
      </c>
      <c r="Y13" s="23">
        <f>+$B$5*N13</f>
        <v>3592000</v>
      </c>
    </row>
    <row r="14" spans="1:28" x14ac:dyDescent="0.25">
      <c r="A14" s="13" t="s">
        <v>21</v>
      </c>
      <c r="B14" s="15">
        <v>1</v>
      </c>
      <c r="C14" s="15" t="s">
        <v>188</v>
      </c>
      <c r="D14" s="9">
        <v>11608000</v>
      </c>
      <c r="E14" s="10">
        <v>564600</v>
      </c>
      <c r="F14" s="9">
        <v>985200</v>
      </c>
      <c r="G14" s="10">
        <v>478000</v>
      </c>
      <c r="H14" s="9">
        <v>8458000</v>
      </c>
      <c r="I14" s="9">
        <v>815798.31</v>
      </c>
      <c r="J14" s="9">
        <v>15000000</v>
      </c>
      <c r="K14" s="9">
        <v>0</v>
      </c>
      <c r="L14" s="9">
        <v>0</v>
      </c>
      <c r="M14" s="9">
        <v>0</v>
      </c>
      <c r="N14" s="18">
        <v>0</v>
      </c>
      <c r="O14" s="22">
        <f>+B14*D14</f>
        <v>11608000</v>
      </c>
      <c r="P14" s="10">
        <f>+$B14*E14</f>
        <v>564600</v>
      </c>
      <c r="Q14" s="11">
        <f>+$B14*F14</f>
        <v>985200</v>
      </c>
      <c r="R14" s="11">
        <f>+$B14*G14</f>
        <v>478000</v>
      </c>
      <c r="S14" s="11">
        <f>+$B14*H14</f>
        <v>8458000</v>
      </c>
      <c r="T14" s="11">
        <f>+$B14*I14</f>
        <v>815798.31</v>
      </c>
      <c r="U14" s="11">
        <f>+$B14*J14</f>
        <v>15000000</v>
      </c>
      <c r="V14" s="43">
        <f>+$B14*K14</f>
        <v>0</v>
      </c>
      <c r="W14" s="37">
        <f>+$B$5*L14</f>
        <v>0</v>
      </c>
      <c r="X14" s="9">
        <f>+$B$5*M14</f>
        <v>0</v>
      </c>
      <c r="Y14" s="23">
        <f>+$B$5*N14</f>
        <v>0</v>
      </c>
    </row>
    <row r="15" spans="1:28" x14ac:dyDescent="0.25">
      <c r="A15" s="13" t="s">
        <v>55</v>
      </c>
      <c r="B15" s="16">
        <v>20</v>
      </c>
      <c r="C15" s="16"/>
      <c r="D15" s="9">
        <v>0</v>
      </c>
      <c r="E15" s="10">
        <v>13300</v>
      </c>
      <c r="F15" s="9">
        <v>17200</v>
      </c>
      <c r="G15" s="9">
        <v>0</v>
      </c>
      <c r="H15" s="9">
        <v>0</v>
      </c>
      <c r="I15" s="9">
        <v>13613.44</v>
      </c>
      <c r="J15" s="9">
        <v>20000</v>
      </c>
      <c r="K15" s="9">
        <v>19000</v>
      </c>
      <c r="L15" s="9">
        <v>0</v>
      </c>
      <c r="M15" s="9">
        <v>0</v>
      </c>
      <c r="N15" s="18">
        <v>0</v>
      </c>
      <c r="O15" s="22">
        <f>+B15*D15</f>
        <v>0</v>
      </c>
      <c r="P15" s="10">
        <f>+$B15*E15</f>
        <v>266000</v>
      </c>
      <c r="Q15" s="11">
        <f>+$B15*F15</f>
        <v>344000</v>
      </c>
      <c r="R15" s="11">
        <f>+$B15*G15</f>
        <v>0</v>
      </c>
      <c r="S15" s="11">
        <f>+$B15*H15</f>
        <v>0</v>
      </c>
      <c r="T15" s="11">
        <f>+$B15*I15</f>
        <v>272268.79999999999</v>
      </c>
      <c r="U15" s="11">
        <f>+$B15*J15</f>
        <v>400000</v>
      </c>
      <c r="V15" s="43">
        <f>+$B15*K15</f>
        <v>380000</v>
      </c>
      <c r="W15" s="37">
        <f>+$B$5*L15</f>
        <v>0</v>
      </c>
      <c r="X15" s="9">
        <f>+$B$5*M15</f>
        <v>0</v>
      </c>
      <c r="Y15" s="23">
        <f>+$B$5*N15</f>
        <v>0</v>
      </c>
    </row>
    <row r="16" spans="1:28" x14ac:dyDescent="0.25">
      <c r="A16" s="13" t="s">
        <v>58</v>
      </c>
      <c r="B16" s="16">
        <v>20</v>
      </c>
      <c r="C16" s="16"/>
      <c r="D16" s="9">
        <v>0</v>
      </c>
      <c r="E16" s="10">
        <v>15026</v>
      </c>
      <c r="F16" s="9">
        <v>19980</v>
      </c>
      <c r="G16" s="9">
        <v>0</v>
      </c>
      <c r="H16" s="9">
        <v>0</v>
      </c>
      <c r="I16" s="9">
        <v>15546.21</v>
      </c>
      <c r="J16" s="9">
        <v>25000</v>
      </c>
      <c r="K16" s="9">
        <v>0</v>
      </c>
      <c r="L16" s="9">
        <v>0</v>
      </c>
      <c r="M16" s="9">
        <v>0</v>
      </c>
      <c r="N16" s="18">
        <v>0</v>
      </c>
      <c r="O16" s="22">
        <f>+B16*D16</f>
        <v>0</v>
      </c>
      <c r="P16" s="10">
        <f>+$B16*E16</f>
        <v>300520</v>
      </c>
      <c r="Q16" s="11">
        <f>+$B16*F16</f>
        <v>399600</v>
      </c>
      <c r="R16" s="11">
        <f>+$B16*G16</f>
        <v>0</v>
      </c>
      <c r="S16" s="11">
        <f>+$B16*H16</f>
        <v>0</v>
      </c>
      <c r="T16" s="11">
        <f>+$B16*I16</f>
        <v>310924.19999999995</v>
      </c>
      <c r="U16" s="11">
        <f>+$B16*J16</f>
        <v>500000</v>
      </c>
      <c r="V16" s="43">
        <f>+$B16*K16</f>
        <v>0</v>
      </c>
      <c r="W16" s="37">
        <f>+$B$5*L16</f>
        <v>0</v>
      </c>
      <c r="X16" s="9">
        <f>+$B$5*M16</f>
        <v>0</v>
      </c>
      <c r="Y16" s="23">
        <f>+$B$5*N16</f>
        <v>0</v>
      </c>
    </row>
    <row r="17" spans="1:25" x14ac:dyDescent="0.25">
      <c r="A17" s="13" t="s">
        <v>61</v>
      </c>
      <c r="B17" s="16">
        <v>15</v>
      </c>
      <c r="C17" s="16"/>
      <c r="D17" s="9">
        <v>0</v>
      </c>
      <c r="E17" s="10">
        <v>16570</v>
      </c>
      <c r="F17" s="9">
        <v>25600</v>
      </c>
      <c r="G17" s="9">
        <v>0</v>
      </c>
      <c r="H17" s="9">
        <v>0</v>
      </c>
      <c r="I17" s="9">
        <v>17647.05</v>
      </c>
      <c r="J17" s="9">
        <v>25000</v>
      </c>
      <c r="K17" s="9">
        <v>29000</v>
      </c>
      <c r="L17" s="9">
        <v>0</v>
      </c>
      <c r="M17" s="9">
        <v>0</v>
      </c>
      <c r="N17" s="18">
        <v>0</v>
      </c>
      <c r="O17" s="22">
        <f>+B17*D17</f>
        <v>0</v>
      </c>
      <c r="P17" s="10">
        <f>+$B17*E17</f>
        <v>248550</v>
      </c>
      <c r="Q17" s="11">
        <f>+$B17*F17</f>
        <v>384000</v>
      </c>
      <c r="R17" s="11">
        <f>+$B17*G17</f>
        <v>0</v>
      </c>
      <c r="S17" s="11">
        <f>+$B17*H17</f>
        <v>0</v>
      </c>
      <c r="T17" s="11">
        <f>+$B17*I17</f>
        <v>264705.75</v>
      </c>
      <c r="U17" s="11">
        <f>+$B17*J17</f>
        <v>375000</v>
      </c>
      <c r="V17" s="43">
        <f>+$B17*K17</f>
        <v>435000</v>
      </c>
      <c r="W17" s="37">
        <f>+$B$5*L17</f>
        <v>0</v>
      </c>
      <c r="X17" s="9">
        <f>+$B$5*M17</f>
        <v>0</v>
      </c>
      <c r="Y17" s="23">
        <f>+$B$5*N17</f>
        <v>0</v>
      </c>
    </row>
    <row r="18" spans="1:25" x14ac:dyDescent="0.25">
      <c r="A18" s="13" t="s">
        <v>85</v>
      </c>
      <c r="B18" s="16">
        <v>15</v>
      </c>
      <c r="C18" s="16"/>
      <c r="D18" s="9">
        <v>0</v>
      </c>
      <c r="E18" s="10">
        <v>18450</v>
      </c>
      <c r="F18" s="9">
        <v>26500</v>
      </c>
      <c r="G18" s="9">
        <v>0</v>
      </c>
      <c r="H18" s="9">
        <v>0</v>
      </c>
      <c r="I18" s="9">
        <v>19747.89</v>
      </c>
      <c r="J18" s="9">
        <v>28000</v>
      </c>
      <c r="K18" s="9">
        <v>37000</v>
      </c>
      <c r="L18" s="9">
        <v>0</v>
      </c>
      <c r="M18" s="9">
        <v>0</v>
      </c>
      <c r="N18" s="18">
        <v>0</v>
      </c>
      <c r="O18" s="22">
        <f>+B18*D18</f>
        <v>0</v>
      </c>
      <c r="P18" s="10">
        <f>+$B18*E18</f>
        <v>276750</v>
      </c>
      <c r="Q18" s="11">
        <f>+$B18*F18</f>
        <v>397500</v>
      </c>
      <c r="R18" s="11">
        <f>+$B18*G18</f>
        <v>0</v>
      </c>
      <c r="S18" s="11">
        <f>+$B18*H18</f>
        <v>0</v>
      </c>
      <c r="T18" s="11">
        <f>+$B18*I18</f>
        <v>296218.34999999998</v>
      </c>
      <c r="U18" s="11">
        <f>+$B18*J18</f>
        <v>420000</v>
      </c>
      <c r="V18" s="43">
        <f>+$B18*K18</f>
        <v>555000</v>
      </c>
      <c r="W18" s="37">
        <f>+$B$5*L18</f>
        <v>0</v>
      </c>
      <c r="X18" s="9">
        <f>+$B$5*M18</f>
        <v>0</v>
      </c>
      <c r="Y18" s="23">
        <f>+$B$5*N18</f>
        <v>0</v>
      </c>
    </row>
    <row r="19" spans="1:25" x14ac:dyDescent="0.25">
      <c r="A19" s="13" t="s">
        <v>182</v>
      </c>
      <c r="B19" s="16">
        <v>1</v>
      </c>
      <c r="C19" s="16" t="s">
        <v>180</v>
      </c>
      <c r="D19" s="9">
        <v>1850000</v>
      </c>
      <c r="E19" s="10">
        <v>99400</v>
      </c>
      <c r="F19" s="9">
        <v>154500</v>
      </c>
      <c r="G19" s="9">
        <v>131000</v>
      </c>
      <c r="H19" s="9">
        <v>0</v>
      </c>
      <c r="I19" s="9">
        <v>271428.57</v>
      </c>
      <c r="J19" s="9">
        <v>350000</v>
      </c>
      <c r="K19" s="9">
        <v>0</v>
      </c>
      <c r="L19" s="9">
        <v>0</v>
      </c>
      <c r="M19" s="9">
        <v>0</v>
      </c>
      <c r="N19" s="18">
        <v>290000</v>
      </c>
      <c r="O19" s="22">
        <f>+B19*D19</f>
        <v>1850000</v>
      </c>
      <c r="P19" s="10">
        <f>+$B19*E19</f>
        <v>99400</v>
      </c>
      <c r="Q19" s="11">
        <f>+$B19*F19</f>
        <v>154500</v>
      </c>
      <c r="R19" s="11">
        <f>+$B19*G19</f>
        <v>131000</v>
      </c>
      <c r="S19" s="11">
        <f>+$B19*H19</f>
        <v>0</v>
      </c>
      <c r="T19" s="11">
        <f>+$B19*I19</f>
        <v>271428.57</v>
      </c>
      <c r="U19" s="11">
        <f>+$B19*J19</f>
        <v>350000</v>
      </c>
      <c r="V19" s="43">
        <f>+$B19*K19</f>
        <v>0</v>
      </c>
      <c r="W19" s="37">
        <f>+$B$5*L19</f>
        <v>0</v>
      </c>
      <c r="X19" s="9">
        <f>+$B$5*M19</f>
        <v>0</v>
      </c>
      <c r="Y19" s="23">
        <f>+$B$5*N19</f>
        <v>1160000</v>
      </c>
    </row>
    <row r="20" spans="1:25" x14ac:dyDescent="0.25">
      <c r="A20" s="29" t="s">
        <v>203</v>
      </c>
      <c r="B20" s="16">
        <v>2</v>
      </c>
      <c r="C20" s="16" t="s">
        <v>202</v>
      </c>
      <c r="D20" s="9">
        <v>0</v>
      </c>
      <c r="E20" s="10">
        <v>148920</v>
      </c>
      <c r="F20" s="9">
        <v>184500</v>
      </c>
      <c r="G20" s="9">
        <v>0</v>
      </c>
      <c r="H20" s="9">
        <v>0</v>
      </c>
      <c r="I20" s="9">
        <v>163865.54</v>
      </c>
      <c r="J20" s="9">
        <v>200000</v>
      </c>
      <c r="K20" s="10">
        <v>140000</v>
      </c>
      <c r="L20" s="9">
        <v>0</v>
      </c>
      <c r="M20" s="9">
        <v>0</v>
      </c>
      <c r="N20" s="18">
        <v>0</v>
      </c>
      <c r="O20" s="22">
        <f>+B20*D20</f>
        <v>0</v>
      </c>
      <c r="P20" s="11">
        <f>+$B20*E20</f>
        <v>297840</v>
      </c>
      <c r="Q20" s="11">
        <f>+$B20*F20</f>
        <v>369000</v>
      </c>
      <c r="R20" s="11">
        <f>+$B20*G20</f>
        <v>0</v>
      </c>
      <c r="S20" s="11">
        <f>+$B20*H20</f>
        <v>0</v>
      </c>
      <c r="T20" s="11">
        <f>+$B20*I20</f>
        <v>327731.08</v>
      </c>
      <c r="U20" s="11">
        <f>+$B20*J20</f>
        <v>400000</v>
      </c>
      <c r="V20" s="42">
        <f>+$B20*K20</f>
        <v>280000</v>
      </c>
      <c r="W20" s="37">
        <f>+$B$5*L20</f>
        <v>0</v>
      </c>
      <c r="X20" s="9">
        <f>+$B$5*M20</f>
        <v>0</v>
      </c>
      <c r="Y20" s="23">
        <f>+$B$5*N20</f>
        <v>0</v>
      </c>
    </row>
    <row r="21" spans="1:25" x14ac:dyDescent="0.25">
      <c r="A21" s="13" t="s">
        <v>183</v>
      </c>
      <c r="B21" s="16">
        <v>5</v>
      </c>
      <c r="C21" s="16" t="s">
        <v>181</v>
      </c>
      <c r="D21" s="9">
        <v>0</v>
      </c>
      <c r="E21" s="10">
        <v>54500</v>
      </c>
      <c r="F21" s="9">
        <v>78600</v>
      </c>
      <c r="G21" s="9">
        <v>0</v>
      </c>
      <c r="H21" s="9">
        <v>0</v>
      </c>
      <c r="I21" s="9">
        <v>77310.92</v>
      </c>
      <c r="J21" s="9">
        <v>80000</v>
      </c>
      <c r="K21" s="9">
        <v>71000</v>
      </c>
      <c r="L21" s="9">
        <v>0</v>
      </c>
      <c r="M21" s="9">
        <v>0</v>
      </c>
      <c r="N21" s="18">
        <v>0</v>
      </c>
      <c r="O21" s="22">
        <f>+B21*D21</f>
        <v>0</v>
      </c>
      <c r="P21" s="10">
        <f>+$B21*E21</f>
        <v>272500</v>
      </c>
      <c r="Q21" s="11">
        <f>+$B21*F21</f>
        <v>393000</v>
      </c>
      <c r="R21" s="11">
        <f>+$B21*G21</f>
        <v>0</v>
      </c>
      <c r="S21" s="11">
        <f>+$B21*H21</f>
        <v>0</v>
      </c>
      <c r="T21" s="11">
        <f>+$B21*I21</f>
        <v>386554.6</v>
      </c>
      <c r="U21" s="11">
        <f>+$B21*J21</f>
        <v>400000</v>
      </c>
      <c r="V21" s="43">
        <f>+$B21*K21</f>
        <v>355000</v>
      </c>
      <c r="W21" s="37">
        <f>+$B$5*L21</f>
        <v>0</v>
      </c>
      <c r="X21" s="9">
        <f>+$B$5*M21</f>
        <v>0</v>
      </c>
      <c r="Y21" s="23">
        <f>+$B$5*N21</f>
        <v>0</v>
      </c>
    </row>
    <row r="22" spans="1:25" x14ac:dyDescent="0.25">
      <c r="A22" s="13" t="s">
        <v>35</v>
      </c>
      <c r="B22" s="16">
        <v>1</v>
      </c>
      <c r="C22" s="16"/>
      <c r="D22" s="9">
        <v>0</v>
      </c>
      <c r="E22" s="10">
        <v>64500</v>
      </c>
      <c r="F22" s="9">
        <v>145600</v>
      </c>
      <c r="G22" s="9">
        <v>0</v>
      </c>
      <c r="H22" s="9">
        <v>0</v>
      </c>
      <c r="I22" s="9">
        <v>98991.59</v>
      </c>
      <c r="J22" s="9">
        <v>100000</v>
      </c>
      <c r="K22" s="9">
        <v>84000</v>
      </c>
      <c r="L22" s="9">
        <v>0</v>
      </c>
      <c r="M22" s="9">
        <v>0</v>
      </c>
      <c r="N22" s="18">
        <v>0</v>
      </c>
      <c r="O22" s="22">
        <f>+B22*D22</f>
        <v>0</v>
      </c>
      <c r="P22" s="10">
        <f>+$B22*E22</f>
        <v>64500</v>
      </c>
      <c r="Q22" s="11">
        <f>+$B22*F22</f>
        <v>145600</v>
      </c>
      <c r="R22" s="11">
        <f>+$B22*G22</f>
        <v>0</v>
      </c>
      <c r="S22" s="11">
        <f>+$B22*H22</f>
        <v>0</v>
      </c>
      <c r="T22" s="11">
        <f>+$B22*I22</f>
        <v>98991.59</v>
      </c>
      <c r="U22" s="11">
        <f>+$B22*J22</f>
        <v>100000</v>
      </c>
      <c r="V22" s="43">
        <f>+$B22*K22</f>
        <v>84000</v>
      </c>
      <c r="W22" s="37">
        <f>+$B$5*L22</f>
        <v>0</v>
      </c>
      <c r="X22" s="9">
        <f>+$B$5*M22</f>
        <v>0</v>
      </c>
      <c r="Y22" s="23">
        <f>+$B$5*N22</f>
        <v>0</v>
      </c>
    </row>
    <row r="23" spans="1:25" x14ac:dyDescent="0.25">
      <c r="A23" s="7" t="s">
        <v>41</v>
      </c>
      <c r="B23" s="15">
        <v>1</v>
      </c>
      <c r="C23" s="15" t="s">
        <v>192</v>
      </c>
      <c r="D23" s="9">
        <v>0</v>
      </c>
      <c r="E23" s="9">
        <v>2101900</v>
      </c>
      <c r="F23" s="10">
        <v>1324786</v>
      </c>
      <c r="G23" s="9">
        <v>0</v>
      </c>
      <c r="H23" s="9">
        <v>0</v>
      </c>
      <c r="I23" s="9">
        <v>2243697.4700000002</v>
      </c>
      <c r="J23" s="9">
        <v>3000000</v>
      </c>
      <c r="K23" s="9">
        <v>2667000</v>
      </c>
      <c r="L23" s="9">
        <v>0</v>
      </c>
      <c r="M23" s="9">
        <v>0</v>
      </c>
      <c r="N23" s="18">
        <v>2181403</v>
      </c>
      <c r="O23" s="22">
        <f>+B23*D23</f>
        <v>0</v>
      </c>
      <c r="P23" s="11">
        <f>+$B23*E23</f>
        <v>2101900</v>
      </c>
      <c r="Q23" s="10">
        <f>+$B23*F23</f>
        <v>1324786</v>
      </c>
      <c r="R23" s="11">
        <f>+$B23*G23</f>
        <v>0</v>
      </c>
      <c r="S23" s="11">
        <f>+$B23*H23</f>
        <v>0</v>
      </c>
      <c r="T23" s="11">
        <f>+$B23*I23</f>
        <v>2243697.4700000002</v>
      </c>
      <c r="U23" s="11">
        <f>+$B23*J23</f>
        <v>3000000</v>
      </c>
      <c r="V23" s="43">
        <f>+$B23*K23</f>
        <v>2667000</v>
      </c>
      <c r="W23" s="37">
        <f>+$B$5*L23</f>
        <v>0</v>
      </c>
      <c r="X23" s="9">
        <f>+$B$5*M23</f>
        <v>0</v>
      </c>
      <c r="Y23" s="23">
        <f>+$B$5*N23</f>
        <v>8725612</v>
      </c>
    </row>
    <row r="24" spans="1:25" x14ac:dyDescent="0.25">
      <c r="A24" s="13" t="s">
        <v>185</v>
      </c>
      <c r="B24" s="15">
        <v>3</v>
      </c>
      <c r="C24" s="15" t="s">
        <v>204</v>
      </c>
      <c r="D24" s="9">
        <v>0</v>
      </c>
      <c r="E24" s="9">
        <v>23300</v>
      </c>
      <c r="F24" s="9">
        <v>42450</v>
      </c>
      <c r="G24" s="9">
        <v>52300</v>
      </c>
      <c r="H24" s="9">
        <v>0</v>
      </c>
      <c r="I24" s="10">
        <v>37733</v>
      </c>
      <c r="J24" s="9">
        <v>40000</v>
      </c>
      <c r="K24" s="9">
        <v>40000</v>
      </c>
      <c r="L24" s="9">
        <v>770000</v>
      </c>
      <c r="M24" s="9">
        <v>0</v>
      </c>
      <c r="N24" s="18">
        <v>598000</v>
      </c>
      <c r="O24" s="22">
        <f>+B24*D24</f>
        <v>0</v>
      </c>
      <c r="P24" s="10">
        <f>+$B24*E24</f>
        <v>69900</v>
      </c>
      <c r="Q24" s="11">
        <f>+$B24*F24</f>
        <v>127350</v>
      </c>
      <c r="R24" s="11">
        <f>+$B24*G24</f>
        <v>156900</v>
      </c>
      <c r="S24" s="11">
        <f>+$B24*H24</f>
        <v>0</v>
      </c>
      <c r="T24" s="11">
        <f>+$B24*I24</f>
        <v>113199</v>
      </c>
      <c r="U24" s="11">
        <f>+$B24*J24</f>
        <v>120000</v>
      </c>
      <c r="V24" s="43">
        <f>+$B24*K24</f>
        <v>120000</v>
      </c>
      <c r="W24" s="37">
        <f>+$B$5*L24</f>
        <v>3080000</v>
      </c>
      <c r="X24" s="9">
        <f>+$B$5*M24</f>
        <v>0</v>
      </c>
      <c r="Y24" s="23">
        <f>+$B$5*N24</f>
        <v>2392000</v>
      </c>
    </row>
    <row r="25" spans="1:25" x14ac:dyDescent="0.25">
      <c r="A25" s="7" t="s">
        <v>50</v>
      </c>
      <c r="B25" s="15">
        <v>3</v>
      </c>
      <c r="C25" s="15"/>
      <c r="D25" s="9">
        <v>0</v>
      </c>
      <c r="E25" s="9">
        <v>0</v>
      </c>
      <c r="F25" s="9">
        <v>124750</v>
      </c>
      <c r="G25" s="9">
        <v>0</v>
      </c>
      <c r="H25" s="9">
        <v>0</v>
      </c>
      <c r="I25" s="10">
        <v>151733</v>
      </c>
      <c r="J25" s="9">
        <v>140000</v>
      </c>
      <c r="K25" s="9">
        <v>0</v>
      </c>
      <c r="L25" s="9">
        <v>0</v>
      </c>
      <c r="M25" s="9">
        <v>0</v>
      </c>
      <c r="N25" s="18">
        <v>0</v>
      </c>
      <c r="O25" s="22">
        <f>+B25*D25</f>
        <v>0</v>
      </c>
      <c r="P25" s="11">
        <f>+$B25*E25</f>
        <v>0</v>
      </c>
      <c r="Q25" s="10">
        <f>+$B25*F25</f>
        <v>374250</v>
      </c>
      <c r="R25" s="11">
        <f>+$B25*G25</f>
        <v>0</v>
      </c>
      <c r="S25" s="11">
        <f>+$B25*H25</f>
        <v>0</v>
      </c>
      <c r="T25" s="11">
        <f>+$B25*I25</f>
        <v>455199</v>
      </c>
      <c r="U25" s="11">
        <f>+$B25*J25</f>
        <v>420000</v>
      </c>
      <c r="V25" s="43">
        <f>+$B25*K25</f>
        <v>0</v>
      </c>
      <c r="W25" s="37">
        <f>+$B$5*L25</f>
        <v>0</v>
      </c>
      <c r="X25" s="9">
        <f>+$B$5*M25</f>
        <v>0</v>
      </c>
      <c r="Y25" s="23">
        <f>+$B$5*N25</f>
        <v>0</v>
      </c>
    </row>
    <row r="26" spans="1:25" x14ac:dyDescent="0.25">
      <c r="A26" s="7" t="s">
        <v>53</v>
      </c>
      <c r="B26" s="15">
        <v>3</v>
      </c>
      <c r="C26" s="15"/>
      <c r="D26" s="9">
        <v>0</v>
      </c>
      <c r="E26" s="9">
        <v>0</v>
      </c>
      <c r="F26" s="9">
        <v>65250</v>
      </c>
      <c r="G26" s="9">
        <v>0</v>
      </c>
      <c r="H26" s="9">
        <v>0</v>
      </c>
      <c r="I26" s="10">
        <v>86600</v>
      </c>
      <c r="J26" s="9">
        <v>80000</v>
      </c>
      <c r="K26" s="9">
        <v>0</v>
      </c>
      <c r="L26" s="9">
        <v>0</v>
      </c>
      <c r="M26" s="9">
        <v>0</v>
      </c>
      <c r="N26" s="18">
        <v>0</v>
      </c>
      <c r="O26" s="22">
        <f>+B26*D26</f>
        <v>0</v>
      </c>
      <c r="P26" s="11">
        <f>+$B26*E26</f>
        <v>0</v>
      </c>
      <c r="Q26" s="10">
        <f>+$B26*F26</f>
        <v>195750</v>
      </c>
      <c r="R26" s="11">
        <f>+$B26*G26</f>
        <v>0</v>
      </c>
      <c r="S26" s="11">
        <f>+$B26*H26</f>
        <v>0</v>
      </c>
      <c r="T26" s="11">
        <f>+$B26*I26</f>
        <v>259800</v>
      </c>
      <c r="U26" s="11">
        <f>+$B26*J26</f>
        <v>240000</v>
      </c>
      <c r="V26" s="43">
        <f>+$B26*K26</f>
        <v>0</v>
      </c>
      <c r="W26" s="37">
        <f>+$B$5*L26</f>
        <v>0</v>
      </c>
      <c r="X26" s="9">
        <f>+$B$5*M26</f>
        <v>0</v>
      </c>
      <c r="Y26" s="23">
        <f>+$B$5*N26</f>
        <v>0</v>
      </c>
    </row>
    <row r="27" spans="1:25" x14ac:dyDescent="0.25">
      <c r="A27" s="7" t="s">
        <v>193</v>
      </c>
      <c r="B27" s="15">
        <v>2</v>
      </c>
      <c r="C27" s="15" t="s">
        <v>180</v>
      </c>
      <c r="D27" s="9">
        <v>288000</v>
      </c>
      <c r="E27" s="10">
        <v>72700</v>
      </c>
      <c r="F27" s="9">
        <v>58000</v>
      </c>
      <c r="G27" s="9">
        <v>0</v>
      </c>
      <c r="H27" s="9">
        <v>0</v>
      </c>
      <c r="I27" s="9">
        <v>172689.07</v>
      </c>
      <c r="J27" s="9">
        <v>300000</v>
      </c>
      <c r="K27" s="9">
        <v>112000</v>
      </c>
      <c r="L27" s="9">
        <v>520000</v>
      </c>
      <c r="M27" s="9">
        <v>0</v>
      </c>
      <c r="N27" s="18">
        <v>45000</v>
      </c>
      <c r="O27" s="22">
        <f>+B27*D27</f>
        <v>576000</v>
      </c>
      <c r="P27" s="11">
        <f>+$B27*E27</f>
        <v>145400</v>
      </c>
      <c r="Q27" s="10">
        <f>+$B27*F27</f>
        <v>116000</v>
      </c>
      <c r="R27" s="11">
        <f>+$B27*G27</f>
        <v>0</v>
      </c>
      <c r="S27" s="11">
        <f>+$B27*H27</f>
        <v>0</v>
      </c>
      <c r="T27" s="11">
        <f>+$B27*I27</f>
        <v>345378.14</v>
      </c>
      <c r="U27" s="11">
        <f>+$B27*J27</f>
        <v>600000</v>
      </c>
      <c r="V27" s="43">
        <f>+$B27*K27</f>
        <v>224000</v>
      </c>
      <c r="W27" s="37">
        <f>+$B$5*L27</f>
        <v>2080000</v>
      </c>
      <c r="X27" s="9">
        <f>+$B$5*M27</f>
        <v>0</v>
      </c>
      <c r="Y27" s="23">
        <f>+$B$5*N27</f>
        <v>180000</v>
      </c>
    </row>
    <row r="28" spans="1:25" x14ac:dyDescent="0.25">
      <c r="A28" s="13" t="s">
        <v>187</v>
      </c>
      <c r="B28" s="15">
        <v>5</v>
      </c>
      <c r="C28" s="15" t="s">
        <v>186</v>
      </c>
      <c r="D28" s="9">
        <v>0</v>
      </c>
      <c r="E28" s="10">
        <v>14300</v>
      </c>
      <c r="F28" s="9">
        <v>20250</v>
      </c>
      <c r="G28" s="9">
        <v>0</v>
      </c>
      <c r="H28" s="9">
        <v>0</v>
      </c>
      <c r="I28" s="9">
        <v>26470.58</v>
      </c>
      <c r="J28" s="9">
        <v>25000</v>
      </c>
      <c r="K28" s="9">
        <v>25000</v>
      </c>
      <c r="L28" s="9">
        <v>0</v>
      </c>
      <c r="M28" s="9">
        <v>8500</v>
      </c>
      <c r="N28" s="18">
        <v>0</v>
      </c>
      <c r="O28" s="22">
        <f>+B28*D28</f>
        <v>0</v>
      </c>
      <c r="P28" s="10">
        <f>+$B28*E28</f>
        <v>71500</v>
      </c>
      <c r="Q28" s="11">
        <f>+$B28*F28</f>
        <v>101250</v>
      </c>
      <c r="R28" s="11">
        <f>+$B28*G28</f>
        <v>0</v>
      </c>
      <c r="S28" s="11">
        <f>+$B28*H28</f>
        <v>0</v>
      </c>
      <c r="T28" s="11">
        <f>+$B28*I28</f>
        <v>132352.90000000002</v>
      </c>
      <c r="U28" s="11">
        <f>+$B28*J28</f>
        <v>125000</v>
      </c>
      <c r="V28" s="43">
        <f>+$B28*K28</f>
        <v>125000</v>
      </c>
      <c r="W28" s="37">
        <f>+$B$5*L28</f>
        <v>0</v>
      </c>
      <c r="X28" s="9">
        <f>+$B$5*M28</f>
        <v>34000</v>
      </c>
      <c r="Y28" s="23">
        <f>+$B$5*N28</f>
        <v>0</v>
      </c>
    </row>
    <row r="29" spans="1:25" ht="15.75" thickBot="1" x14ac:dyDescent="0.3">
      <c r="A29" s="7" t="s">
        <v>168</v>
      </c>
      <c r="B29" s="15"/>
      <c r="C29" s="15"/>
      <c r="D29" s="9">
        <v>13746000</v>
      </c>
      <c r="E29" s="9">
        <v>3351416</v>
      </c>
      <c r="F29" s="9">
        <v>4926423</v>
      </c>
      <c r="G29" s="9">
        <v>711300</v>
      </c>
      <c r="H29" s="9">
        <v>8458000</v>
      </c>
      <c r="I29" s="9">
        <v>4338535.16</v>
      </c>
      <c r="J29" s="9">
        <v>21463000</v>
      </c>
      <c r="K29" s="9">
        <v>3580000</v>
      </c>
      <c r="L29" s="9">
        <v>1290000</v>
      </c>
      <c r="M29" s="9">
        <v>90570</v>
      </c>
      <c r="N29" s="18">
        <v>4012403</v>
      </c>
      <c r="O29" s="24">
        <f>+B29*D29</f>
        <v>0</v>
      </c>
      <c r="P29" s="44">
        <f>+$B29*E29</f>
        <v>0</v>
      </c>
      <c r="Q29" s="44">
        <f>+$B29*F29</f>
        <v>0</v>
      </c>
      <c r="R29" s="44">
        <f>+$B29*G29</f>
        <v>0</v>
      </c>
      <c r="S29" s="44">
        <f>+$B29*H29</f>
        <v>0</v>
      </c>
      <c r="T29" s="44">
        <f>+$B29*I29</f>
        <v>0</v>
      </c>
      <c r="U29" s="44">
        <f>+$B29*J29</f>
        <v>0</v>
      </c>
      <c r="V29" s="45">
        <f>+$B29*K29</f>
        <v>0</v>
      </c>
      <c r="W29" s="38">
        <f>+$B$5*L29</f>
        <v>5160000</v>
      </c>
      <c r="X29" s="25">
        <f>+$B$5*M29</f>
        <v>362280</v>
      </c>
      <c r="Y29" s="26">
        <f>+$B$5*N29</f>
        <v>16049612</v>
      </c>
    </row>
    <row r="30" spans="1:25" x14ac:dyDescent="0.25">
      <c r="P30" s="39">
        <f>+P7+P15+P16+P17+P18+P19+P22+P21+P28+P14+P24+P12</f>
        <v>2400870</v>
      </c>
      <c r="Q30" s="39">
        <f>+Q13+Q23+Q27+Q26+Q25+Q6</f>
        <v>3824073</v>
      </c>
      <c r="R30" s="39">
        <f>+$B30*G30</f>
        <v>0</v>
      </c>
      <c r="T30" s="40">
        <f>+T8+T10</f>
        <v>414200</v>
      </c>
      <c r="U30" s="41"/>
      <c r="V30" s="40">
        <f>+V5+V20+V9</f>
        <v>720000</v>
      </c>
    </row>
    <row r="31" spans="1:25" x14ac:dyDescent="0.25">
      <c r="O31" s="34">
        <v>0.19</v>
      </c>
      <c r="P31" s="11">
        <f>+P30*O31</f>
        <v>456165.3</v>
      </c>
      <c r="Q31" s="11">
        <f>+Q30*O31</f>
        <v>726573.87</v>
      </c>
      <c r="R31" s="11">
        <f>+$B31*G31</f>
        <v>0</v>
      </c>
      <c r="T31" s="31">
        <f>+T30*O31</f>
        <v>78698</v>
      </c>
      <c r="U31" s="7"/>
      <c r="V31" s="31">
        <f>+V30*O31</f>
        <v>136800</v>
      </c>
    </row>
    <row r="32" spans="1:25" x14ac:dyDescent="0.25">
      <c r="I32" s="5"/>
      <c r="O32" s="35" t="s">
        <v>172</v>
      </c>
      <c r="P32" s="32">
        <f>+P30+P31</f>
        <v>2857035.3</v>
      </c>
      <c r="Q32" s="32">
        <f>+Q30+Q31</f>
        <v>4550646.87</v>
      </c>
      <c r="R32" s="32">
        <f t="shared" ref="R32" si="0">+$B32*G32</f>
        <v>0</v>
      </c>
      <c r="S32" s="6"/>
      <c r="T32" s="33">
        <f>+T30+T31</f>
        <v>492898</v>
      </c>
      <c r="U32" s="13"/>
      <c r="V32" s="33">
        <f>+V30+V31</f>
        <v>856800</v>
      </c>
    </row>
    <row r="33" spans="1:20" x14ac:dyDescent="0.25">
      <c r="A33" s="53" t="s">
        <v>206</v>
      </c>
      <c r="I33" s="54"/>
      <c r="J33" s="53"/>
    </row>
    <row r="34" spans="1:20" x14ac:dyDescent="0.25">
      <c r="A34" s="53" t="s">
        <v>207</v>
      </c>
      <c r="I34" s="54"/>
      <c r="J34" s="53"/>
    </row>
    <row r="35" spans="1:20" x14ac:dyDescent="0.25">
      <c r="A35" s="53" t="s">
        <v>205</v>
      </c>
      <c r="I35" s="54"/>
      <c r="J35" s="53"/>
      <c r="Q35" s="6" t="s">
        <v>172</v>
      </c>
      <c r="R35" s="30">
        <f>+P32+Q32+R32+T32+V32</f>
        <v>8757380.1699999999</v>
      </c>
      <c r="T35" s="5">
        <f>+P32+Q32+T32+V32</f>
        <v>8757380.1699999999</v>
      </c>
    </row>
    <row r="36" spans="1:20" x14ac:dyDescent="0.25">
      <c r="A36" s="53" t="s">
        <v>208</v>
      </c>
      <c r="I36" s="54"/>
      <c r="J36" s="53"/>
    </row>
    <row r="37" spans="1:20" x14ac:dyDescent="0.25">
      <c r="A37" s="53" t="s">
        <v>184</v>
      </c>
      <c r="I37" s="54"/>
      <c r="J37" s="53"/>
      <c r="O37" t="s">
        <v>174</v>
      </c>
      <c r="T37" s="28">
        <v>1158617.42</v>
      </c>
    </row>
    <row r="38" spans="1:20" x14ac:dyDescent="0.25">
      <c r="A38" s="53" t="s">
        <v>191</v>
      </c>
      <c r="I38" s="54"/>
      <c r="J38" s="53"/>
      <c r="T38" s="28">
        <v>220137.30979999999</v>
      </c>
    </row>
    <row r="39" spans="1:20" x14ac:dyDescent="0.25">
      <c r="A39" s="53" t="s">
        <v>194</v>
      </c>
      <c r="I39" s="54"/>
      <c r="J39" s="53"/>
      <c r="T39" s="28">
        <v>1378754.7297999999</v>
      </c>
    </row>
    <row r="40" spans="1:20" x14ac:dyDescent="0.25">
      <c r="A40" s="53" t="s">
        <v>195</v>
      </c>
      <c r="I40" s="53"/>
      <c r="J40" s="53"/>
    </row>
    <row r="41" spans="1:20" ht="30" x14ac:dyDescent="0.25">
      <c r="A41" s="55" t="s">
        <v>196</v>
      </c>
      <c r="I41" s="53"/>
      <c r="J41" s="53"/>
    </row>
    <row r="42" spans="1:20" ht="30" x14ac:dyDescent="0.25">
      <c r="A42" s="55" t="s">
        <v>197</v>
      </c>
      <c r="I42" s="53"/>
      <c r="J42" s="53"/>
    </row>
    <row r="43" spans="1:20" ht="30" x14ac:dyDescent="0.25">
      <c r="A43" s="55" t="s">
        <v>201</v>
      </c>
    </row>
  </sheetData>
  <autoFilter ref="A4:Y31" xr:uid="{341F62FD-FB7C-4940-B66F-0CFA1109398A}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07B9B-4A25-4EBC-83D4-A6AF2CF18F17}">
  <dimension ref="A3:N55"/>
  <sheetViews>
    <sheetView tabSelected="1" workbookViewId="0">
      <selection activeCell="A4" sqref="A4"/>
      <pivotSelection pane="bottomRight" activeRow="25" previousRow="25" click="2" r:id="rId1">
        <pivotArea field="7" type="button" dataOnly="0" labelOnly="1" outline="0" axis="axisRow" fieldPosition="1"/>
      </pivotSelection>
    </sheetView>
  </sheetViews>
  <sheetFormatPr baseColWidth="10" defaultRowHeight="15" x14ac:dyDescent="0.25"/>
  <cols>
    <col min="1" max="1" width="119.42578125" bestFit="1" customWidth="1"/>
    <col min="2" max="2" width="22.85546875" bestFit="1" customWidth="1"/>
    <col min="3" max="3" width="14.85546875" bestFit="1" customWidth="1"/>
    <col min="4" max="4" width="13.5703125" bestFit="1" customWidth="1"/>
    <col min="5" max="6" width="12" bestFit="1" customWidth="1"/>
    <col min="7" max="7" width="16.140625" bestFit="1" customWidth="1"/>
    <col min="8" max="8" width="13" bestFit="1" customWidth="1"/>
    <col min="9" max="9" width="12.140625" bestFit="1" customWidth="1"/>
    <col min="10" max="10" width="12" bestFit="1" customWidth="1"/>
    <col min="11" max="11" width="13" bestFit="1" customWidth="1"/>
    <col min="12" max="12" width="16.7109375" bestFit="1" customWidth="1"/>
    <col min="13" max="13" width="11.140625" bestFit="1" customWidth="1"/>
    <col min="14" max="14" width="12.5703125" bestFit="1" customWidth="1"/>
  </cols>
  <sheetData>
    <row r="3" spans="1:14" x14ac:dyDescent="0.25">
      <c r="A3" s="1" t="s">
        <v>170</v>
      </c>
      <c r="B3" s="1" t="s">
        <v>169</v>
      </c>
    </row>
    <row r="4" spans="1:14" ht="45" x14ac:dyDescent="0.25">
      <c r="A4" s="1" t="s">
        <v>166</v>
      </c>
      <c r="B4" s="4" t="s">
        <v>154</v>
      </c>
      <c r="C4" s="4" t="s">
        <v>19</v>
      </c>
      <c r="D4" s="4" t="s">
        <v>90</v>
      </c>
      <c r="E4" s="4" t="s">
        <v>103</v>
      </c>
      <c r="F4" s="4" t="s">
        <v>105</v>
      </c>
      <c r="G4" s="4" t="s">
        <v>109</v>
      </c>
      <c r="H4" s="4" t="s">
        <v>113</v>
      </c>
      <c r="I4" s="4" t="s">
        <v>119</v>
      </c>
      <c r="J4" s="4" t="s">
        <v>145</v>
      </c>
      <c r="K4" s="4" t="s">
        <v>162</v>
      </c>
      <c r="L4" s="4" t="s">
        <v>152</v>
      </c>
      <c r="M4" t="s">
        <v>167</v>
      </c>
      <c r="N4" t="s">
        <v>168</v>
      </c>
    </row>
    <row r="5" spans="1:14" x14ac:dyDescent="0.25">
      <c r="A5" s="2" t="s">
        <v>74</v>
      </c>
      <c r="B5" s="5">
        <v>0</v>
      </c>
      <c r="C5" s="5">
        <v>23200</v>
      </c>
      <c r="D5" s="5">
        <v>0</v>
      </c>
      <c r="E5" s="5">
        <v>0</v>
      </c>
      <c r="F5" s="5">
        <v>0</v>
      </c>
      <c r="G5" s="5">
        <v>21008.400000000001</v>
      </c>
      <c r="H5" s="5">
        <v>35000</v>
      </c>
      <c r="I5" s="5">
        <v>22000</v>
      </c>
      <c r="J5" s="5">
        <v>0</v>
      </c>
      <c r="K5" s="5">
        <v>22500</v>
      </c>
      <c r="L5" s="5">
        <v>0</v>
      </c>
      <c r="M5" s="3"/>
      <c r="N5" s="3">
        <v>123708.4</v>
      </c>
    </row>
    <row r="6" spans="1:14" x14ac:dyDescent="0.25">
      <c r="A6" s="12">
        <v>4</v>
      </c>
      <c r="B6" s="5">
        <v>0</v>
      </c>
      <c r="C6" s="5">
        <v>23200</v>
      </c>
      <c r="D6" s="5">
        <v>0</v>
      </c>
      <c r="E6" s="5">
        <v>0</v>
      </c>
      <c r="F6" s="5">
        <v>0</v>
      </c>
      <c r="G6" s="5">
        <v>21008.400000000001</v>
      </c>
      <c r="H6" s="5">
        <v>35000</v>
      </c>
      <c r="I6" s="5">
        <v>22000</v>
      </c>
      <c r="J6" s="5">
        <v>0</v>
      </c>
      <c r="K6" s="5">
        <v>22500</v>
      </c>
      <c r="L6" s="5">
        <v>0</v>
      </c>
      <c r="M6" s="3"/>
      <c r="N6" s="3">
        <v>123708.4</v>
      </c>
    </row>
    <row r="7" spans="1:14" x14ac:dyDescent="0.25">
      <c r="A7" s="2" t="s">
        <v>80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11800</v>
      </c>
      <c r="H7" s="5">
        <v>0</v>
      </c>
      <c r="I7" s="5">
        <v>14000</v>
      </c>
      <c r="J7" s="5">
        <v>0</v>
      </c>
      <c r="K7" s="5">
        <v>0</v>
      </c>
      <c r="L7" s="5">
        <v>0</v>
      </c>
      <c r="M7" s="3"/>
      <c r="N7" s="3">
        <v>25800</v>
      </c>
    </row>
    <row r="8" spans="1:14" x14ac:dyDescent="0.25">
      <c r="A8" s="12">
        <v>5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11800</v>
      </c>
      <c r="H8" s="5">
        <v>0</v>
      </c>
      <c r="I8" s="5">
        <v>14000</v>
      </c>
      <c r="J8" s="5">
        <v>0</v>
      </c>
      <c r="K8" s="5">
        <v>0</v>
      </c>
      <c r="L8" s="5">
        <v>0</v>
      </c>
      <c r="M8" s="3"/>
      <c r="N8" s="3">
        <v>25800</v>
      </c>
    </row>
    <row r="9" spans="1:14" x14ac:dyDescent="0.25">
      <c r="A9" s="2" t="s">
        <v>47</v>
      </c>
      <c r="B9" s="5">
        <v>0</v>
      </c>
      <c r="C9" s="5">
        <v>21950</v>
      </c>
      <c r="D9" s="5">
        <v>77500</v>
      </c>
      <c r="E9" s="5">
        <v>50000</v>
      </c>
      <c r="F9" s="5">
        <v>0</v>
      </c>
      <c r="G9" s="5">
        <v>113445.37</v>
      </c>
      <c r="H9" s="5">
        <v>30000</v>
      </c>
      <c r="I9" s="5">
        <v>141000</v>
      </c>
      <c r="J9" s="5">
        <v>0</v>
      </c>
      <c r="K9" s="5">
        <v>0</v>
      </c>
      <c r="L9" s="5">
        <v>0</v>
      </c>
      <c r="M9" s="3"/>
      <c r="N9" s="3">
        <v>433895.37</v>
      </c>
    </row>
    <row r="10" spans="1:14" x14ac:dyDescent="0.25">
      <c r="A10" s="12">
        <v>3</v>
      </c>
      <c r="B10" s="5">
        <v>0</v>
      </c>
      <c r="C10" s="5">
        <v>21950</v>
      </c>
      <c r="D10" s="5">
        <v>77500</v>
      </c>
      <c r="E10" s="5">
        <v>50000</v>
      </c>
      <c r="F10" s="5">
        <v>0</v>
      </c>
      <c r="G10" s="5">
        <v>113445.37</v>
      </c>
      <c r="H10" s="5">
        <v>30000</v>
      </c>
      <c r="I10" s="5">
        <v>141000</v>
      </c>
      <c r="J10" s="5">
        <v>0</v>
      </c>
      <c r="K10" s="5">
        <v>0</v>
      </c>
      <c r="L10" s="5">
        <v>0</v>
      </c>
      <c r="M10" s="3"/>
      <c r="N10" s="3">
        <v>433895.37</v>
      </c>
    </row>
    <row r="11" spans="1:14" x14ac:dyDescent="0.25">
      <c r="A11" s="2" t="s">
        <v>88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16386.55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3"/>
      <c r="N11" s="3">
        <v>16386.55</v>
      </c>
    </row>
    <row r="12" spans="1:14" x14ac:dyDescent="0.25">
      <c r="A12" s="12">
        <v>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16386.55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3"/>
      <c r="N12" s="3">
        <v>16386.55</v>
      </c>
    </row>
    <row r="13" spans="1:14" x14ac:dyDescent="0.25">
      <c r="A13" s="2" t="s">
        <v>66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50000</v>
      </c>
      <c r="I13" s="5">
        <v>44000</v>
      </c>
      <c r="J13" s="5">
        <v>0</v>
      </c>
      <c r="K13" s="5">
        <v>0</v>
      </c>
      <c r="L13" s="5">
        <v>0</v>
      </c>
      <c r="M13" s="3"/>
      <c r="N13" s="3">
        <v>94000</v>
      </c>
    </row>
    <row r="14" spans="1:14" x14ac:dyDescent="0.25">
      <c r="A14" s="12">
        <v>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50000</v>
      </c>
      <c r="I14" s="5">
        <v>44000</v>
      </c>
      <c r="J14" s="5">
        <v>0</v>
      </c>
      <c r="K14" s="5">
        <v>0</v>
      </c>
      <c r="L14" s="5">
        <v>0</v>
      </c>
      <c r="M14" s="3"/>
      <c r="N14" s="3">
        <v>94000</v>
      </c>
    </row>
    <row r="15" spans="1:14" x14ac:dyDescent="0.25">
      <c r="A15" s="2" t="s">
        <v>64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15546.21</v>
      </c>
      <c r="H15" s="5">
        <v>25000</v>
      </c>
      <c r="I15" s="5">
        <v>0</v>
      </c>
      <c r="J15" s="5">
        <v>0</v>
      </c>
      <c r="K15" s="5">
        <v>0</v>
      </c>
      <c r="L15" s="5">
        <v>0</v>
      </c>
      <c r="M15" s="3"/>
      <c r="N15" s="3">
        <v>40546.21</v>
      </c>
    </row>
    <row r="16" spans="1:14" x14ac:dyDescent="0.25">
      <c r="A16" s="12">
        <v>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15546.21</v>
      </c>
      <c r="H16" s="5">
        <v>25000</v>
      </c>
      <c r="I16" s="5">
        <v>0</v>
      </c>
      <c r="J16" s="5">
        <v>0</v>
      </c>
      <c r="K16" s="5">
        <v>0</v>
      </c>
      <c r="L16" s="5">
        <v>0</v>
      </c>
      <c r="M16" s="3"/>
      <c r="N16" s="3">
        <v>40546.21</v>
      </c>
    </row>
    <row r="17" spans="1:14" x14ac:dyDescent="0.25">
      <c r="A17" s="2" t="s">
        <v>71</v>
      </c>
      <c r="B17" s="5">
        <v>0</v>
      </c>
      <c r="C17" s="5">
        <v>65200</v>
      </c>
      <c r="D17" s="5">
        <v>0</v>
      </c>
      <c r="E17" s="5">
        <v>0</v>
      </c>
      <c r="F17" s="5">
        <v>0</v>
      </c>
      <c r="G17" s="5">
        <v>24789.91</v>
      </c>
      <c r="H17" s="5">
        <v>55000</v>
      </c>
      <c r="I17" s="5">
        <v>97000</v>
      </c>
      <c r="J17" s="5">
        <v>0</v>
      </c>
      <c r="K17" s="5">
        <v>49970</v>
      </c>
      <c r="L17" s="5">
        <v>0</v>
      </c>
      <c r="M17" s="3"/>
      <c r="N17" s="3">
        <v>291959.91000000003</v>
      </c>
    </row>
    <row r="18" spans="1:14" x14ac:dyDescent="0.25">
      <c r="A18" s="12">
        <v>10</v>
      </c>
      <c r="B18" s="5">
        <v>0</v>
      </c>
      <c r="C18" s="5">
        <v>65200</v>
      </c>
      <c r="D18" s="5">
        <v>0</v>
      </c>
      <c r="E18" s="5">
        <v>0</v>
      </c>
      <c r="F18" s="5">
        <v>0</v>
      </c>
      <c r="G18" s="5">
        <v>24789.91</v>
      </c>
      <c r="H18" s="5">
        <v>55000</v>
      </c>
      <c r="I18" s="5">
        <v>97000</v>
      </c>
      <c r="J18" s="5">
        <v>0</v>
      </c>
      <c r="K18" s="5">
        <v>49970</v>
      </c>
      <c r="L18" s="5">
        <v>0</v>
      </c>
      <c r="M18" s="3"/>
      <c r="N18" s="3">
        <v>291959.91000000003</v>
      </c>
    </row>
    <row r="19" spans="1:14" x14ac:dyDescent="0.25">
      <c r="A19" s="2" t="s">
        <v>77</v>
      </c>
      <c r="B19" s="5">
        <v>0</v>
      </c>
      <c r="C19" s="5">
        <v>33600</v>
      </c>
      <c r="D19" s="5">
        <v>0</v>
      </c>
      <c r="E19" s="5">
        <v>0</v>
      </c>
      <c r="F19" s="5">
        <v>0</v>
      </c>
      <c r="G19" s="5">
        <v>28500</v>
      </c>
      <c r="H19" s="5">
        <v>55000</v>
      </c>
      <c r="I19" s="5">
        <v>38000</v>
      </c>
      <c r="J19" s="5">
        <v>0</v>
      </c>
      <c r="K19" s="5">
        <v>9600</v>
      </c>
      <c r="L19" s="5">
        <v>0</v>
      </c>
      <c r="M19" s="3"/>
      <c r="N19" s="3">
        <v>164700</v>
      </c>
    </row>
    <row r="20" spans="1:14" x14ac:dyDescent="0.25">
      <c r="A20" s="12">
        <v>3</v>
      </c>
      <c r="B20" s="5">
        <v>0</v>
      </c>
      <c r="C20" s="5">
        <v>33600</v>
      </c>
      <c r="D20" s="5">
        <v>0</v>
      </c>
      <c r="E20" s="5">
        <v>0</v>
      </c>
      <c r="F20" s="5">
        <v>0</v>
      </c>
      <c r="G20" s="5">
        <v>28500</v>
      </c>
      <c r="H20" s="5">
        <v>55000</v>
      </c>
      <c r="I20" s="5">
        <v>38000</v>
      </c>
      <c r="J20" s="5">
        <v>0</v>
      </c>
      <c r="K20" s="5">
        <v>9600</v>
      </c>
      <c r="L20" s="5">
        <v>0</v>
      </c>
      <c r="M20" s="3"/>
      <c r="N20" s="3">
        <v>164700</v>
      </c>
    </row>
    <row r="21" spans="1:14" x14ac:dyDescent="0.25">
      <c r="A21" s="2" t="s">
        <v>26</v>
      </c>
      <c r="B21" s="5">
        <v>0</v>
      </c>
      <c r="C21" s="5">
        <v>0</v>
      </c>
      <c r="D21" s="5">
        <v>1743287</v>
      </c>
      <c r="E21" s="5">
        <v>0</v>
      </c>
      <c r="F21" s="5">
        <v>0</v>
      </c>
      <c r="G21" s="5">
        <v>0</v>
      </c>
      <c r="H21" s="5">
        <v>1800000</v>
      </c>
      <c r="I21" s="5">
        <v>0</v>
      </c>
      <c r="J21" s="5">
        <v>0</v>
      </c>
      <c r="K21" s="5">
        <v>0</v>
      </c>
      <c r="L21" s="5">
        <v>898000</v>
      </c>
      <c r="M21" s="3"/>
      <c r="N21" s="3">
        <v>4441287</v>
      </c>
    </row>
    <row r="22" spans="1:14" x14ac:dyDescent="0.25">
      <c r="A22" s="12">
        <v>1</v>
      </c>
      <c r="B22" s="5">
        <v>0</v>
      </c>
      <c r="C22" s="5">
        <v>0</v>
      </c>
      <c r="D22" s="5">
        <v>1743287</v>
      </c>
      <c r="E22" s="5">
        <v>0</v>
      </c>
      <c r="F22" s="5">
        <v>0</v>
      </c>
      <c r="G22" s="5">
        <v>0</v>
      </c>
      <c r="H22" s="5">
        <v>1800000</v>
      </c>
      <c r="I22" s="5">
        <v>0</v>
      </c>
      <c r="J22" s="5">
        <v>0</v>
      </c>
      <c r="K22" s="5">
        <v>0</v>
      </c>
      <c r="L22" s="5">
        <v>898000</v>
      </c>
      <c r="M22" s="3"/>
      <c r="N22" s="3">
        <v>4441287</v>
      </c>
    </row>
    <row r="23" spans="1:14" x14ac:dyDescent="0.25">
      <c r="A23" s="2" t="s">
        <v>21</v>
      </c>
      <c r="B23" s="5">
        <v>11608000</v>
      </c>
      <c r="C23" s="5">
        <v>564600</v>
      </c>
      <c r="D23" s="5">
        <v>985200</v>
      </c>
      <c r="E23" s="5">
        <v>478000</v>
      </c>
      <c r="F23" s="5">
        <v>8458000</v>
      </c>
      <c r="G23" s="5">
        <v>815798.31</v>
      </c>
      <c r="H23" s="5">
        <v>15000000</v>
      </c>
      <c r="I23" s="5">
        <v>0</v>
      </c>
      <c r="J23" s="5">
        <v>0</v>
      </c>
      <c r="K23" s="5">
        <v>0</v>
      </c>
      <c r="L23" s="5">
        <v>0</v>
      </c>
      <c r="M23" s="3"/>
      <c r="N23" s="3">
        <v>37909598.310000002</v>
      </c>
    </row>
    <row r="24" spans="1:14" x14ac:dyDescent="0.25">
      <c r="A24" s="12">
        <v>1</v>
      </c>
      <c r="B24" s="5">
        <v>11608000</v>
      </c>
      <c r="C24" s="5">
        <v>564600</v>
      </c>
      <c r="D24" s="5">
        <v>985200</v>
      </c>
      <c r="E24" s="5">
        <v>478000</v>
      </c>
      <c r="F24" s="5">
        <v>8458000</v>
      </c>
      <c r="G24" s="5">
        <v>815798.31</v>
      </c>
      <c r="H24" s="5">
        <v>15000000</v>
      </c>
      <c r="I24" s="5">
        <v>0</v>
      </c>
      <c r="J24" s="5">
        <v>0</v>
      </c>
      <c r="K24" s="5">
        <v>0</v>
      </c>
      <c r="L24" s="5">
        <v>0</v>
      </c>
      <c r="M24" s="3"/>
      <c r="N24" s="3">
        <v>37909598.310000002</v>
      </c>
    </row>
    <row r="25" spans="1:14" x14ac:dyDescent="0.25">
      <c r="A25" s="2" t="s">
        <v>55</v>
      </c>
      <c r="B25" s="5">
        <v>0</v>
      </c>
      <c r="C25" s="5">
        <v>13300</v>
      </c>
      <c r="D25" s="5">
        <v>0</v>
      </c>
      <c r="E25" s="5">
        <v>0</v>
      </c>
      <c r="F25" s="5">
        <v>0</v>
      </c>
      <c r="G25" s="5">
        <v>13613.44</v>
      </c>
      <c r="H25" s="5">
        <v>20000</v>
      </c>
      <c r="I25" s="5">
        <v>19000</v>
      </c>
      <c r="J25" s="5">
        <v>0</v>
      </c>
      <c r="K25" s="5">
        <v>0</v>
      </c>
      <c r="L25" s="5">
        <v>0</v>
      </c>
      <c r="M25" s="3"/>
      <c r="N25" s="3">
        <v>65913.440000000002</v>
      </c>
    </row>
    <row r="26" spans="1:14" x14ac:dyDescent="0.25">
      <c r="A26" s="12">
        <v>20</v>
      </c>
      <c r="B26" s="5">
        <v>0</v>
      </c>
      <c r="C26" s="5">
        <v>13300</v>
      </c>
      <c r="D26" s="5">
        <v>0</v>
      </c>
      <c r="E26" s="5">
        <v>0</v>
      </c>
      <c r="F26" s="5">
        <v>0</v>
      </c>
      <c r="G26" s="5">
        <v>13613.44</v>
      </c>
      <c r="H26" s="5">
        <v>20000</v>
      </c>
      <c r="I26" s="5">
        <v>19000</v>
      </c>
      <c r="J26" s="5">
        <v>0</v>
      </c>
      <c r="K26" s="5">
        <v>0</v>
      </c>
      <c r="L26" s="5">
        <v>0</v>
      </c>
      <c r="M26" s="3"/>
      <c r="N26" s="3">
        <v>65913.440000000002</v>
      </c>
    </row>
    <row r="27" spans="1:14" x14ac:dyDescent="0.25">
      <c r="A27" s="2" t="s">
        <v>58</v>
      </c>
      <c r="B27" s="5">
        <v>0</v>
      </c>
      <c r="C27" s="5">
        <v>15026</v>
      </c>
      <c r="D27" s="5">
        <v>0</v>
      </c>
      <c r="E27" s="5">
        <v>0</v>
      </c>
      <c r="F27" s="5">
        <v>0</v>
      </c>
      <c r="G27" s="5">
        <v>15546.21</v>
      </c>
      <c r="H27" s="5">
        <v>25000</v>
      </c>
      <c r="I27" s="5">
        <v>0</v>
      </c>
      <c r="J27" s="5">
        <v>0</v>
      </c>
      <c r="K27" s="5">
        <v>0</v>
      </c>
      <c r="L27" s="5">
        <v>0</v>
      </c>
      <c r="M27" s="3"/>
      <c r="N27" s="3">
        <v>55572.21</v>
      </c>
    </row>
    <row r="28" spans="1:14" x14ac:dyDescent="0.25">
      <c r="A28" s="12">
        <v>20</v>
      </c>
      <c r="B28" s="5">
        <v>0</v>
      </c>
      <c r="C28" s="5">
        <v>15026</v>
      </c>
      <c r="D28" s="5">
        <v>0</v>
      </c>
      <c r="E28" s="5">
        <v>0</v>
      </c>
      <c r="F28" s="5">
        <v>0</v>
      </c>
      <c r="G28" s="5">
        <v>15546.21</v>
      </c>
      <c r="H28" s="5">
        <v>25000</v>
      </c>
      <c r="I28" s="5">
        <v>0</v>
      </c>
      <c r="J28" s="5">
        <v>0</v>
      </c>
      <c r="K28" s="5">
        <v>0</v>
      </c>
      <c r="L28" s="5">
        <v>0</v>
      </c>
      <c r="M28" s="3"/>
      <c r="N28" s="3">
        <v>55572.21</v>
      </c>
    </row>
    <row r="29" spans="1:14" x14ac:dyDescent="0.25">
      <c r="A29" s="2" t="s">
        <v>61</v>
      </c>
      <c r="B29" s="5">
        <v>0</v>
      </c>
      <c r="C29" s="5">
        <v>16570</v>
      </c>
      <c r="D29" s="5">
        <v>0</v>
      </c>
      <c r="E29" s="5">
        <v>0</v>
      </c>
      <c r="F29" s="5">
        <v>0</v>
      </c>
      <c r="G29" s="5">
        <v>17647.05</v>
      </c>
      <c r="H29" s="5">
        <v>25000</v>
      </c>
      <c r="I29" s="5">
        <v>29000</v>
      </c>
      <c r="J29" s="5">
        <v>0</v>
      </c>
      <c r="K29" s="5">
        <v>0</v>
      </c>
      <c r="L29" s="5">
        <v>0</v>
      </c>
      <c r="M29" s="3"/>
      <c r="N29" s="3">
        <v>88217.05</v>
      </c>
    </row>
    <row r="30" spans="1:14" x14ac:dyDescent="0.25">
      <c r="A30" s="12">
        <v>15</v>
      </c>
      <c r="B30" s="5">
        <v>0</v>
      </c>
      <c r="C30" s="5">
        <v>16570</v>
      </c>
      <c r="D30" s="5">
        <v>0</v>
      </c>
      <c r="E30" s="5">
        <v>0</v>
      </c>
      <c r="F30" s="5">
        <v>0</v>
      </c>
      <c r="G30" s="5">
        <v>17647.05</v>
      </c>
      <c r="H30" s="5">
        <v>25000</v>
      </c>
      <c r="I30" s="5">
        <v>29000</v>
      </c>
      <c r="J30" s="5">
        <v>0</v>
      </c>
      <c r="K30" s="5">
        <v>0</v>
      </c>
      <c r="L30" s="5">
        <v>0</v>
      </c>
      <c r="M30" s="3"/>
      <c r="N30" s="3">
        <v>88217.05</v>
      </c>
    </row>
    <row r="31" spans="1:14" x14ac:dyDescent="0.25">
      <c r="A31" s="2" t="s">
        <v>85</v>
      </c>
      <c r="B31" s="5">
        <v>0</v>
      </c>
      <c r="C31" s="5">
        <v>18450</v>
      </c>
      <c r="D31" s="5">
        <v>0</v>
      </c>
      <c r="E31" s="5">
        <v>0</v>
      </c>
      <c r="F31" s="5">
        <v>0</v>
      </c>
      <c r="G31" s="5">
        <v>19747.89</v>
      </c>
      <c r="H31" s="5">
        <v>28000</v>
      </c>
      <c r="I31" s="5">
        <v>37000</v>
      </c>
      <c r="J31" s="5">
        <v>0</v>
      </c>
      <c r="K31" s="5">
        <v>0</v>
      </c>
      <c r="L31" s="5">
        <v>0</v>
      </c>
      <c r="M31" s="3"/>
      <c r="N31" s="3">
        <v>103197.89</v>
      </c>
    </row>
    <row r="32" spans="1:14" x14ac:dyDescent="0.25">
      <c r="A32" s="12">
        <v>15</v>
      </c>
      <c r="B32" s="5">
        <v>0</v>
      </c>
      <c r="C32" s="5">
        <v>18450</v>
      </c>
      <c r="D32" s="5">
        <v>0</v>
      </c>
      <c r="E32" s="5">
        <v>0</v>
      </c>
      <c r="F32" s="5">
        <v>0</v>
      </c>
      <c r="G32" s="5">
        <v>19747.89</v>
      </c>
      <c r="H32" s="5">
        <v>28000</v>
      </c>
      <c r="I32" s="5">
        <v>37000</v>
      </c>
      <c r="J32" s="5">
        <v>0</v>
      </c>
      <c r="K32" s="5">
        <v>0</v>
      </c>
      <c r="L32" s="5">
        <v>0</v>
      </c>
      <c r="M32" s="3"/>
      <c r="N32" s="3">
        <v>103197.89</v>
      </c>
    </row>
    <row r="33" spans="1:14" x14ac:dyDescent="0.25">
      <c r="A33" s="2" t="s">
        <v>29</v>
      </c>
      <c r="B33" s="5">
        <v>1850000</v>
      </c>
      <c r="C33" s="5">
        <v>99400</v>
      </c>
      <c r="D33" s="5">
        <v>154500</v>
      </c>
      <c r="E33" s="5">
        <v>131000</v>
      </c>
      <c r="F33" s="5">
        <v>0</v>
      </c>
      <c r="G33" s="5">
        <v>271428.57</v>
      </c>
      <c r="H33" s="5">
        <v>350000</v>
      </c>
      <c r="I33" s="5">
        <v>0</v>
      </c>
      <c r="J33" s="5">
        <v>0</v>
      </c>
      <c r="K33" s="5">
        <v>0</v>
      </c>
      <c r="L33" s="5">
        <v>290000</v>
      </c>
      <c r="M33" s="3"/>
      <c r="N33" s="3">
        <v>3146328.57</v>
      </c>
    </row>
    <row r="34" spans="1:14" x14ac:dyDescent="0.25">
      <c r="A34" s="12">
        <v>1</v>
      </c>
      <c r="B34" s="5">
        <v>1850000</v>
      </c>
      <c r="C34" s="5">
        <v>99400</v>
      </c>
      <c r="D34" s="5">
        <v>154500</v>
      </c>
      <c r="E34" s="5">
        <v>131000</v>
      </c>
      <c r="F34" s="5">
        <v>0</v>
      </c>
      <c r="G34" s="5">
        <v>271428.57</v>
      </c>
      <c r="H34" s="5">
        <v>350000</v>
      </c>
      <c r="I34" s="5">
        <v>0</v>
      </c>
      <c r="J34" s="5">
        <v>0</v>
      </c>
      <c r="K34" s="5">
        <v>0</v>
      </c>
      <c r="L34" s="5">
        <v>290000</v>
      </c>
      <c r="M34" s="3"/>
      <c r="N34" s="3">
        <v>3146328.57</v>
      </c>
    </row>
    <row r="35" spans="1:14" x14ac:dyDescent="0.25">
      <c r="A35" s="2" t="s">
        <v>32</v>
      </c>
      <c r="B35" s="5">
        <v>0</v>
      </c>
      <c r="C35" s="5">
        <v>148920</v>
      </c>
      <c r="D35" s="5">
        <v>184500</v>
      </c>
      <c r="E35" s="5">
        <v>0</v>
      </c>
      <c r="F35" s="5">
        <v>0</v>
      </c>
      <c r="G35" s="5">
        <v>163865.54</v>
      </c>
      <c r="H35" s="5">
        <v>200000</v>
      </c>
      <c r="I35" s="5">
        <v>140000</v>
      </c>
      <c r="J35" s="5">
        <v>0</v>
      </c>
      <c r="K35" s="5">
        <v>0</v>
      </c>
      <c r="L35" s="5">
        <v>0</v>
      </c>
      <c r="M35" s="3"/>
      <c r="N35" s="3">
        <v>837285.54</v>
      </c>
    </row>
    <row r="36" spans="1:14" x14ac:dyDescent="0.25">
      <c r="A36" s="12">
        <v>2</v>
      </c>
      <c r="B36" s="5">
        <v>0</v>
      </c>
      <c r="C36" s="5">
        <v>148920</v>
      </c>
      <c r="D36" s="5">
        <v>184500</v>
      </c>
      <c r="E36" s="5">
        <v>0</v>
      </c>
      <c r="F36" s="5">
        <v>0</v>
      </c>
      <c r="G36" s="5">
        <v>163865.54</v>
      </c>
      <c r="H36" s="5">
        <v>200000</v>
      </c>
      <c r="I36" s="5">
        <v>140000</v>
      </c>
      <c r="J36" s="5">
        <v>0</v>
      </c>
      <c r="K36" s="5">
        <v>0</v>
      </c>
      <c r="L36" s="5">
        <v>0</v>
      </c>
      <c r="M36" s="3"/>
      <c r="N36" s="3">
        <v>837285.54</v>
      </c>
    </row>
    <row r="37" spans="1:14" x14ac:dyDescent="0.25">
      <c r="A37" s="2" t="s">
        <v>38</v>
      </c>
      <c r="B37" s="5">
        <v>0</v>
      </c>
      <c r="C37" s="5">
        <v>54500</v>
      </c>
      <c r="D37" s="5">
        <v>78600</v>
      </c>
      <c r="E37" s="5">
        <v>0</v>
      </c>
      <c r="F37" s="5">
        <v>0</v>
      </c>
      <c r="G37" s="5">
        <v>77310.92</v>
      </c>
      <c r="H37" s="5">
        <v>80000</v>
      </c>
      <c r="I37" s="5">
        <v>71000</v>
      </c>
      <c r="J37" s="5">
        <v>0</v>
      </c>
      <c r="K37" s="5">
        <v>0</v>
      </c>
      <c r="L37" s="5">
        <v>0</v>
      </c>
      <c r="M37" s="3"/>
      <c r="N37" s="3">
        <v>361410.92</v>
      </c>
    </row>
    <row r="38" spans="1:14" x14ac:dyDescent="0.25">
      <c r="A38" s="12">
        <v>5</v>
      </c>
      <c r="B38" s="5">
        <v>0</v>
      </c>
      <c r="C38" s="5">
        <v>54500</v>
      </c>
      <c r="D38" s="5">
        <v>78600</v>
      </c>
      <c r="E38" s="5">
        <v>0</v>
      </c>
      <c r="F38" s="5">
        <v>0</v>
      </c>
      <c r="G38" s="5">
        <v>77310.92</v>
      </c>
      <c r="H38" s="5">
        <v>80000</v>
      </c>
      <c r="I38" s="5">
        <v>71000</v>
      </c>
      <c r="J38" s="5">
        <v>0</v>
      </c>
      <c r="K38" s="5">
        <v>0</v>
      </c>
      <c r="L38" s="5">
        <v>0</v>
      </c>
      <c r="M38" s="3"/>
      <c r="N38" s="3">
        <v>361410.92</v>
      </c>
    </row>
    <row r="39" spans="1:14" x14ac:dyDescent="0.25">
      <c r="A39" s="2" t="s">
        <v>35</v>
      </c>
      <c r="B39" s="5">
        <v>0</v>
      </c>
      <c r="C39" s="5">
        <v>64500</v>
      </c>
      <c r="D39" s="5">
        <v>145600</v>
      </c>
      <c r="E39" s="5">
        <v>0</v>
      </c>
      <c r="F39" s="5">
        <v>0</v>
      </c>
      <c r="G39" s="5">
        <v>98991.59</v>
      </c>
      <c r="H39" s="5">
        <v>100000</v>
      </c>
      <c r="I39" s="5">
        <v>84000</v>
      </c>
      <c r="J39" s="5">
        <v>0</v>
      </c>
      <c r="K39" s="5">
        <v>0</v>
      </c>
      <c r="L39" s="5">
        <v>0</v>
      </c>
      <c r="M39" s="3"/>
      <c r="N39" s="3">
        <v>493091.58999999997</v>
      </c>
    </row>
    <row r="40" spans="1:14" x14ac:dyDescent="0.25">
      <c r="A40" s="12">
        <v>1</v>
      </c>
      <c r="B40" s="5">
        <v>0</v>
      </c>
      <c r="C40" s="5">
        <v>64500</v>
      </c>
      <c r="D40" s="5">
        <v>145600</v>
      </c>
      <c r="E40" s="5">
        <v>0</v>
      </c>
      <c r="F40" s="5">
        <v>0</v>
      </c>
      <c r="G40" s="5">
        <v>98991.59</v>
      </c>
      <c r="H40" s="5">
        <v>100000</v>
      </c>
      <c r="I40" s="5">
        <v>84000</v>
      </c>
      <c r="J40" s="5">
        <v>0</v>
      </c>
      <c r="K40" s="5">
        <v>0</v>
      </c>
      <c r="L40" s="5">
        <v>0</v>
      </c>
      <c r="M40" s="3"/>
      <c r="N40" s="3">
        <v>493091.58999999997</v>
      </c>
    </row>
    <row r="41" spans="1:14" x14ac:dyDescent="0.25">
      <c r="A41" s="2" t="s">
        <v>41</v>
      </c>
      <c r="B41" s="5">
        <v>0</v>
      </c>
      <c r="C41" s="5">
        <v>2101900</v>
      </c>
      <c r="D41" s="5">
        <v>1324786</v>
      </c>
      <c r="E41" s="5">
        <v>0</v>
      </c>
      <c r="F41" s="5">
        <v>0</v>
      </c>
      <c r="G41" s="5">
        <v>2243697.4700000002</v>
      </c>
      <c r="H41" s="5">
        <v>3000000</v>
      </c>
      <c r="I41" s="5">
        <v>2667000</v>
      </c>
      <c r="J41" s="5">
        <v>0</v>
      </c>
      <c r="K41" s="5">
        <v>0</v>
      </c>
      <c r="L41" s="5">
        <v>2181403</v>
      </c>
      <c r="M41" s="3"/>
      <c r="N41" s="3">
        <v>13518786.470000001</v>
      </c>
    </row>
    <row r="42" spans="1:14" x14ac:dyDescent="0.25">
      <c r="A42" s="12">
        <v>1</v>
      </c>
      <c r="B42" s="5">
        <v>0</v>
      </c>
      <c r="C42" s="5">
        <v>2101900</v>
      </c>
      <c r="D42" s="5">
        <v>1324786</v>
      </c>
      <c r="E42" s="5">
        <v>0</v>
      </c>
      <c r="F42" s="5">
        <v>0</v>
      </c>
      <c r="G42" s="5">
        <v>2243697.4700000002</v>
      </c>
      <c r="H42" s="5">
        <v>3000000</v>
      </c>
      <c r="I42" s="5">
        <v>2667000</v>
      </c>
      <c r="J42" s="5">
        <v>0</v>
      </c>
      <c r="K42" s="5">
        <v>0</v>
      </c>
      <c r="L42" s="5">
        <v>2181403</v>
      </c>
      <c r="M42" s="3"/>
      <c r="N42" s="3">
        <v>13518786.470000001</v>
      </c>
    </row>
    <row r="43" spans="1:14" x14ac:dyDescent="0.25">
      <c r="A43" s="2" t="s">
        <v>44</v>
      </c>
      <c r="B43" s="5">
        <v>0</v>
      </c>
      <c r="C43" s="5">
        <v>23300</v>
      </c>
      <c r="D43" s="5">
        <v>42450</v>
      </c>
      <c r="E43" s="5">
        <v>52300</v>
      </c>
      <c r="F43" s="5">
        <v>0</v>
      </c>
      <c r="G43" s="5">
        <v>23193.27</v>
      </c>
      <c r="H43" s="5">
        <v>40000</v>
      </c>
      <c r="I43" s="5">
        <v>40000</v>
      </c>
      <c r="J43" s="5">
        <v>770000</v>
      </c>
      <c r="K43" s="5">
        <v>0</v>
      </c>
      <c r="L43" s="5">
        <v>598000</v>
      </c>
      <c r="M43" s="3"/>
      <c r="N43" s="3">
        <v>1589243.27</v>
      </c>
    </row>
    <row r="44" spans="1:14" x14ac:dyDescent="0.25">
      <c r="A44" s="12">
        <v>3</v>
      </c>
      <c r="B44" s="5">
        <v>0</v>
      </c>
      <c r="C44" s="5">
        <v>23300</v>
      </c>
      <c r="D44" s="5">
        <v>42450</v>
      </c>
      <c r="E44" s="5">
        <v>52300</v>
      </c>
      <c r="F44" s="5">
        <v>0</v>
      </c>
      <c r="G44" s="5">
        <v>23193.27</v>
      </c>
      <c r="H44" s="5">
        <v>40000</v>
      </c>
      <c r="I44" s="5">
        <v>40000</v>
      </c>
      <c r="J44" s="5">
        <v>770000</v>
      </c>
      <c r="K44" s="5">
        <v>0</v>
      </c>
      <c r="L44" s="5">
        <v>598000</v>
      </c>
      <c r="M44" s="3"/>
      <c r="N44" s="3">
        <v>1589243.27</v>
      </c>
    </row>
    <row r="45" spans="1:14" x14ac:dyDescent="0.25">
      <c r="A45" s="2" t="s">
        <v>50</v>
      </c>
      <c r="B45" s="5">
        <v>0</v>
      </c>
      <c r="C45" s="5">
        <v>0</v>
      </c>
      <c r="D45" s="5">
        <v>124750</v>
      </c>
      <c r="E45" s="5">
        <v>0</v>
      </c>
      <c r="F45" s="5">
        <v>0</v>
      </c>
      <c r="G45" s="5">
        <v>93445.37</v>
      </c>
      <c r="H45" s="5">
        <v>140000</v>
      </c>
      <c r="I45" s="5">
        <v>0</v>
      </c>
      <c r="J45" s="5">
        <v>0</v>
      </c>
      <c r="K45" s="5">
        <v>0</v>
      </c>
      <c r="L45" s="5">
        <v>0</v>
      </c>
      <c r="M45" s="3"/>
      <c r="N45" s="3">
        <v>358195.37</v>
      </c>
    </row>
    <row r="46" spans="1:14" x14ac:dyDescent="0.25">
      <c r="A46" s="12">
        <v>3</v>
      </c>
      <c r="B46" s="5">
        <v>0</v>
      </c>
      <c r="C46" s="5">
        <v>0</v>
      </c>
      <c r="D46" s="5">
        <v>124750</v>
      </c>
      <c r="E46" s="5">
        <v>0</v>
      </c>
      <c r="F46" s="5">
        <v>0</v>
      </c>
      <c r="G46" s="5">
        <v>93445.37</v>
      </c>
      <c r="H46" s="5">
        <v>140000</v>
      </c>
      <c r="I46" s="5">
        <v>0</v>
      </c>
      <c r="J46" s="5">
        <v>0</v>
      </c>
      <c r="K46" s="5">
        <v>0</v>
      </c>
      <c r="L46" s="5">
        <v>0</v>
      </c>
      <c r="M46" s="3"/>
      <c r="N46" s="3">
        <v>358195.37</v>
      </c>
    </row>
    <row r="47" spans="1:14" x14ac:dyDescent="0.25">
      <c r="A47" s="2" t="s">
        <v>53</v>
      </c>
      <c r="B47" s="5">
        <v>0</v>
      </c>
      <c r="C47" s="5">
        <v>0</v>
      </c>
      <c r="D47" s="5">
        <v>65250</v>
      </c>
      <c r="E47" s="5">
        <v>0</v>
      </c>
      <c r="F47" s="5">
        <v>0</v>
      </c>
      <c r="G47" s="5">
        <v>53613.440000000002</v>
      </c>
      <c r="H47" s="5">
        <v>80000</v>
      </c>
      <c r="I47" s="5">
        <v>0</v>
      </c>
      <c r="J47" s="5">
        <v>0</v>
      </c>
      <c r="K47" s="5">
        <v>0</v>
      </c>
      <c r="L47" s="5">
        <v>0</v>
      </c>
      <c r="M47" s="3"/>
      <c r="N47" s="3">
        <v>198863.44</v>
      </c>
    </row>
    <row r="48" spans="1:14" x14ac:dyDescent="0.25">
      <c r="A48" s="12">
        <v>3</v>
      </c>
      <c r="B48" s="5">
        <v>0</v>
      </c>
      <c r="C48" s="5">
        <v>0</v>
      </c>
      <c r="D48" s="5">
        <v>65250</v>
      </c>
      <c r="E48" s="5">
        <v>0</v>
      </c>
      <c r="F48" s="5">
        <v>0</v>
      </c>
      <c r="G48" s="5">
        <v>53613.440000000002</v>
      </c>
      <c r="H48" s="5">
        <v>80000</v>
      </c>
      <c r="I48" s="5">
        <v>0</v>
      </c>
      <c r="J48" s="5">
        <v>0</v>
      </c>
      <c r="K48" s="5">
        <v>0</v>
      </c>
      <c r="L48" s="5">
        <v>0</v>
      </c>
      <c r="M48" s="3"/>
      <c r="N48" s="3">
        <v>198863.44</v>
      </c>
    </row>
    <row r="49" spans="1:14" x14ac:dyDescent="0.25">
      <c r="A49" s="2" t="s">
        <v>68</v>
      </c>
      <c r="B49" s="5">
        <v>288000</v>
      </c>
      <c r="C49" s="5">
        <v>72700</v>
      </c>
      <c r="D49" s="5">
        <v>0</v>
      </c>
      <c r="E49" s="5">
        <v>0</v>
      </c>
      <c r="F49" s="5">
        <v>0</v>
      </c>
      <c r="G49" s="5">
        <v>172689.07</v>
      </c>
      <c r="H49" s="5">
        <v>300000</v>
      </c>
      <c r="I49" s="5">
        <v>112000</v>
      </c>
      <c r="J49" s="5">
        <v>520000</v>
      </c>
      <c r="K49" s="5">
        <v>0</v>
      </c>
      <c r="L49" s="5">
        <v>45000</v>
      </c>
      <c r="M49" s="3"/>
      <c r="N49" s="3">
        <v>1510389.07</v>
      </c>
    </row>
    <row r="50" spans="1:14" x14ac:dyDescent="0.25">
      <c r="A50" s="12">
        <v>2</v>
      </c>
      <c r="B50" s="5">
        <v>288000</v>
      </c>
      <c r="C50" s="5">
        <v>72700</v>
      </c>
      <c r="D50" s="5">
        <v>0</v>
      </c>
      <c r="E50" s="5">
        <v>0</v>
      </c>
      <c r="F50" s="5">
        <v>0</v>
      </c>
      <c r="G50" s="5">
        <v>172689.07</v>
      </c>
      <c r="H50" s="5">
        <v>300000</v>
      </c>
      <c r="I50" s="5">
        <v>112000</v>
      </c>
      <c r="J50" s="5">
        <v>520000</v>
      </c>
      <c r="K50" s="5">
        <v>0</v>
      </c>
      <c r="L50" s="5">
        <v>45000</v>
      </c>
      <c r="M50" s="3"/>
      <c r="N50" s="3">
        <v>1510389.07</v>
      </c>
    </row>
    <row r="51" spans="1:14" x14ac:dyDescent="0.25">
      <c r="A51" s="2" t="s">
        <v>82</v>
      </c>
      <c r="B51" s="5">
        <v>0</v>
      </c>
      <c r="C51" s="5">
        <v>14300</v>
      </c>
      <c r="D51" s="5">
        <v>0</v>
      </c>
      <c r="E51" s="5">
        <v>0</v>
      </c>
      <c r="F51" s="5">
        <v>0</v>
      </c>
      <c r="G51" s="5">
        <v>26470.58</v>
      </c>
      <c r="H51" s="5">
        <v>25000</v>
      </c>
      <c r="I51" s="5">
        <v>25000</v>
      </c>
      <c r="J51" s="5">
        <v>0</v>
      </c>
      <c r="K51" s="5">
        <v>8500</v>
      </c>
      <c r="L51" s="5">
        <v>0</v>
      </c>
      <c r="M51" s="3"/>
      <c r="N51" s="3">
        <v>99270.58</v>
      </c>
    </row>
    <row r="52" spans="1:14" x14ac:dyDescent="0.25">
      <c r="A52" s="12">
        <v>5</v>
      </c>
      <c r="B52" s="5">
        <v>0</v>
      </c>
      <c r="C52" s="5">
        <v>14300</v>
      </c>
      <c r="D52" s="5">
        <v>0</v>
      </c>
      <c r="E52" s="5">
        <v>0</v>
      </c>
      <c r="F52" s="5">
        <v>0</v>
      </c>
      <c r="G52" s="5">
        <v>26470.58</v>
      </c>
      <c r="H52" s="5">
        <v>25000</v>
      </c>
      <c r="I52" s="5">
        <v>25000</v>
      </c>
      <c r="J52" s="5">
        <v>0</v>
      </c>
      <c r="K52" s="5">
        <v>8500</v>
      </c>
      <c r="L52" s="5">
        <v>0</v>
      </c>
      <c r="M52" s="3"/>
      <c r="N52" s="3">
        <v>99270.58</v>
      </c>
    </row>
    <row r="53" spans="1:14" x14ac:dyDescent="0.25">
      <c r="A53" s="2" t="s">
        <v>167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3"/>
      <c r="N53" s="3"/>
    </row>
    <row r="54" spans="1:14" x14ac:dyDescent="0.25">
      <c r="A54" s="12" t="s">
        <v>167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3"/>
      <c r="N54" s="3"/>
    </row>
    <row r="55" spans="1:14" x14ac:dyDescent="0.25">
      <c r="A55" s="2" t="s">
        <v>168</v>
      </c>
      <c r="B55" s="5">
        <v>13746000</v>
      </c>
      <c r="C55" s="5">
        <v>3351416</v>
      </c>
      <c r="D55" s="5">
        <v>4926423</v>
      </c>
      <c r="E55" s="5">
        <v>711300</v>
      </c>
      <c r="F55" s="5">
        <v>8458000</v>
      </c>
      <c r="G55" s="5">
        <v>4338535.16</v>
      </c>
      <c r="H55" s="5">
        <v>21463000</v>
      </c>
      <c r="I55" s="5">
        <v>3580000</v>
      </c>
      <c r="J55" s="5">
        <v>1290000</v>
      </c>
      <c r="K55" s="5">
        <v>90570</v>
      </c>
      <c r="L55" s="5">
        <v>4012403</v>
      </c>
      <c r="M55" s="3"/>
      <c r="N55" s="3">
        <v>65967647.159999996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F62FD-FB7C-4940-B66F-0CFA1109398A}">
  <dimension ref="A3:X41"/>
  <sheetViews>
    <sheetView topLeftCell="A9" zoomScale="70" zoomScaleNormal="70" workbookViewId="0">
      <selection activeCell="S38" sqref="S38"/>
    </sheetView>
  </sheetViews>
  <sheetFormatPr baseColWidth="10" defaultColWidth="16.42578125" defaultRowHeight="15" x14ac:dyDescent="0.25"/>
  <cols>
    <col min="1" max="1" width="56.5703125" customWidth="1"/>
    <col min="2" max="2" width="15.28515625" hidden="1" customWidth="1"/>
    <col min="3" max="5" width="16.42578125" hidden="1" customWidth="1"/>
    <col min="6" max="6" width="13.140625" hidden="1" customWidth="1"/>
    <col min="7" max="7" width="14" hidden="1" customWidth="1"/>
    <col min="8" max="14" width="16.42578125" customWidth="1"/>
    <col min="15" max="15" width="20.140625" customWidth="1"/>
    <col min="16" max="16" width="20" customWidth="1"/>
    <col min="17" max="17" width="18.7109375" customWidth="1"/>
    <col min="18" max="18" width="16.42578125" customWidth="1"/>
    <col min="19" max="19" width="18.42578125" customWidth="1"/>
    <col min="20" max="21" width="16.42578125" customWidth="1"/>
    <col min="22" max="24" width="16.42578125" hidden="1" customWidth="1"/>
  </cols>
  <sheetData>
    <row r="3" spans="1:24" ht="15.75" thickBot="1" x14ac:dyDescent="0.3">
      <c r="A3" t="s">
        <v>170</v>
      </c>
      <c r="C3" t="s">
        <v>169</v>
      </c>
    </row>
    <row r="4" spans="1:24" ht="60" x14ac:dyDescent="0.25">
      <c r="A4" s="7" t="s">
        <v>166</v>
      </c>
      <c r="B4" s="14" t="s">
        <v>171</v>
      </c>
      <c r="C4" s="8" t="s">
        <v>154</v>
      </c>
      <c r="D4" s="8" t="s">
        <v>19</v>
      </c>
      <c r="E4" s="8" t="s">
        <v>90</v>
      </c>
      <c r="F4" s="8" t="s">
        <v>103</v>
      </c>
      <c r="G4" s="8" t="s">
        <v>105</v>
      </c>
      <c r="H4" s="8" t="s">
        <v>109</v>
      </c>
      <c r="I4" s="8" t="s">
        <v>113</v>
      </c>
      <c r="J4" s="8" t="s">
        <v>119</v>
      </c>
      <c r="K4" s="8" t="s">
        <v>145</v>
      </c>
      <c r="L4" s="8" t="s">
        <v>162</v>
      </c>
      <c r="M4" s="17" t="s">
        <v>152</v>
      </c>
      <c r="N4" s="19" t="s">
        <v>154</v>
      </c>
      <c r="O4" s="20" t="s">
        <v>19</v>
      </c>
      <c r="P4" s="20" t="s">
        <v>90</v>
      </c>
      <c r="Q4" s="20" t="s">
        <v>103</v>
      </c>
      <c r="R4" s="20" t="s">
        <v>105</v>
      </c>
      <c r="S4" s="20" t="s">
        <v>109</v>
      </c>
      <c r="T4" s="20" t="s">
        <v>113</v>
      </c>
      <c r="U4" s="21" t="s">
        <v>119</v>
      </c>
      <c r="V4" s="36" t="s">
        <v>145</v>
      </c>
      <c r="W4" s="20" t="s">
        <v>162</v>
      </c>
      <c r="X4" s="21" t="s">
        <v>152</v>
      </c>
    </row>
    <row r="5" spans="1:24" x14ac:dyDescent="0.25">
      <c r="A5" s="7" t="s">
        <v>74</v>
      </c>
      <c r="B5" s="15">
        <v>4</v>
      </c>
      <c r="C5" s="9">
        <v>0</v>
      </c>
      <c r="D5" s="10">
        <v>23200</v>
      </c>
      <c r="E5" s="9">
        <v>24500</v>
      </c>
      <c r="F5" s="9">
        <v>0</v>
      </c>
      <c r="G5" s="9">
        <v>0</v>
      </c>
      <c r="H5" s="11">
        <v>21008.400000000001</v>
      </c>
      <c r="I5" s="9">
        <v>35000</v>
      </c>
      <c r="J5" s="10">
        <v>22000</v>
      </c>
      <c r="K5" s="9">
        <v>0</v>
      </c>
      <c r="L5" s="9">
        <v>22500</v>
      </c>
      <c r="M5" s="18">
        <v>0</v>
      </c>
      <c r="N5" s="22">
        <f>+$B$5*C5</f>
        <v>0</v>
      </c>
      <c r="O5" s="11">
        <f>+$B5*D5</f>
        <v>92800</v>
      </c>
      <c r="P5" s="11">
        <f>+$B5*E5</f>
        <v>98000</v>
      </c>
      <c r="Q5" s="11">
        <f>+$B5*F5</f>
        <v>0</v>
      </c>
      <c r="R5" s="11">
        <f>+$B5*G5</f>
        <v>0</v>
      </c>
      <c r="S5" s="11">
        <f>+$B5*H5</f>
        <v>84033.600000000006</v>
      </c>
      <c r="T5" s="11">
        <f>+$B5*I5</f>
        <v>140000</v>
      </c>
      <c r="U5" s="42">
        <f>+$B5*J5</f>
        <v>88000</v>
      </c>
      <c r="V5" s="37">
        <f>+$B$5*K5</f>
        <v>0</v>
      </c>
      <c r="W5" s="9">
        <f>+$B$5*L5</f>
        <v>90000</v>
      </c>
      <c r="X5" s="23">
        <f>+$B$5*M5</f>
        <v>0</v>
      </c>
    </row>
    <row r="6" spans="1:24" x14ac:dyDescent="0.25">
      <c r="A6" s="7" t="s">
        <v>80</v>
      </c>
      <c r="B6" s="15">
        <v>5</v>
      </c>
      <c r="C6" s="9">
        <v>0</v>
      </c>
      <c r="D6" s="9">
        <v>0</v>
      </c>
      <c r="E6" s="9">
        <v>14000</v>
      </c>
      <c r="F6" s="9">
        <v>0</v>
      </c>
      <c r="G6" s="9">
        <v>0</v>
      </c>
      <c r="H6" s="10">
        <v>11800</v>
      </c>
      <c r="I6" s="9">
        <v>0</v>
      </c>
      <c r="J6" s="9">
        <v>14000</v>
      </c>
      <c r="K6" s="9">
        <v>0</v>
      </c>
      <c r="L6" s="9">
        <v>0</v>
      </c>
      <c r="M6" s="18">
        <v>0</v>
      </c>
      <c r="N6" s="22">
        <f>+B6*C6</f>
        <v>0</v>
      </c>
      <c r="O6" s="11">
        <f>+$B6*D6</f>
        <v>0</v>
      </c>
      <c r="P6" s="11">
        <f>+$B6*E6</f>
        <v>70000</v>
      </c>
      <c r="Q6" s="11">
        <f>+$B6*F6</f>
        <v>0</v>
      </c>
      <c r="R6" s="11">
        <f>+$B6*G6</f>
        <v>0</v>
      </c>
      <c r="S6" s="10">
        <f>+$B6*H6</f>
        <v>59000</v>
      </c>
      <c r="T6" s="11">
        <f>+$B6*I6</f>
        <v>0</v>
      </c>
      <c r="U6" s="43">
        <f>+$B6*J6</f>
        <v>70000</v>
      </c>
      <c r="V6" s="37">
        <f>+$B$5*K6</f>
        <v>0</v>
      </c>
      <c r="W6" s="9">
        <f>+$B$5*L6</f>
        <v>0</v>
      </c>
      <c r="X6" s="23">
        <f>+$B$5*M6</f>
        <v>0</v>
      </c>
    </row>
    <row r="7" spans="1:24" x14ac:dyDescent="0.25">
      <c r="A7" s="7" t="s">
        <v>47</v>
      </c>
      <c r="B7" s="15">
        <v>3</v>
      </c>
      <c r="C7" s="9">
        <v>0</v>
      </c>
      <c r="D7" s="10">
        <v>21950</v>
      </c>
      <c r="E7" s="9">
        <v>77500</v>
      </c>
      <c r="F7" s="9">
        <v>50000</v>
      </c>
      <c r="G7" s="9">
        <v>0</v>
      </c>
      <c r="H7" s="9">
        <v>113445.37</v>
      </c>
      <c r="I7" s="9">
        <v>30000</v>
      </c>
      <c r="J7" s="9">
        <v>141000</v>
      </c>
      <c r="K7" s="9">
        <v>0</v>
      </c>
      <c r="L7" s="9">
        <v>0</v>
      </c>
      <c r="M7" s="18">
        <v>0</v>
      </c>
      <c r="N7" s="22">
        <f>+B7*C7</f>
        <v>0</v>
      </c>
      <c r="O7" s="10">
        <f>+$B7*D7</f>
        <v>65850</v>
      </c>
      <c r="P7" s="11">
        <f>+$B7*E7</f>
        <v>232500</v>
      </c>
      <c r="Q7" s="11">
        <f>+$B7*F7</f>
        <v>150000</v>
      </c>
      <c r="R7" s="11">
        <f>+$B7*G7</f>
        <v>0</v>
      </c>
      <c r="S7" s="11">
        <f>+$B7*H7</f>
        <v>340336.11</v>
      </c>
      <c r="T7" s="11">
        <f>+$B7*I7</f>
        <v>90000</v>
      </c>
      <c r="U7" s="43">
        <f>+$B7*J7</f>
        <v>423000</v>
      </c>
      <c r="V7" s="37">
        <f>+$B$5*K7</f>
        <v>0</v>
      </c>
      <c r="W7" s="9">
        <f>+$B$5*L7</f>
        <v>0</v>
      </c>
      <c r="X7" s="23">
        <f>+$B$5*M7</f>
        <v>0</v>
      </c>
    </row>
    <row r="8" spans="1:24" x14ac:dyDescent="0.25">
      <c r="A8" s="29" t="s">
        <v>88</v>
      </c>
      <c r="B8" s="15">
        <v>8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10">
        <v>16386.55</v>
      </c>
      <c r="I8" s="9">
        <v>0</v>
      </c>
      <c r="J8" s="9">
        <v>0</v>
      </c>
      <c r="K8" s="9">
        <v>0</v>
      </c>
      <c r="L8" s="9">
        <v>0</v>
      </c>
      <c r="M8" s="18">
        <v>0</v>
      </c>
      <c r="N8" s="22">
        <f>+B8*C8</f>
        <v>0</v>
      </c>
      <c r="O8" s="11">
        <f>+$B8*D8</f>
        <v>0</v>
      </c>
      <c r="P8" s="11">
        <f>+$B8*E8</f>
        <v>0</v>
      </c>
      <c r="Q8" s="11">
        <f>+$B8*F8</f>
        <v>0</v>
      </c>
      <c r="R8" s="11">
        <f>+$B8*G8</f>
        <v>0</v>
      </c>
      <c r="S8" s="10">
        <f>+$B8*H8</f>
        <v>131092.4</v>
      </c>
      <c r="T8" s="11">
        <f>+$B8*I8</f>
        <v>0</v>
      </c>
      <c r="U8" s="43">
        <f>+$B8*J8</f>
        <v>0</v>
      </c>
      <c r="V8" s="37">
        <f>+$B$5*K8</f>
        <v>0</v>
      </c>
      <c r="W8" s="9">
        <f>+$B$5*L8</f>
        <v>0</v>
      </c>
      <c r="X8" s="23">
        <f>+$B$5*M8</f>
        <v>0</v>
      </c>
    </row>
    <row r="9" spans="1:24" x14ac:dyDescent="0.25">
      <c r="A9" s="7" t="s">
        <v>66</v>
      </c>
      <c r="B9" s="15">
        <v>8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50000</v>
      </c>
      <c r="J9" s="9">
        <v>44000</v>
      </c>
      <c r="K9" s="9">
        <v>0</v>
      </c>
      <c r="L9" s="9">
        <v>0</v>
      </c>
      <c r="M9" s="18">
        <v>0</v>
      </c>
      <c r="N9" s="22">
        <f>+B9*C9</f>
        <v>0</v>
      </c>
      <c r="O9" s="11">
        <f>+$B9*D9</f>
        <v>0</v>
      </c>
      <c r="P9" s="11">
        <f>+$B9*E9</f>
        <v>0</v>
      </c>
      <c r="Q9" s="11">
        <f>+$B9*F9</f>
        <v>0</v>
      </c>
      <c r="R9" s="11">
        <f>+$B9*G9</f>
        <v>0</v>
      </c>
      <c r="S9" s="11">
        <f>+$B9*H9</f>
        <v>0</v>
      </c>
      <c r="T9" s="11">
        <f>+$B9*I9</f>
        <v>400000</v>
      </c>
      <c r="U9" s="42">
        <f>+$B9*J9</f>
        <v>352000</v>
      </c>
      <c r="V9" s="37">
        <f>+$B$5*K9</f>
        <v>0</v>
      </c>
      <c r="W9" s="9">
        <f>+$B$5*L9</f>
        <v>0</v>
      </c>
      <c r="X9" s="23">
        <f>+$B$5*M9</f>
        <v>0</v>
      </c>
    </row>
    <row r="10" spans="1:24" x14ac:dyDescent="0.25">
      <c r="A10" s="7" t="s">
        <v>64</v>
      </c>
      <c r="B10" s="15">
        <v>8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10">
        <v>15546.21</v>
      </c>
      <c r="I10" s="9">
        <v>25000</v>
      </c>
      <c r="J10" s="9">
        <v>0</v>
      </c>
      <c r="K10" s="9">
        <v>0</v>
      </c>
      <c r="L10" s="9">
        <v>0</v>
      </c>
      <c r="M10" s="18">
        <v>0</v>
      </c>
      <c r="N10" s="22">
        <f>+B10*C10</f>
        <v>0</v>
      </c>
      <c r="O10" s="11">
        <f>+$B10*D10</f>
        <v>0</v>
      </c>
      <c r="P10" s="11">
        <f>+$B10*E10</f>
        <v>0</v>
      </c>
      <c r="Q10" s="11">
        <f>+$B10*F10</f>
        <v>0</v>
      </c>
      <c r="R10" s="11">
        <f>+$B10*G10</f>
        <v>0</v>
      </c>
      <c r="S10" s="10">
        <f>+$B10*H10</f>
        <v>124369.68</v>
      </c>
      <c r="T10" s="11">
        <f>+$B10*I10</f>
        <v>200000</v>
      </c>
      <c r="U10" s="43">
        <f>+$B10*J10</f>
        <v>0</v>
      </c>
      <c r="V10" s="37">
        <f>+$B$5*K10</f>
        <v>0</v>
      </c>
      <c r="W10" s="9">
        <f>+$B$5*L10</f>
        <v>0</v>
      </c>
      <c r="X10" s="23">
        <f>+$B$5*M10</f>
        <v>0</v>
      </c>
    </row>
    <row r="11" spans="1:24" x14ac:dyDescent="0.25">
      <c r="A11" s="46" t="s">
        <v>173</v>
      </c>
      <c r="B11" s="47">
        <v>10</v>
      </c>
      <c r="C11" s="48">
        <v>0</v>
      </c>
      <c r="D11" s="48">
        <v>65200</v>
      </c>
      <c r="E11" s="48">
        <v>0</v>
      </c>
      <c r="F11" s="48">
        <v>0</v>
      </c>
      <c r="G11" s="48">
        <v>0</v>
      </c>
      <c r="H11" s="48">
        <v>24789.91</v>
      </c>
      <c r="I11" s="48">
        <v>55000</v>
      </c>
      <c r="J11" s="48">
        <v>97000</v>
      </c>
      <c r="K11" s="48">
        <v>0</v>
      </c>
      <c r="L11" s="48">
        <v>49970</v>
      </c>
      <c r="M11" s="49">
        <v>0</v>
      </c>
      <c r="N11" s="50">
        <f>+B11*C11</f>
        <v>0</v>
      </c>
      <c r="O11" s="48">
        <f>+$B11*D11</f>
        <v>652000</v>
      </c>
      <c r="P11" s="48">
        <f>+$B11*E11</f>
        <v>0</v>
      </c>
      <c r="Q11" s="48">
        <f>+$B11*F11</f>
        <v>0</v>
      </c>
      <c r="R11" s="48">
        <f>+$B11*G11</f>
        <v>0</v>
      </c>
      <c r="S11" s="48">
        <f>+$B11*H11</f>
        <v>247899.1</v>
      </c>
      <c r="T11" s="48">
        <f>+$B11*I11</f>
        <v>550000</v>
      </c>
      <c r="U11" s="51">
        <f>+$B11*J11</f>
        <v>970000</v>
      </c>
      <c r="V11" s="37">
        <f>+$B$5*K11</f>
        <v>0</v>
      </c>
      <c r="W11" s="9">
        <f>+$B$5*L11</f>
        <v>199880</v>
      </c>
      <c r="X11" s="23">
        <f>+$B$5*M11</f>
        <v>0</v>
      </c>
    </row>
    <row r="12" spans="1:24" x14ac:dyDescent="0.25">
      <c r="A12" s="7" t="s">
        <v>77</v>
      </c>
      <c r="B12" s="15">
        <v>3</v>
      </c>
      <c r="C12" s="9">
        <v>0</v>
      </c>
      <c r="D12" s="9">
        <v>33600</v>
      </c>
      <c r="E12" s="9">
        <v>0</v>
      </c>
      <c r="F12" s="9">
        <v>0</v>
      </c>
      <c r="G12" s="9">
        <v>0</v>
      </c>
      <c r="H12" s="10">
        <v>28500</v>
      </c>
      <c r="I12" s="9">
        <v>55000</v>
      </c>
      <c r="J12" s="9">
        <v>38000</v>
      </c>
      <c r="K12" s="9">
        <v>0</v>
      </c>
      <c r="L12" s="9">
        <v>9600</v>
      </c>
      <c r="M12" s="18">
        <v>0</v>
      </c>
      <c r="N12" s="22">
        <f>+B12*C12</f>
        <v>0</v>
      </c>
      <c r="O12" s="11">
        <f>+$B12*D12</f>
        <v>100800</v>
      </c>
      <c r="P12" s="11">
        <f>+$B12*E12</f>
        <v>0</v>
      </c>
      <c r="Q12" s="11">
        <f>+$B12*F12</f>
        <v>0</v>
      </c>
      <c r="R12" s="11">
        <f>+$B12*G12</f>
        <v>0</v>
      </c>
      <c r="S12" s="10">
        <f>+$B12*H12</f>
        <v>85500</v>
      </c>
      <c r="T12" s="11">
        <f>+$B12*I12</f>
        <v>165000</v>
      </c>
      <c r="U12" s="43">
        <f>+$B12*J12</f>
        <v>114000</v>
      </c>
      <c r="V12" s="37">
        <f>+$B$5*K12</f>
        <v>0</v>
      </c>
      <c r="W12" s="9">
        <f>+$B$5*L12</f>
        <v>38400</v>
      </c>
      <c r="X12" s="23">
        <f>+$B$5*M12</f>
        <v>0</v>
      </c>
    </row>
    <row r="13" spans="1:24" x14ac:dyDescent="0.25">
      <c r="A13" s="7" t="s">
        <v>26</v>
      </c>
      <c r="B13" s="15">
        <v>1</v>
      </c>
      <c r="C13" s="9">
        <v>0</v>
      </c>
      <c r="D13" s="9">
        <v>0</v>
      </c>
      <c r="E13" s="10">
        <v>1743287</v>
      </c>
      <c r="F13" s="9">
        <v>0</v>
      </c>
      <c r="G13" s="9">
        <v>0</v>
      </c>
      <c r="H13" s="9">
        <v>0</v>
      </c>
      <c r="I13" s="9">
        <v>1800000</v>
      </c>
      <c r="J13" s="9">
        <v>0</v>
      </c>
      <c r="K13" s="9">
        <v>0</v>
      </c>
      <c r="L13" s="9">
        <v>0</v>
      </c>
      <c r="M13" s="18">
        <v>898000</v>
      </c>
      <c r="N13" s="22">
        <f>+B13*C13</f>
        <v>0</v>
      </c>
      <c r="O13" s="11">
        <f>+$B13*D13</f>
        <v>0</v>
      </c>
      <c r="P13" s="10">
        <f>+$B13*E13</f>
        <v>1743287</v>
      </c>
      <c r="Q13" s="11">
        <f>+$B13*F13</f>
        <v>0</v>
      </c>
      <c r="R13" s="11">
        <f>+$B13*G13</f>
        <v>0</v>
      </c>
      <c r="S13" s="11">
        <f>+$B13*H13</f>
        <v>0</v>
      </c>
      <c r="T13" s="11">
        <f>+$B13*I13</f>
        <v>1800000</v>
      </c>
      <c r="U13" s="43">
        <f>+$B13*J13</f>
        <v>0</v>
      </c>
      <c r="V13" s="37">
        <f>+$B$5*K13</f>
        <v>0</v>
      </c>
      <c r="W13" s="9">
        <f>+$B$5*L13</f>
        <v>0</v>
      </c>
      <c r="X13" s="23">
        <f>+$B$5*M13</f>
        <v>3592000</v>
      </c>
    </row>
    <row r="14" spans="1:24" x14ac:dyDescent="0.25">
      <c r="A14" s="7" t="s">
        <v>21</v>
      </c>
      <c r="B14" s="15">
        <v>1</v>
      </c>
      <c r="C14" s="9">
        <v>11608000</v>
      </c>
      <c r="D14" s="10">
        <v>564600</v>
      </c>
      <c r="E14" s="9">
        <v>985200</v>
      </c>
      <c r="F14" s="10">
        <v>478000</v>
      </c>
      <c r="G14" s="9">
        <v>8458000</v>
      </c>
      <c r="H14" s="9">
        <v>815798.31</v>
      </c>
      <c r="I14" s="9">
        <v>15000000</v>
      </c>
      <c r="J14" s="9">
        <v>0</v>
      </c>
      <c r="K14" s="9">
        <v>0</v>
      </c>
      <c r="L14" s="9">
        <v>0</v>
      </c>
      <c r="M14" s="18">
        <v>0</v>
      </c>
      <c r="N14" s="22">
        <f>+B14*C14</f>
        <v>11608000</v>
      </c>
      <c r="O14" s="10">
        <f>+$B14*D14</f>
        <v>564600</v>
      </c>
      <c r="P14" s="11">
        <f>+$B14*E14</f>
        <v>985200</v>
      </c>
      <c r="Q14" s="11">
        <f>+$B14*F14</f>
        <v>478000</v>
      </c>
      <c r="R14" s="11">
        <f>+$B14*G14</f>
        <v>8458000</v>
      </c>
      <c r="S14" s="11">
        <f>+$B14*H14</f>
        <v>815798.31</v>
      </c>
      <c r="T14" s="11">
        <f>+$B14*I14</f>
        <v>15000000</v>
      </c>
      <c r="U14" s="43">
        <f>+$B14*J14</f>
        <v>0</v>
      </c>
      <c r="V14" s="37">
        <f>+$B$5*K14</f>
        <v>0</v>
      </c>
      <c r="W14" s="9">
        <f>+$B$5*L14</f>
        <v>0</v>
      </c>
      <c r="X14" s="23">
        <f>+$B$5*M14</f>
        <v>0</v>
      </c>
    </row>
    <row r="15" spans="1:24" x14ac:dyDescent="0.25">
      <c r="A15" s="7" t="s">
        <v>55</v>
      </c>
      <c r="B15" s="16">
        <v>20</v>
      </c>
      <c r="C15" s="9">
        <v>0</v>
      </c>
      <c r="D15" s="10">
        <v>13300</v>
      </c>
      <c r="E15" s="9">
        <v>17200</v>
      </c>
      <c r="F15" s="9">
        <v>0</v>
      </c>
      <c r="G15" s="9">
        <v>0</v>
      </c>
      <c r="H15" s="9">
        <v>13613.44</v>
      </c>
      <c r="I15" s="9">
        <v>20000</v>
      </c>
      <c r="J15" s="9">
        <v>19000</v>
      </c>
      <c r="K15" s="9">
        <v>0</v>
      </c>
      <c r="L15" s="9">
        <v>0</v>
      </c>
      <c r="M15" s="18">
        <v>0</v>
      </c>
      <c r="N15" s="22">
        <f>+B15*C15</f>
        <v>0</v>
      </c>
      <c r="O15" s="10">
        <f>+$B15*D15</f>
        <v>266000</v>
      </c>
      <c r="P15" s="11">
        <f>+$B15*E15</f>
        <v>344000</v>
      </c>
      <c r="Q15" s="11">
        <f>+$B15*F15</f>
        <v>0</v>
      </c>
      <c r="R15" s="11">
        <f>+$B15*G15</f>
        <v>0</v>
      </c>
      <c r="S15" s="11">
        <f>+$B15*H15</f>
        <v>272268.79999999999</v>
      </c>
      <c r="T15" s="11">
        <f>+$B15*I15</f>
        <v>400000</v>
      </c>
      <c r="U15" s="43">
        <f>+$B15*J15</f>
        <v>380000</v>
      </c>
      <c r="V15" s="37">
        <f>+$B$5*K15</f>
        <v>0</v>
      </c>
      <c r="W15" s="9">
        <f>+$B$5*L15</f>
        <v>0</v>
      </c>
      <c r="X15" s="23">
        <f>+$B$5*M15</f>
        <v>0</v>
      </c>
    </row>
    <row r="16" spans="1:24" x14ac:dyDescent="0.25">
      <c r="A16" s="7" t="s">
        <v>58</v>
      </c>
      <c r="B16" s="16">
        <v>20</v>
      </c>
      <c r="C16" s="9">
        <v>0</v>
      </c>
      <c r="D16" s="10">
        <v>15026</v>
      </c>
      <c r="E16" s="9">
        <v>19980</v>
      </c>
      <c r="F16" s="9">
        <v>0</v>
      </c>
      <c r="G16" s="9">
        <v>0</v>
      </c>
      <c r="H16" s="9">
        <v>15546.21</v>
      </c>
      <c r="I16" s="9">
        <v>25000</v>
      </c>
      <c r="J16" s="9">
        <v>0</v>
      </c>
      <c r="K16" s="9">
        <v>0</v>
      </c>
      <c r="L16" s="9">
        <v>0</v>
      </c>
      <c r="M16" s="18">
        <v>0</v>
      </c>
      <c r="N16" s="22">
        <f>+B16*C16</f>
        <v>0</v>
      </c>
      <c r="O16" s="10">
        <f>+$B16*D16</f>
        <v>300520</v>
      </c>
      <c r="P16" s="11">
        <f>+$B16*E16</f>
        <v>399600</v>
      </c>
      <c r="Q16" s="11">
        <f>+$B16*F16</f>
        <v>0</v>
      </c>
      <c r="R16" s="11">
        <f>+$B16*G16</f>
        <v>0</v>
      </c>
      <c r="S16" s="11">
        <f>+$B16*H16</f>
        <v>310924.19999999995</v>
      </c>
      <c r="T16" s="11">
        <f>+$B16*I16</f>
        <v>500000</v>
      </c>
      <c r="U16" s="43">
        <f>+$B16*J16</f>
        <v>0</v>
      </c>
      <c r="V16" s="37">
        <f>+$B$5*K16</f>
        <v>0</v>
      </c>
      <c r="W16" s="9">
        <f>+$B$5*L16</f>
        <v>0</v>
      </c>
      <c r="X16" s="23">
        <f>+$B$5*M16</f>
        <v>0</v>
      </c>
    </row>
    <row r="17" spans="1:24" x14ac:dyDescent="0.25">
      <c r="A17" s="7" t="s">
        <v>61</v>
      </c>
      <c r="B17" s="16">
        <v>15</v>
      </c>
      <c r="C17" s="9">
        <v>0</v>
      </c>
      <c r="D17" s="10">
        <v>16570</v>
      </c>
      <c r="E17" s="9">
        <v>25600</v>
      </c>
      <c r="F17" s="9">
        <v>0</v>
      </c>
      <c r="G17" s="9">
        <v>0</v>
      </c>
      <c r="H17" s="9">
        <v>17647.05</v>
      </c>
      <c r="I17" s="9">
        <v>25000</v>
      </c>
      <c r="J17" s="9">
        <v>29000</v>
      </c>
      <c r="K17" s="9">
        <v>0</v>
      </c>
      <c r="L17" s="9">
        <v>0</v>
      </c>
      <c r="M17" s="18">
        <v>0</v>
      </c>
      <c r="N17" s="22">
        <f>+B17*C17</f>
        <v>0</v>
      </c>
      <c r="O17" s="10">
        <f>+$B17*D17</f>
        <v>248550</v>
      </c>
      <c r="P17" s="11">
        <f>+$B17*E17</f>
        <v>384000</v>
      </c>
      <c r="Q17" s="11">
        <f>+$B17*F17</f>
        <v>0</v>
      </c>
      <c r="R17" s="11">
        <f>+$B17*G17</f>
        <v>0</v>
      </c>
      <c r="S17" s="11">
        <f>+$B17*H17</f>
        <v>264705.75</v>
      </c>
      <c r="T17" s="11">
        <f>+$B17*I17</f>
        <v>375000</v>
      </c>
      <c r="U17" s="43">
        <f>+$B17*J17</f>
        <v>435000</v>
      </c>
      <c r="V17" s="37">
        <f>+$B$5*K17</f>
        <v>0</v>
      </c>
      <c r="W17" s="9">
        <f>+$B$5*L17</f>
        <v>0</v>
      </c>
      <c r="X17" s="23">
        <f>+$B$5*M17</f>
        <v>0</v>
      </c>
    </row>
    <row r="18" spans="1:24" x14ac:dyDescent="0.25">
      <c r="A18" s="7" t="s">
        <v>85</v>
      </c>
      <c r="B18" s="16">
        <v>15</v>
      </c>
      <c r="C18" s="9">
        <v>0</v>
      </c>
      <c r="D18" s="10">
        <v>18450</v>
      </c>
      <c r="E18" s="9">
        <v>26500</v>
      </c>
      <c r="F18" s="9">
        <v>0</v>
      </c>
      <c r="G18" s="9">
        <v>0</v>
      </c>
      <c r="H18" s="9">
        <v>19747.89</v>
      </c>
      <c r="I18" s="9">
        <v>28000</v>
      </c>
      <c r="J18" s="9">
        <v>37000</v>
      </c>
      <c r="K18" s="9">
        <v>0</v>
      </c>
      <c r="L18" s="9">
        <v>0</v>
      </c>
      <c r="M18" s="18">
        <v>0</v>
      </c>
      <c r="N18" s="22">
        <f>+B18*C18</f>
        <v>0</v>
      </c>
      <c r="O18" s="10">
        <f>+$B18*D18</f>
        <v>276750</v>
      </c>
      <c r="P18" s="11">
        <f>+$B18*E18</f>
        <v>397500</v>
      </c>
      <c r="Q18" s="11">
        <f>+$B18*F18</f>
        <v>0</v>
      </c>
      <c r="R18" s="11">
        <f>+$B18*G18</f>
        <v>0</v>
      </c>
      <c r="S18" s="11">
        <f>+$B18*H18</f>
        <v>296218.34999999998</v>
      </c>
      <c r="T18" s="11">
        <f>+$B18*I18</f>
        <v>420000</v>
      </c>
      <c r="U18" s="43">
        <f>+$B18*J18</f>
        <v>555000</v>
      </c>
      <c r="V18" s="37">
        <f>+$B$5*K18</f>
        <v>0</v>
      </c>
      <c r="W18" s="9">
        <f>+$B$5*L18</f>
        <v>0</v>
      </c>
      <c r="X18" s="23">
        <f>+$B$5*M18</f>
        <v>0</v>
      </c>
    </row>
    <row r="19" spans="1:24" x14ac:dyDescent="0.25">
      <c r="A19" s="7" t="s">
        <v>29</v>
      </c>
      <c r="B19" s="16">
        <v>1</v>
      </c>
      <c r="C19" s="9">
        <v>1850000</v>
      </c>
      <c r="D19" s="10">
        <v>99400</v>
      </c>
      <c r="E19" s="9">
        <v>154500</v>
      </c>
      <c r="F19" s="9">
        <v>131000</v>
      </c>
      <c r="G19" s="9">
        <v>0</v>
      </c>
      <c r="H19" s="9">
        <v>271428.57</v>
      </c>
      <c r="I19" s="9">
        <v>350000</v>
      </c>
      <c r="J19" s="9">
        <v>0</v>
      </c>
      <c r="K19" s="9">
        <v>0</v>
      </c>
      <c r="L19" s="9">
        <v>0</v>
      </c>
      <c r="M19" s="18">
        <v>290000</v>
      </c>
      <c r="N19" s="22">
        <f>+B19*C19</f>
        <v>1850000</v>
      </c>
      <c r="O19" s="10">
        <f>+$B19*D19</f>
        <v>99400</v>
      </c>
      <c r="P19" s="11">
        <f>+$B19*E19</f>
        <v>154500</v>
      </c>
      <c r="Q19" s="11">
        <f>+$B19*F19</f>
        <v>131000</v>
      </c>
      <c r="R19" s="11">
        <f>+$B19*G19</f>
        <v>0</v>
      </c>
      <c r="S19" s="11">
        <f>+$B19*H19</f>
        <v>271428.57</v>
      </c>
      <c r="T19" s="11">
        <f>+$B19*I19</f>
        <v>350000</v>
      </c>
      <c r="U19" s="43">
        <f>+$B19*J19</f>
        <v>0</v>
      </c>
      <c r="V19" s="37">
        <f>+$B$5*K19</f>
        <v>0</v>
      </c>
      <c r="W19" s="9">
        <f>+$B$5*L19</f>
        <v>0</v>
      </c>
      <c r="X19" s="23">
        <f>+$B$5*M19</f>
        <v>1160000</v>
      </c>
    </row>
    <row r="20" spans="1:24" x14ac:dyDescent="0.25">
      <c r="A20" s="29" t="s">
        <v>32</v>
      </c>
      <c r="B20" s="16">
        <v>2</v>
      </c>
      <c r="C20" s="9">
        <v>0</v>
      </c>
      <c r="D20" s="10">
        <v>148920</v>
      </c>
      <c r="E20" s="9">
        <v>184500</v>
      </c>
      <c r="F20" s="9">
        <v>0</v>
      </c>
      <c r="G20" s="9">
        <v>0</v>
      </c>
      <c r="H20" s="9">
        <v>163865.54</v>
      </c>
      <c r="I20" s="9">
        <v>200000</v>
      </c>
      <c r="J20" s="10">
        <v>140000</v>
      </c>
      <c r="K20" s="9">
        <v>0</v>
      </c>
      <c r="L20" s="9">
        <v>0</v>
      </c>
      <c r="M20" s="18">
        <v>0</v>
      </c>
      <c r="N20" s="22">
        <f>+B20*C20</f>
        <v>0</v>
      </c>
      <c r="O20" s="11">
        <f>+$B20*D20</f>
        <v>297840</v>
      </c>
      <c r="P20" s="11">
        <f>+$B20*E20</f>
        <v>369000</v>
      </c>
      <c r="Q20" s="11">
        <f>+$B20*F20</f>
        <v>0</v>
      </c>
      <c r="R20" s="11">
        <f>+$B20*G20</f>
        <v>0</v>
      </c>
      <c r="S20" s="11">
        <f>+$B20*H20</f>
        <v>327731.08</v>
      </c>
      <c r="T20" s="11">
        <f>+$B20*I20</f>
        <v>400000</v>
      </c>
      <c r="U20" s="42">
        <f>+$B20*J20</f>
        <v>280000</v>
      </c>
      <c r="V20" s="37">
        <f>+$B$5*K20</f>
        <v>0</v>
      </c>
      <c r="W20" s="9">
        <f>+$B$5*L20</f>
        <v>0</v>
      </c>
      <c r="X20" s="23">
        <f>+$B$5*M20</f>
        <v>0</v>
      </c>
    </row>
    <row r="21" spans="1:24" x14ac:dyDescent="0.25">
      <c r="A21" s="7" t="s">
        <v>38</v>
      </c>
      <c r="B21" s="16">
        <v>5</v>
      </c>
      <c r="C21" s="9">
        <v>0</v>
      </c>
      <c r="D21" s="10">
        <v>54500</v>
      </c>
      <c r="E21" s="9">
        <v>78600</v>
      </c>
      <c r="F21" s="9">
        <v>0</v>
      </c>
      <c r="G21" s="9">
        <v>0</v>
      </c>
      <c r="H21" s="9">
        <v>77310.92</v>
      </c>
      <c r="I21" s="9">
        <v>80000</v>
      </c>
      <c r="J21" s="9">
        <v>71000</v>
      </c>
      <c r="K21" s="9">
        <v>0</v>
      </c>
      <c r="L21" s="9">
        <v>0</v>
      </c>
      <c r="M21" s="18">
        <v>0</v>
      </c>
      <c r="N21" s="22">
        <f>+B21*C21</f>
        <v>0</v>
      </c>
      <c r="O21" s="10">
        <f>+$B21*D21</f>
        <v>272500</v>
      </c>
      <c r="P21" s="11">
        <f>+$B21*E21</f>
        <v>393000</v>
      </c>
      <c r="Q21" s="11">
        <f>+$B21*F21</f>
        <v>0</v>
      </c>
      <c r="R21" s="11">
        <f>+$B21*G21</f>
        <v>0</v>
      </c>
      <c r="S21" s="11">
        <f>+$B21*H21</f>
        <v>386554.6</v>
      </c>
      <c r="T21" s="11">
        <f>+$B21*I21</f>
        <v>400000</v>
      </c>
      <c r="U21" s="43">
        <f>+$B21*J21</f>
        <v>355000</v>
      </c>
      <c r="V21" s="37">
        <f>+$B$5*K21</f>
        <v>0</v>
      </c>
      <c r="W21" s="9">
        <f>+$B$5*L21</f>
        <v>0</v>
      </c>
      <c r="X21" s="23">
        <f>+$B$5*M21</f>
        <v>0</v>
      </c>
    </row>
    <row r="22" spans="1:24" x14ac:dyDescent="0.25">
      <c r="A22" s="7" t="s">
        <v>35</v>
      </c>
      <c r="B22" s="16">
        <v>1</v>
      </c>
      <c r="C22" s="9">
        <v>0</v>
      </c>
      <c r="D22" s="10">
        <v>64500</v>
      </c>
      <c r="E22" s="9">
        <v>145600</v>
      </c>
      <c r="F22" s="9">
        <v>0</v>
      </c>
      <c r="G22" s="9">
        <v>0</v>
      </c>
      <c r="H22" s="9">
        <v>98991.59</v>
      </c>
      <c r="I22" s="9">
        <v>100000</v>
      </c>
      <c r="J22" s="9">
        <v>84000</v>
      </c>
      <c r="K22" s="9">
        <v>0</v>
      </c>
      <c r="L22" s="9">
        <v>0</v>
      </c>
      <c r="M22" s="18">
        <v>0</v>
      </c>
      <c r="N22" s="22">
        <f>+B22*C22</f>
        <v>0</v>
      </c>
      <c r="O22" s="10">
        <f>+$B22*D22</f>
        <v>64500</v>
      </c>
      <c r="P22" s="11">
        <f>+$B22*E22</f>
        <v>145600</v>
      </c>
      <c r="Q22" s="11">
        <f>+$B22*F22</f>
        <v>0</v>
      </c>
      <c r="R22" s="11">
        <f>+$B22*G22</f>
        <v>0</v>
      </c>
      <c r="S22" s="11">
        <f>+$B22*H22</f>
        <v>98991.59</v>
      </c>
      <c r="T22" s="11">
        <f>+$B22*I22</f>
        <v>100000</v>
      </c>
      <c r="U22" s="43">
        <f>+$B22*J22</f>
        <v>84000</v>
      </c>
      <c r="V22" s="37">
        <f>+$B$5*K22</f>
        <v>0</v>
      </c>
      <c r="W22" s="9">
        <f>+$B$5*L22</f>
        <v>0</v>
      </c>
      <c r="X22" s="23">
        <f>+$B$5*M22</f>
        <v>0</v>
      </c>
    </row>
    <row r="23" spans="1:24" x14ac:dyDescent="0.25">
      <c r="A23" s="7" t="s">
        <v>41</v>
      </c>
      <c r="B23" s="15">
        <v>1</v>
      </c>
      <c r="C23" s="9">
        <v>0</v>
      </c>
      <c r="D23" s="9">
        <v>2101900</v>
      </c>
      <c r="E23" s="10">
        <v>1324786</v>
      </c>
      <c r="F23" s="9">
        <v>0</v>
      </c>
      <c r="G23" s="9">
        <v>0</v>
      </c>
      <c r="H23" s="9">
        <v>2243697.4700000002</v>
      </c>
      <c r="I23" s="9">
        <v>3000000</v>
      </c>
      <c r="J23" s="9">
        <v>2667000</v>
      </c>
      <c r="K23" s="9">
        <v>0</v>
      </c>
      <c r="L23" s="9">
        <v>0</v>
      </c>
      <c r="M23" s="18">
        <v>2181403</v>
      </c>
      <c r="N23" s="22">
        <f>+B23*C23</f>
        <v>0</v>
      </c>
      <c r="O23" s="11">
        <f>+$B23*D23</f>
        <v>2101900</v>
      </c>
      <c r="P23" s="10">
        <f>+$B23*E23</f>
        <v>1324786</v>
      </c>
      <c r="Q23" s="11">
        <f>+$B23*F23</f>
        <v>0</v>
      </c>
      <c r="R23" s="11">
        <f>+$B23*G23</f>
        <v>0</v>
      </c>
      <c r="S23" s="11">
        <f>+$B23*H23</f>
        <v>2243697.4700000002</v>
      </c>
      <c r="T23" s="11">
        <f>+$B23*I23</f>
        <v>3000000</v>
      </c>
      <c r="U23" s="43">
        <f>+$B23*J23</f>
        <v>2667000</v>
      </c>
      <c r="V23" s="37">
        <f>+$B$5*K23</f>
        <v>0</v>
      </c>
      <c r="W23" s="9">
        <f>+$B$5*L23</f>
        <v>0</v>
      </c>
      <c r="X23" s="23">
        <f>+$B$5*M23</f>
        <v>8725612</v>
      </c>
    </row>
    <row r="24" spans="1:24" x14ac:dyDescent="0.25">
      <c r="A24" s="7" t="s">
        <v>44</v>
      </c>
      <c r="B24" s="15">
        <v>3</v>
      </c>
      <c r="C24" s="9">
        <v>0</v>
      </c>
      <c r="D24" s="9">
        <v>23300</v>
      </c>
      <c r="E24" s="9">
        <v>42450</v>
      </c>
      <c r="F24" s="9">
        <v>52300</v>
      </c>
      <c r="G24" s="9">
        <v>0</v>
      </c>
      <c r="H24" s="10">
        <v>23193.27</v>
      </c>
      <c r="I24" s="9">
        <v>40000</v>
      </c>
      <c r="J24" s="9">
        <v>40000</v>
      </c>
      <c r="K24" s="9">
        <v>770000</v>
      </c>
      <c r="L24" s="9">
        <v>0</v>
      </c>
      <c r="M24" s="18">
        <v>598000</v>
      </c>
      <c r="N24" s="22">
        <f>+B24*C24</f>
        <v>0</v>
      </c>
      <c r="O24" s="11">
        <f>+$B24*D24</f>
        <v>69900</v>
      </c>
      <c r="P24" s="11">
        <f>+$B24*E24</f>
        <v>127350</v>
      </c>
      <c r="Q24" s="11">
        <f>+$B24*F24</f>
        <v>156900</v>
      </c>
      <c r="R24" s="11">
        <f>+$B24*G24</f>
        <v>0</v>
      </c>
      <c r="S24" s="10">
        <f>+$B24*H24</f>
        <v>69579.81</v>
      </c>
      <c r="T24" s="11">
        <f>+$B24*I24</f>
        <v>120000</v>
      </c>
      <c r="U24" s="43">
        <f>+$B24*J24</f>
        <v>120000</v>
      </c>
      <c r="V24" s="37">
        <f>+$B$5*K24</f>
        <v>3080000</v>
      </c>
      <c r="W24" s="9">
        <f>+$B$5*L24</f>
        <v>0</v>
      </c>
      <c r="X24" s="23">
        <f>+$B$5*M24</f>
        <v>2392000</v>
      </c>
    </row>
    <row r="25" spans="1:24" x14ac:dyDescent="0.25">
      <c r="A25" s="7" t="s">
        <v>50</v>
      </c>
      <c r="B25" s="15">
        <v>3</v>
      </c>
      <c r="C25" s="9">
        <v>0</v>
      </c>
      <c r="D25" s="9">
        <v>0</v>
      </c>
      <c r="E25" s="9">
        <v>124750</v>
      </c>
      <c r="F25" s="9">
        <v>0</v>
      </c>
      <c r="G25" s="9">
        <v>0</v>
      </c>
      <c r="H25" s="10">
        <v>93445.37</v>
      </c>
      <c r="I25" s="9">
        <v>140000</v>
      </c>
      <c r="J25" s="9">
        <v>0</v>
      </c>
      <c r="K25" s="9">
        <v>0</v>
      </c>
      <c r="L25" s="9">
        <v>0</v>
      </c>
      <c r="M25" s="18">
        <v>0</v>
      </c>
      <c r="N25" s="22">
        <f>+B25*C25</f>
        <v>0</v>
      </c>
      <c r="O25" s="11">
        <f>+$B25*D25</f>
        <v>0</v>
      </c>
      <c r="P25" s="11">
        <f>+$B25*E25</f>
        <v>374250</v>
      </c>
      <c r="Q25" s="11">
        <f>+$B25*F25</f>
        <v>0</v>
      </c>
      <c r="R25" s="11">
        <f>+$B25*G25</f>
        <v>0</v>
      </c>
      <c r="S25" s="10">
        <f>+$B25*H25</f>
        <v>280336.11</v>
      </c>
      <c r="T25" s="11">
        <f>+$B25*I25</f>
        <v>420000</v>
      </c>
      <c r="U25" s="43">
        <f>+$B25*J25</f>
        <v>0</v>
      </c>
      <c r="V25" s="37">
        <f>+$B$5*K25</f>
        <v>0</v>
      </c>
      <c r="W25" s="9">
        <f>+$B$5*L25</f>
        <v>0</v>
      </c>
      <c r="X25" s="23">
        <f>+$B$5*M25</f>
        <v>0</v>
      </c>
    </row>
    <row r="26" spans="1:24" x14ac:dyDescent="0.25">
      <c r="A26" s="7" t="s">
        <v>53</v>
      </c>
      <c r="B26" s="15">
        <v>3</v>
      </c>
      <c r="C26" s="9">
        <v>0</v>
      </c>
      <c r="D26" s="9">
        <v>0</v>
      </c>
      <c r="E26" s="9">
        <v>65250</v>
      </c>
      <c r="F26" s="9">
        <v>0</v>
      </c>
      <c r="G26" s="9">
        <v>0</v>
      </c>
      <c r="H26" s="10">
        <v>53613.440000000002</v>
      </c>
      <c r="I26" s="9">
        <v>80000</v>
      </c>
      <c r="J26" s="9">
        <v>0</v>
      </c>
      <c r="K26" s="9">
        <v>0</v>
      </c>
      <c r="L26" s="9">
        <v>0</v>
      </c>
      <c r="M26" s="18">
        <v>0</v>
      </c>
      <c r="N26" s="22">
        <f>+B26*C26</f>
        <v>0</v>
      </c>
      <c r="O26" s="11">
        <f>+$B26*D26</f>
        <v>0</v>
      </c>
      <c r="P26" s="11">
        <f>+$B26*E26</f>
        <v>195750</v>
      </c>
      <c r="Q26" s="11">
        <f>+$B26*F26</f>
        <v>0</v>
      </c>
      <c r="R26" s="11">
        <f>+$B26*G26</f>
        <v>0</v>
      </c>
      <c r="S26" s="10">
        <f>+$B26*H26</f>
        <v>160840.32000000001</v>
      </c>
      <c r="T26" s="11">
        <f>+$B26*I26</f>
        <v>240000</v>
      </c>
      <c r="U26" s="43">
        <f>+$B26*J26</f>
        <v>0</v>
      </c>
      <c r="V26" s="37">
        <f>+$B$5*K26</f>
        <v>0</v>
      </c>
      <c r="W26" s="9">
        <f>+$B$5*L26</f>
        <v>0</v>
      </c>
      <c r="X26" s="23">
        <f>+$B$5*M26</f>
        <v>0</v>
      </c>
    </row>
    <row r="27" spans="1:24" x14ac:dyDescent="0.25">
      <c r="A27" s="7" t="s">
        <v>68</v>
      </c>
      <c r="B27" s="15">
        <v>2</v>
      </c>
      <c r="C27" s="9">
        <v>288000</v>
      </c>
      <c r="D27" s="10">
        <v>72700</v>
      </c>
      <c r="E27" s="9">
        <v>58000</v>
      </c>
      <c r="F27" s="9">
        <v>0</v>
      </c>
      <c r="G27" s="9">
        <v>0</v>
      </c>
      <c r="H27" s="9">
        <v>172689.07</v>
      </c>
      <c r="I27" s="9">
        <v>300000</v>
      </c>
      <c r="J27" s="9">
        <v>112000</v>
      </c>
      <c r="K27" s="9">
        <v>520000</v>
      </c>
      <c r="L27" s="9">
        <v>0</v>
      </c>
      <c r="M27" s="18">
        <v>45000</v>
      </c>
      <c r="N27" s="22">
        <f>+B27*C27</f>
        <v>576000</v>
      </c>
      <c r="O27" s="11">
        <f>+$B27*D27</f>
        <v>145400</v>
      </c>
      <c r="P27" s="10">
        <f>+$B27*E27</f>
        <v>116000</v>
      </c>
      <c r="Q27" s="11">
        <f>+$B27*F27</f>
        <v>0</v>
      </c>
      <c r="R27" s="11">
        <f>+$B27*G27</f>
        <v>0</v>
      </c>
      <c r="S27" s="11">
        <f>+$B27*H27</f>
        <v>345378.14</v>
      </c>
      <c r="T27" s="11">
        <f>+$B27*I27</f>
        <v>600000</v>
      </c>
      <c r="U27" s="43">
        <f>+$B27*J27</f>
        <v>224000</v>
      </c>
      <c r="V27" s="37">
        <f>+$B$5*K27</f>
        <v>2080000</v>
      </c>
      <c r="W27" s="9">
        <f>+$B$5*L27</f>
        <v>0</v>
      </c>
      <c r="X27" s="23">
        <f>+$B$5*M27</f>
        <v>180000</v>
      </c>
    </row>
    <row r="28" spans="1:24" x14ac:dyDescent="0.25">
      <c r="A28" s="7" t="s">
        <v>82</v>
      </c>
      <c r="B28" s="15">
        <v>5</v>
      </c>
      <c r="C28" s="9">
        <v>0</v>
      </c>
      <c r="D28" s="10">
        <v>14300</v>
      </c>
      <c r="E28" s="9">
        <v>20250</v>
      </c>
      <c r="F28" s="9">
        <v>0</v>
      </c>
      <c r="G28" s="9">
        <v>0</v>
      </c>
      <c r="H28" s="9">
        <v>26470.58</v>
      </c>
      <c r="I28" s="9">
        <v>25000</v>
      </c>
      <c r="J28" s="9">
        <v>25000</v>
      </c>
      <c r="K28" s="9">
        <v>0</v>
      </c>
      <c r="L28" s="9">
        <v>8500</v>
      </c>
      <c r="M28" s="18">
        <v>0</v>
      </c>
      <c r="N28" s="22">
        <f>+B28*C28</f>
        <v>0</v>
      </c>
      <c r="O28" s="10">
        <f>+$B28*D28</f>
        <v>71500</v>
      </c>
      <c r="P28" s="11">
        <f>+$B28*E28</f>
        <v>101250</v>
      </c>
      <c r="Q28" s="11">
        <f>+$B28*F28</f>
        <v>0</v>
      </c>
      <c r="R28" s="11">
        <f>+$B28*G28</f>
        <v>0</v>
      </c>
      <c r="S28" s="11">
        <f>+$B28*H28</f>
        <v>132352.90000000002</v>
      </c>
      <c r="T28" s="11">
        <f>+$B28*I28</f>
        <v>125000</v>
      </c>
      <c r="U28" s="43">
        <f>+$B28*J28</f>
        <v>125000</v>
      </c>
      <c r="V28" s="37">
        <f>+$B$5*K28</f>
        <v>0</v>
      </c>
      <c r="W28" s="9">
        <f>+$B$5*L28</f>
        <v>34000</v>
      </c>
      <c r="X28" s="23">
        <f>+$B$5*M28</f>
        <v>0</v>
      </c>
    </row>
    <row r="29" spans="1:24" ht="15.75" thickBot="1" x14ac:dyDescent="0.3">
      <c r="A29" s="7" t="s">
        <v>168</v>
      </c>
      <c r="B29" s="15"/>
      <c r="C29" s="9">
        <v>13746000</v>
      </c>
      <c r="D29" s="9">
        <v>3351416</v>
      </c>
      <c r="E29" s="9">
        <v>4926423</v>
      </c>
      <c r="F29" s="9">
        <v>711300</v>
      </c>
      <c r="G29" s="9">
        <v>8458000</v>
      </c>
      <c r="H29" s="9">
        <v>4338535.16</v>
      </c>
      <c r="I29" s="9">
        <v>21463000</v>
      </c>
      <c r="J29" s="9">
        <v>3580000</v>
      </c>
      <c r="K29" s="9">
        <v>1290000</v>
      </c>
      <c r="L29" s="9">
        <v>90570</v>
      </c>
      <c r="M29" s="18">
        <v>4012403</v>
      </c>
      <c r="N29" s="24">
        <f>+B29*C29</f>
        <v>0</v>
      </c>
      <c r="O29" s="44">
        <f>+$B29*D29</f>
        <v>0</v>
      </c>
      <c r="P29" s="44">
        <f>+$B29*E29</f>
        <v>0</v>
      </c>
      <c r="Q29" s="44">
        <f>+$B29*F29</f>
        <v>0</v>
      </c>
      <c r="R29" s="44">
        <f>+$B29*G29</f>
        <v>0</v>
      </c>
      <c r="S29" s="44">
        <f>+$B29*H29</f>
        <v>0</v>
      </c>
      <c r="T29" s="44">
        <f>+$B29*I29</f>
        <v>0</v>
      </c>
      <c r="U29" s="45">
        <f>+$B29*J29</f>
        <v>0</v>
      </c>
      <c r="V29" s="38">
        <f>+$B$5*K29</f>
        <v>5160000</v>
      </c>
      <c r="W29" s="25">
        <f>+$B$5*L29</f>
        <v>362280</v>
      </c>
      <c r="X29" s="26">
        <f>+$B$5*M29</f>
        <v>16049612</v>
      </c>
    </row>
    <row r="30" spans="1:24" x14ac:dyDescent="0.25">
      <c r="O30" s="39">
        <f>+O7+O15+O16+O17+O18+O19+O22+O21+O28+O14</f>
        <v>2230170</v>
      </c>
      <c r="P30" s="39">
        <f>+P13+P23+P27</f>
        <v>3184073</v>
      </c>
      <c r="Q30" s="39">
        <f>+$B30*F30</f>
        <v>0</v>
      </c>
      <c r="S30" s="40">
        <f>+S6+S8+S10+S11+S12+S24+S25+S26</f>
        <v>1158617.42</v>
      </c>
      <c r="T30" s="41"/>
      <c r="U30" s="40">
        <f>+U5+U20+U9</f>
        <v>720000</v>
      </c>
    </row>
    <row r="31" spans="1:24" x14ac:dyDescent="0.25">
      <c r="N31" s="34">
        <v>0.19</v>
      </c>
      <c r="O31" s="11">
        <f>+O30*N31</f>
        <v>423732.3</v>
      </c>
      <c r="P31" s="11">
        <f>+P30*N31</f>
        <v>604973.87</v>
      </c>
      <c r="Q31" s="11">
        <f>+$B31*F31</f>
        <v>0</v>
      </c>
      <c r="S31" s="31">
        <f>+S30*N31</f>
        <v>220137.30979999999</v>
      </c>
      <c r="T31" s="7"/>
      <c r="U31" s="31">
        <f>+U30*N31</f>
        <v>136800</v>
      </c>
    </row>
    <row r="32" spans="1:24" x14ac:dyDescent="0.25">
      <c r="H32" s="5"/>
      <c r="N32" s="35" t="s">
        <v>172</v>
      </c>
      <c r="O32" s="32">
        <f>+O30+O31</f>
        <v>2653902.2999999998</v>
      </c>
      <c r="P32" s="32">
        <f>+P30+P31</f>
        <v>3789046.87</v>
      </c>
      <c r="Q32" s="32">
        <f t="shared" ref="Q6:Q32" si="0">+$B32*F32</f>
        <v>0</v>
      </c>
      <c r="R32" s="6"/>
      <c r="S32" s="33">
        <f>+S30+S31</f>
        <v>1378754.7297999999</v>
      </c>
      <c r="T32" s="13"/>
      <c r="U32" s="33">
        <f>+U30+U31</f>
        <v>856800</v>
      </c>
    </row>
    <row r="33" spans="8:19" x14ac:dyDescent="0.25">
      <c r="H33" s="52">
        <v>16360</v>
      </c>
    </row>
    <row r="34" spans="8:19" x14ac:dyDescent="0.25">
      <c r="H34" s="52">
        <v>26625</v>
      </c>
    </row>
    <row r="35" spans="8:19" x14ac:dyDescent="0.25">
      <c r="H35" s="52">
        <v>25150</v>
      </c>
      <c r="P35" s="6" t="s">
        <v>172</v>
      </c>
      <c r="Q35" s="30">
        <f>+O32+P32+Q32+S32+U32</f>
        <v>8678503.8997999988</v>
      </c>
      <c r="S35" s="5">
        <f>+O32+P32+S32+U32</f>
        <v>8678503.8997999988</v>
      </c>
    </row>
    <row r="36" spans="8:19" x14ac:dyDescent="0.25">
      <c r="H36" s="52">
        <v>38633</v>
      </c>
    </row>
    <row r="37" spans="8:19" x14ac:dyDescent="0.25">
      <c r="H37" s="52">
        <v>37733</v>
      </c>
      <c r="N37" t="s">
        <v>174</v>
      </c>
      <c r="S37" s="28">
        <v>1158617.42</v>
      </c>
    </row>
    <row r="38" spans="8:19" x14ac:dyDescent="0.25">
      <c r="H38" s="52">
        <v>151733</v>
      </c>
      <c r="S38" s="28">
        <v>220137.30979999999</v>
      </c>
    </row>
    <row r="39" spans="8:19" x14ac:dyDescent="0.25">
      <c r="H39" s="52">
        <v>86600</v>
      </c>
      <c r="S39" s="28">
        <v>1378754.7297999999</v>
      </c>
    </row>
    <row r="40" spans="8:19" x14ac:dyDescent="0.25">
      <c r="H40">
        <f>SUBTOTAL(9,H33:H39)</f>
        <v>382834</v>
      </c>
      <c r="I40">
        <v>242485</v>
      </c>
    </row>
    <row r="41" spans="8:19" x14ac:dyDescent="0.25">
      <c r="I41">
        <f>+H40-I40</f>
        <v>140349</v>
      </c>
    </row>
  </sheetData>
  <autoFilter ref="A4:X31" xr:uid="{341F62FD-FB7C-4940-B66F-0CFA1109398A}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3D63E-4385-453D-B804-170118514F02}">
  <dimension ref="A1:T265"/>
  <sheetViews>
    <sheetView workbookViewId="0">
      <selection activeCell="F8" sqref="F7:F8"/>
    </sheetView>
  </sheetViews>
  <sheetFormatPr baseColWidth="10"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5</v>
      </c>
    </row>
    <row r="2" spans="1:20" x14ac:dyDescent="0.25">
      <c r="A2">
        <v>655183</v>
      </c>
      <c r="B2" t="s">
        <v>19</v>
      </c>
      <c r="C2" t="s">
        <v>20</v>
      </c>
      <c r="D2">
        <v>46202.421458333331</v>
      </c>
      <c r="E2">
        <v>802183</v>
      </c>
      <c r="F2" t="s">
        <v>21</v>
      </c>
      <c r="H2">
        <v>1</v>
      </c>
      <c r="I2" t="s">
        <v>22</v>
      </c>
      <c r="J2">
        <v>5415656.9014290003</v>
      </c>
      <c r="K2" t="s">
        <v>23</v>
      </c>
      <c r="L2">
        <v>46237</v>
      </c>
      <c r="M2">
        <v>3627960</v>
      </c>
      <c r="N2">
        <v>1</v>
      </c>
      <c r="O2">
        <v>564600</v>
      </c>
      <c r="P2" t="s">
        <v>23</v>
      </c>
      <c r="Q2">
        <v>15</v>
      </c>
      <c r="R2" t="s">
        <v>24</v>
      </c>
      <c r="T2" t="s">
        <v>25</v>
      </c>
    </row>
    <row r="3" spans="1:20" x14ac:dyDescent="0.25">
      <c r="A3">
        <v>655183</v>
      </c>
      <c r="B3" t="s">
        <v>19</v>
      </c>
      <c r="C3" t="s">
        <v>20</v>
      </c>
      <c r="D3">
        <v>46202.421458333331</v>
      </c>
      <c r="E3">
        <v>802184</v>
      </c>
      <c r="F3" t="s">
        <v>26</v>
      </c>
      <c r="H3">
        <v>1</v>
      </c>
      <c r="I3" t="s">
        <v>22</v>
      </c>
      <c r="J3">
        <v>1480429</v>
      </c>
      <c r="K3" t="s">
        <v>23</v>
      </c>
      <c r="L3">
        <v>46237</v>
      </c>
      <c r="M3">
        <v>3627961</v>
      </c>
      <c r="N3">
        <v>1</v>
      </c>
      <c r="O3">
        <v>0</v>
      </c>
      <c r="P3" t="s">
        <v>23</v>
      </c>
      <c r="Q3">
        <v>0</v>
      </c>
      <c r="R3" t="s">
        <v>27</v>
      </c>
      <c r="T3" t="s">
        <v>28</v>
      </c>
    </row>
    <row r="4" spans="1:20" x14ac:dyDescent="0.25">
      <c r="A4">
        <v>655183</v>
      </c>
      <c r="B4" t="s">
        <v>19</v>
      </c>
      <c r="C4" t="s">
        <v>20</v>
      </c>
      <c r="D4">
        <v>46202.421458333331</v>
      </c>
      <c r="E4">
        <v>802185</v>
      </c>
      <c r="F4" t="s">
        <v>29</v>
      </c>
      <c r="H4">
        <v>1</v>
      </c>
      <c r="I4" t="s">
        <v>22</v>
      </c>
      <c r="J4">
        <v>449475.51</v>
      </c>
      <c r="K4" t="s">
        <v>23</v>
      </c>
      <c r="L4">
        <v>46237</v>
      </c>
      <c r="M4">
        <v>3627962</v>
      </c>
      <c r="N4">
        <v>1</v>
      </c>
      <c r="O4">
        <v>99400</v>
      </c>
      <c r="P4" t="s">
        <v>23</v>
      </c>
      <c r="Q4">
        <v>10</v>
      </c>
      <c r="R4" t="s">
        <v>30</v>
      </c>
      <c r="T4" t="s">
        <v>31</v>
      </c>
    </row>
    <row r="5" spans="1:20" x14ac:dyDescent="0.25">
      <c r="A5">
        <v>655183</v>
      </c>
      <c r="B5" t="s">
        <v>19</v>
      </c>
      <c r="C5" t="s">
        <v>20</v>
      </c>
      <c r="D5">
        <v>46202.421458333331</v>
      </c>
      <c r="E5">
        <v>802186</v>
      </c>
      <c r="F5" t="s">
        <v>32</v>
      </c>
      <c r="H5">
        <v>2</v>
      </c>
      <c r="I5" t="s">
        <v>22</v>
      </c>
      <c r="J5">
        <v>167457.10800000001</v>
      </c>
      <c r="K5" t="s">
        <v>23</v>
      </c>
      <c r="L5">
        <v>46237</v>
      </c>
      <c r="M5">
        <v>3627963</v>
      </c>
      <c r="N5">
        <v>2</v>
      </c>
      <c r="O5">
        <v>148920</v>
      </c>
      <c r="P5" t="s">
        <v>23</v>
      </c>
      <c r="Q5">
        <v>10</v>
      </c>
      <c r="R5" t="s">
        <v>33</v>
      </c>
      <c r="T5" t="s">
        <v>34</v>
      </c>
    </row>
    <row r="6" spans="1:20" x14ac:dyDescent="0.25">
      <c r="A6">
        <v>655183</v>
      </c>
      <c r="B6" t="s">
        <v>19</v>
      </c>
      <c r="C6" t="s">
        <v>20</v>
      </c>
      <c r="D6">
        <v>46202.421458333331</v>
      </c>
      <c r="E6">
        <v>802187</v>
      </c>
      <c r="F6" t="s">
        <v>35</v>
      </c>
      <c r="H6">
        <v>1</v>
      </c>
      <c r="I6" t="s">
        <v>22</v>
      </c>
      <c r="J6">
        <v>98618.317999999999</v>
      </c>
      <c r="K6" t="s">
        <v>23</v>
      </c>
      <c r="L6">
        <v>46237</v>
      </c>
      <c r="M6">
        <v>3627964</v>
      </c>
      <c r="N6">
        <v>1</v>
      </c>
      <c r="O6">
        <v>64500</v>
      </c>
      <c r="P6" t="s">
        <v>23</v>
      </c>
      <c r="Q6">
        <v>10</v>
      </c>
      <c r="R6" t="s">
        <v>36</v>
      </c>
      <c r="T6" t="s">
        <v>37</v>
      </c>
    </row>
    <row r="7" spans="1:20" x14ac:dyDescent="0.25">
      <c r="A7">
        <v>655183</v>
      </c>
      <c r="B7" t="s">
        <v>19</v>
      </c>
      <c r="C7" t="s">
        <v>20</v>
      </c>
      <c r="D7">
        <v>46202.421458333331</v>
      </c>
      <c r="E7">
        <v>802188</v>
      </c>
      <c r="F7" t="s">
        <v>38</v>
      </c>
      <c r="H7">
        <v>5</v>
      </c>
      <c r="I7" t="s">
        <v>22</v>
      </c>
      <c r="J7">
        <v>72282.183999999994</v>
      </c>
      <c r="K7" t="s">
        <v>23</v>
      </c>
      <c r="L7">
        <v>46237</v>
      </c>
      <c r="M7">
        <v>3627965</v>
      </c>
      <c r="N7">
        <v>5</v>
      </c>
      <c r="O7">
        <v>54500</v>
      </c>
      <c r="P7" t="s">
        <v>23</v>
      </c>
      <c r="Q7">
        <v>10</v>
      </c>
      <c r="R7" t="s">
        <v>39</v>
      </c>
      <c r="T7" t="s">
        <v>40</v>
      </c>
    </row>
    <row r="8" spans="1:20" x14ac:dyDescent="0.25">
      <c r="A8">
        <v>655183</v>
      </c>
      <c r="B8" t="s">
        <v>19</v>
      </c>
      <c r="C8" t="s">
        <v>20</v>
      </c>
      <c r="D8">
        <v>46202.421458333331</v>
      </c>
      <c r="E8">
        <v>802189</v>
      </c>
      <c r="F8" t="s">
        <v>41</v>
      </c>
      <c r="H8">
        <v>1</v>
      </c>
      <c r="I8" t="s">
        <v>22</v>
      </c>
      <c r="J8">
        <v>2253131.0783330002</v>
      </c>
      <c r="K8" t="s">
        <v>23</v>
      </c>
      <c r="L8">
        <v>46237</v>
      </c>
      <c r="M8">
        <v>3627966</v>
      </c>
      <c r="N8">
        <v>1</v>
      </c>
      <c r="O8">
        <v>2101900</v>
      </c>
      <c r="P8" t="s">
        <v>23</v>
      </c>
      <c r="Q8">
        <v>10</v>
      </c>
      <c r="R8" t="s">
        <v>42</v>
      </c>
      <c r="T8" t="s">
        <v>43</v>
      </c>
    </row>
    <row r="9" spans="1:20" x14ac:dyDescent="0.25">
      <c r="A9">
        <v>655183</v>
      </c>
      <c r="B9" t="s">
        <v>19</v>
      </c>
      <c r="C9" t="s">
        <v>20</v>
      </c>
      <c r="D9">
        <v>46202.421458333331</v>
      </c>
      <c r="E9">
        <v>802190</v>
      </c>
      <c r="F9" t="s">
        <v>44</v>
      </c>
      <c r="H9">
        <v>3</v>
      </c>
      <c r="I9" t="s">
        <v>22</v>
      </c>
      <c r="J9">
        <v>198655.40875</v>
      </c>
      <c r="K9" t="s">
        <v>23</v>
      </c>
      <c r="L9">
        <v>46237</v>
      </c>
      <c r="M9">
        <v>3627967</v>
      </c>
      <c r="N9">
        <v>3</v>
      </c>
      <c r="O9">
        <v>23300</v>
      </c>
      <c r="P9" t="s">
        <v>23</v>
      </c>
      <c r="Q9">
        <v>10</v>
      </c>
      <c r="R9" t="s">
        <v>45</v>
      </c>
      <c r="T9" t="s">
        <v>46</v>
      </c>
    </row>
    <row r="10" spans="1:20" x14ac:dyDescent="0.25">
      <c r="A10">
        <v>655183</v>
      </c>
      <c r="B10" t="s">
        <v>19</v>
      </c>
      <c r="C10" t="s">
        <v>20</v>
      </c>
      <c r="D10">
        <v>46202.421458333331</v>
      </c>
      <c r="E10">
        <v>802191</v>
      </c>
      <c r="F10" t="s">
        <v>47</v>
      </c>
      <c r="H10">
        <v>3</v>
      </c>
      <c r="I10" t="s">
        <v>22</v>
      </c>
      <c r="J10">
        <v>72315.895000000004</v>
      </c>
      <c r="K10" t="s">
        <v>23</v>
      </c>
      <c r="L10">
        <v>46237</v>
      </c>
      <c r="M10">
        <v>3627968</v>
      </c>
      <c r="N10">
        <v>3</v>
      </c>
      <c r="O10">
        <v>21950</v>
      </c>
      <c r="P10" t="s">
        <v>23</v>
      </c>
      <c r="Q10">
        <v>10</v>
      </c>
      <c r="R10" t="s">
        <v>48</v>
      </c>
      <c r="T10" t="s">
        <v>49</v>
      </c>
    </row>
    <row r="11" spans="1:20" x14ac:dyDescent="0.25">
      <c r="A11">
        <v>655183</v>
      </c>
      <c r="B11" t="s">
        <v>19</v>
      </c>
      <c r="C11" t="s">
        <v>20</v>
      </c>
      <c r="D11">
        <v>46202.421458333331</v>
      </c>
      <c r="E11">
        <v>802192</v>
      </c>
      <c r="F11" t="s">
        <v>50</v>
      </c>
      <c r="H11">
        <v>3</v>
      </c>
      <c r="I11" t="s">
        <v>22</v>
      </c>
      <c r="J11">
        <v>119398.45666700001</v>
      </c>
      <c r="K11" t="s">
        <v>23</v>
      </c>
      <c r="L11">
        <v>46237</v>
      </c>
      <c r="M11">
        <v>3627969</v>
      </c>
      <c r="N11">
        <v>3</v>
      </c>
      <c r="O11">
        <v>0</v>
      </c>
      <c r="P11" t="s">
        <v>23</v>
      </c>
      <c r="Q11">
        <v>0</v>
      </c>
      <c r="R11" t="s">
        <v>51</v>
      </c>
      <c r="T11" t="s">
        <v>52</v>
      </c>
    </row>
    <row r="12" spans="1:20" x14ac:dyDescent="0.25">
      <c r="A12">
        <v>655183</v>
      </c>
      <c r="B12" t="s">
        <v>19</v>
      </c>
      <c r="C12" t="s">
        <v>20</v>
      </c>
      <c r="D12">
        <v>46202.421458333331</v>
      </c>
      <c r="E12">
        <v>802193</v>
      </c>
      <c r="F12" t="s">
        <v>53</v>
      </c>
      <c r="H12">
        <v>3</v>
      </c>
      <c r="I12" t="s">
        <v>22</v>
      </c>
      <c r="J12">
        <v>66287.813332999998</v>
      </c>
      <c r="K12" t="s">
        <v>23</v>
      </c>
      <c r="L12">
        <v>46237</v>
      </c>
      <c r="M12">
        <v>3627970</v>
      </c>
      <c r="N12">
        <v>3</v>
      </c>
      <c r="O12">
        <v>0</v>
      </c>
      <c r="P12" t="s">
        <v>23</v>
      </c>
      <c r="Q12">
        <v>0</v>
      </c>
      <c r="R12" t="s">
        <v>54</v>
      </c>
      <c r="T12" t="s">
        <v>54</v>
      </c>
    </row>
    <row r="13" spans="1:20" x14ac:dyDescent="0.25">
      <c r="A13">
        <v>655183</v>
      </c>
      <c r="B13" t="s">
        <v>19</v>
      </c>
      <c r="C13" t="s">
        <v>20</v>
      </c>
      <c r="D13">
        <v>46202.421458333331</v>
      </c>
      <c r="E13">
        <v>802194</v>
      </c>
      <c r="F13" t="s">
        <v>55</v>
      </c>
      <c r="H13">
        <v>20</v>
      </c>
      <c r="I13" t="s">
        <v>22</v>
      </c>
      <c r="J13">
        <v>16478.36</v>
      </c>
      <c r="K13" t="s">
        <v>23</v>
      </c>
      <c r="L13">
        <v>46237</v>
      </c>
      <c r="M13">
        <v>3627971</v>
      </c>
      <c r="N13">
        <v>20</v>
      </c>
      <c r="O13">
        <v>13300</v>
      </c>
      <c r="P13" t="s">
        <v>23</v>
      </c>
      <c r="Q13">
        <v>10</v>
      </c>
      <c r="R13" t="s">
        <v>56</v>
      </c>
      <c r="T13" t="s">
        <v>57</v>
      </c>
    </row>
    <row r="14" spans="1:20" x14ac:dyDescent="0.25">
      <c r="A14">
        <v>655183</v>
      </c>
      <c r="B14" t="s">
        <v>19</v>
      </c>
      <c r="C14" t="s">
        <v>20</v>
      </c>
      <c r="D14">
        <v>46202.421458333331</v>
      </c>
      <c r="E14">
        <v>802195</v>
      </c>
      <c r="F14" t="s">
        <v>58</v>
      </c>
      <c r="H14">
        <v>20</v>
      </c>
      <c r="I14" t="s">
        <v>22</v>
      </c>
      <c r="J14">
        <v>18524.07</v>
      </c>
      <c r="K14" t="s">
        <v>23</v>
      </c>
      <c r="L14">
        <v>46237</v>
      </c>
      <c r="M14">
        <v>3627972</v>
      </c>
      <c r="N14">
        <v>20</v>
      </c>
      <c r="O14">
        <v>15026</v>
      </c>
      <c r="P14" t="s">
        <v>23</v>
      </c>
      <c r="Q14">
        <v>10</v>
      </c>
      <c r="R14" t="s">
        <v>59</v>
      </c>
      <c r="T14" t="s">
        <v>60</v>
      </c>
    </row>
    <row r="15" spans="1:20" x14ac:dyDescent="0.25">
      <c r="A15">
        <v>655183</v>
      </c>
      <c r="B15" t="s">
        <v>19</v>
      </c>
      <c r="C15" t="s">
        <v>20</v>
      </c>
      <c r="D15">
        <v>46202.421458333331</v>
      </c>
      <c r="E15">
        <v>802196</v>
      </c>
      <c r="F15" t="s">
        <v>61</v>
      </c>
      <c r="H15">
        <v>15</v>
      </c>
      <c r="I15" t="s">
        <v>22</v>
      </c>
      <c r="J15">
        <v>22054.262500000001</v>
      </c>
      <c r="K15" t="s">
        <v>23</v>
      </c>
      <c r="L15">
        <v>46237</v>
      </c>
      <c r="M15">
        <v>3627973</v>
      </c>
      <c r="N15">
        <v>15</v>
      </c>
      <c r="O15">
        <v>16570</v>
      </c>
      <c r="P15" t="s">
        <v>23</v>
      </c>
      <c r="Q15">
        <v>10</v>
      </c>
      <c r="R15" t="s">
        <v>62</v>
      </c>
      <c r="T15" t="s">
        <v>63</v>
      </c>
    </row>
    <row r="16" spans="1:20" x14ac:dyDescent="0.25">
      <c r="A16">
        <v>655183</v>
      </c>
      <c r="B16" t="s">
        <v>19</v>
      </c>
      <c r="C16" t="s">
        <v>20</v>
      </c>
      <c r="D16">
        <v>46202.421458333331</v>
      </c>
      <c r="E16">
        <v>802197</v>
      </c>
      <c r="F16" t="s">
        <v>64</v>
      </c>
      <c r="H16">
        <v>8</v>
      </c>
      <c r="I16" t="s">
        <v>22</v>
      </c>
      <c r="J16">
        <v>20273.105</v>
      </c>
      <c r="K16" t="s">
        <v>23</v>
      </c>
      <c r="L16">
        <v>46237</v>
      </c>
      <c r="M16">
        <v>3627974</v>
      </c>
      <c r="N16">
        <v>8</v>
      </c>
      <c r="O16">
        <v>0</v>
      </c>
      <c r="P16" t="s">
        <v>23</v>
      </c>
      <c r="Q16">
        <v>0</v>
      </c>
      <c r="R16" t="s">
        <v>65</v>
      </c>
      <c r="T16" t="s">
        <v>65</v>
      </c>
    </row>
    <row r="17" spans="1:20" x14ac:dyDescent="0.25">
      <c r="A17">
        <v>655183</v>
      </c>
      <c r="B17" t="s">
        <v>19</v>
      </c>
      <c r="C17" t="s">
        <v>20</v>
      </c>
      <c r="D17">
        <v>46202.421458333331</v>
      </c>
      <c r="E17">
        <v>802198</v>
      </c>
      <c r="F17" t="s">
        <v>66</v>
      </c>
      <c r="H17">
        <v>8</v>
      </c>
      <c r="I17" t="s">
        <v>22</v>
      </c>
      <c r="J17">
        <v>47000</v>
      </c>
      <c r="K17" t="s">
        <v>23</v>
      </c>
      <c r="L17">
        <v>46237</v>
      </c>
      <c r="M17">
        <v>3627975</v>
      </c>
      <c r="N17">
        <v>8</v>
      </c>
      <c r="O17">
        <v>0</v>
      </c>
      <c r="P17" t="s">
        <v>23</v>
      </c>
      <c r="Q17">
        <v>0</v>
      </c>
      <c r="R17" t="s">
        <v>67</v>
      </c>
      <c r="T17" t="s">
        <v>67</v>
      </c>
    </row>
    <row r="18" spans="1:20" x14ac:dyDescent="0.25">
      <c r="A18">
        <v>655183</v>
      </c>
      <c r="B18" t="s">
        <v>19</v>
      </c>
      <c r="C18" t="s">
        <v>20</v>
      </c>
      <c r="D18">
        <v>46202.421458333331</v>
      </c>
      <c r="E18">
        <v>802199</v>
      </c>
      <c r="F18" t="s">
        <v>68</v>
      </c>
      <c r="H18">
        <v>2</v>
      </c>
      <c r="I18" t="s">
        <v>22</v>
      </c>
      <c r="J18">
        <v>215769.86714300001</v>
      </c>
      <c r="K18" t="s">
        <v>23</v>
      </c>
      <c r="L18">
        <v>46237</v>
      </c>
      <c r="M18">
        <v>3627976</v>
      </c>
      <c r="N18">
        <v>2</v>
      </c>
      <c r="O18">
        <v>72700</v>
      </c>
      <c r="P18" t="s">
        <v>23</v>
      </c>
      <c r="Q18">
        <v>10</v>
      </c>
      <c r="R18" t="s">
        <v>69</v>
      </c>
      <c r="T18" t="s">
        <v>70</v>
      </c>
    </row>
    <row r="19" spans="1:20" x14ac:dyDescent="0.25">
      <c r="A19">
        <v>655183</v>
      </c>
      <c r="B19" t="s">
        <v>19</v>
      </c>
      <c r="C19" t="s">
        <v>20</v>
      </c>
      <c r="D19">
        <v>46202.421458333331</v>
      </c>
      <c r="E19">
        <v>802200</v>
      </c>
      <c r="F19" t="s">
        <v>71</v>
      </c>
      <c r="H19">
        <v>10</v>
      </c>
      <c r="I19" t="s">
        <v>22</v>
      </c>
      <c r="J19">
        <v>58391.982000000004</v>
      </c>
      <c r="K19" t="s">
        <v>23</v>
      </c>
      <c r="L19">
        <v>46237</v>
      </c>
      <c r="M19">
        <v>3627977</v>
      </c>
      <c r="N19">
        <v>10</v>
      </c>
      <c r="O19">
        <v>65200</v>
      </c>
      <c r="P19" t="s">
        <v>23</v>
      </c>
      <c r="Q19">
        <v>10</v>
      </c>
      <c r="R19" t="s">
        <v>72</v>
      </c>
      <c r="T19" t="s">
        <v>73</v>
      </c>
    </row>
    <row r="20" spans="1:20" x14ac:dyDescent="0.25">
      <c r="A20">
        <v>655183</v>
      </c>
      <c r="B20" t="s">
        <v>19</v>
      </c>
      <c r="C20" t="s">
        <v>20</v>
      </c>
      <c r="D20">
        <v>46202.421458333331</v>
      </c>
      <c r="E20">
        <v>802201</v>
      </c>
      <c r="F20" t="s">
        <v>74</v>
      </c>
      <c r="H20">
        <v>4</v>
      </c>
      <c r="I20" t="s">
        <v>22</v>
      </c>
      <c r="J20">
        <v>24741.68</v>
      </c>
      <c r="K20" t="s">
        <v>23</v>
      </c>
      <c r="L20">
        <v>46237</v>
      </c>
      <c r="M20">
        <v>3627978</v>
      </c>
      <c r="N20">
        <v>4</v>
      </c>
      <c r="O20">
        <v>23200</v>
      </c>
      <c r="P20" t="s">
        <v>23</v>
      </c>
      <c r="Q20">
        <v>10</v>
      </c>
      <c r="R20" t="s">
        <v>75</v>
      </c>
      <c r="T20" t="s">
        <v>76</v>
      </c>
    </row>
    <row r="21" spans="1:20" x14ac:dyDescent="0.25">
      <c r="A21">
        <v>655183</v>
      </c>
      <c r="B21" t="s">
        <v>19</v>
      </c>
      <c r="C21" t="s">
        <v>20</v>
      </c>
      <c r="D21">
        <v>46202.421458333331</v>
      </c>
      <c r="E21">
        <v>802202</v>
      </c>
      <c r="F21" t="s">
        <v>77</v>
      </c>
      <c r="H21">
        <v>3</v>
      </c>
      <c r="I21" t="s">
        <v>22</v>
      </c>
      <c r="J21">
        <v>32940</v>
      </c>
      <c r="K21" t="s">
        <v>23</v>
      </c>
      <c r="L21">
        <v>46237</v>
      </c>
      <c r="M21">
        <v>3627979</v>
      </c>
      <c r="N21">
        <v>3</v>
      </c>
      <c r="O21">
        <v>33600</v>
      </c>
      <c r="P21" t="s">
        <v>23</v>
      </c>
      <c r="Q21">
        <v>10</v>
      </c>
      <c r="R21" t="s">
        <v>78</v>
      </c>
      <c r="T21" t="s">
        <v>79</v>
      </c>
    </row>
    <row r="22" spans="1:20" x14ac:dyDescent="0.25">
      <c r="A22">
        <v>655183</v>
      </c>
      <c r="B22" t="s">
        <v>19</v>
      </c>
      <c r="C22" t="s">
        <v>20</v>
      </c>
      <c r="D22">
        <v>46202.421458333331</v>
      </c>
      <c r="E22">
        <v>802203</v>
      </c>
      <c r="F22" t="s">
        <v>80</v>
      </c>
      <c r="H22">
        <v>5</v>
      </c>
      <c r="I22" t="s">
        <v>22</v>
      </c>
      <c r="J22">
        <v>12900</v>
      </c>
      <c r="K22" t="s">
        <v>23</v>
      </c>
      <c r="L22">
        <v>46237</v>
      </c>
      <c r="M22">
        <v>3627980</v>
      </c>
      <c r="N22">
        <v>5</v>
      </c>
      <c r="O22">
        <v>0</v>
      </c>
      <c r="P22" t="s">
        <v>23</v>
      </c>
      <c r="Q22">
        <v>0</v>
      </c>
      <c r="R22" t="s">
        <v>81</v>
      </c>
      <c r="T22" t="s">
        <v>81</v>
      </c>
    </row>
    <row r="23" spans="1:20" x14ac:dyDescent="0.25">
      <c r="A23">
        <v>655183</v>
      </c>
      <c r="B23" t="s">
        <v>19</v>
      </c>
      <c r="C23" t="s">
        <v>20</v>
      </c>
      <c r="D23">
        <v>46202.421458333331</v>
      </c>
      <c r="E23">
        <v>802204</v>
      </c>
      <c r="F23" t="s">
        <v>82</v>
      </c>
      <c r="H23">
        <v>5</v>
      </c>
      <c r="I23" t="s">
        <v>22</v>
      </c>
      <c r="J23">
        <v>19854.116000000002</v>
      </c>
      <c r="K23" t="s">
        <v>23</v>
      </c>
      <c r="L23">
        <v>46237</v>
      </c>
      <c r="M23">
        <v>3627981</v>
      </c>
      <c r="N23">
        <v>5</v>
      </c>
      <c r="O23">
        <v>14300</v>
      </c>
      <c r="P23" t="s">
        <v>23</v>
      </c>
      <c r="Q23">
        <v>10</v>
      </c>
      <c r="R23" t="s">
        <v>83</v>
      </c>
      <c r="T23" t="s">
        <v>84</v>
      </c>
    </row>
    <row r="24" spans="1:20" x14ac:dyDescent="0.25">
      <c r="A24">
        <v>655183</v>
      </c>
      <c r="B24" t="s">
        <v>19</v>
      </c>
      <c r="C24" t="s">
        <v>20</v>
      </c>
      <c r="D24">
        <v>46202.421458333331</v>
      </c>
      <c r="E24">
        <v>802205</v>
      </c>
      <c r="F24" t="s">
        <v>85</v>
      </c>
      <c r="H24">
        <v>15</v>
      </c>
      <c r="I24" t="s">
        <v>22</v>
      </c>
      <c r="J24">
        <v>25799.4725</v>
      </c>
      <c r="K24" t="s">
        <v>23</v>
      </c>
      <c r="L24">
        <v>46237</v>
      </c>
      <c r="M24">
        <v>3627982</v>
      </c>
      <c r="N24">
        <v>15</v>
      </c>
      <c r="O24">
        <v>18450</v>
      </c>
      <c r="P24" t="s">
        <v>23</v>
      </c>
      <c r="Q24">
        <v>10</v>
      </c>
      <c r="R24" t="s">
        <v>86</v>
      </c>
      <c r="T24" t="s">
        <v>87</v>
      </c>
    </row>
    <row r="25" spans="1:20" x14ac:dyDescent="0.25">
      <c r="A25">
        <v>655183</v>
      </c>
      <c r="B25" t="s">
        <v>19</v>
      </c>
      <c r="C25" t="s">
        <v>20</v>
      </c>
      <c r="D25">
        <v>46202.421458333331</v>
      </c>
      <c r="E25">
        <v>802206</v>
      </c>
      <c r="F25" t="s">
        <v>88</v>
      </c>
      <c r="H25">
        <v>8</v>
      </c>
      <c r="I25" t="s">
        <v>22</v>
      </c>
      <c r="J25">
        <v>16386.55</v>
      </c>
      <c r="K25" t="s">
        <v>23</v>
      </c>
      <c r="L25">
        <v>46237</v>
      </c>
      <c r="M25">
        <v>3627983</v>
      </c>
      <c r="N25">
        <v>8</v>
      </c>
      <c r="O25">
        <v>0</v>
      </c>
      <c r="P25" t="s">
        <v>23</v>
      </c>
      <c r="Q25">
        <v>0</v>
      </c>
      <c r="R25" t="s">
        <v>89</v>
      </c>
      <c r="T25" t="s">
        <v>89</v>
      </c>
    </row>
    <row r="26" spans="1:20" x14ac:dyDescent="0.25">
      <c r="A26">
        <v>656705</v>
      </c>
      <c r="B26" t="s">
        <v>90</v>
      </c>
      <c r="C26" t="s">
        <v>91</v>
      </c>
      <c r="D26">
        <v>46206.583182870374</v>
      </c>
      <c r="E26">
        <v>802183</v>
      </c>
      <c r="F26" t="s">
        <v>21</v>
      </c>
      <c r="H26">
        <v>1</v>
      </c>
      <c r="I26" t="s">
        <v>22</v>
      </c>
      <c r="J26">
        <v>5415656.9014290003</v>
      </c>
      <c r="K26" t="s">
        <v>23</v>
      </c>
      <c r="L26">
        <v>46237</v>
      </c>
      <c r="M26">
        <v>3636791</v>
      </c>
      <c r="N26">
        <v>1</v>
      </c>
      <c r="O26">
        <v>985200</v>
      </c>
      <c r="P26" t="s">
        <v>23</v>
      </c>
      <c r="Q26">
        <v>30</v>
      </c>
      <c r="R26" t="s">
        <v>21</v>
      </c>
      <c r="T26" t="s">
        <v>21</v>
      </c>
    </row>
    <row r="27" spans="1:20" x14ac:dyDescent="0.25">
      <c r="A27">
        <v>656705</v>
      </c>
      <c r="B27" t="s">
        <v>90</v>
      </c>
      <c r="C27" t="s">
        <v>91</v>
      </c>
      <c r="D27">
        <v>46206.583182870374</v>
      </c>
      <c r="E27">
        <v>802184</v>
      </c>
      <c r="F27" t="s">
        <v>26</v>
      </c>
      <c r="H27">
        <v>1</v>
      </c>
      <c r="I27" t="s">
        <v>22</v>
      </c>
      <c r="J27">
        <v>1480429</v>
      </c>
      <c r="K27" t="s">
        <v>23</v>
      </c>
      <c r="L27">
        <v>46237</v>
      </c>
      <c r="M27">
        <v>3636792</v>
      </c>
      <c r="N27">
        <v>1</v>
      </c>
      <c r="O27">
        <v>1743287</v>
      </c>
      <c r="P27" t="s">
        <v>23</v>
      </c>
      <c r="Q27">
        <v>30</v>
      </c>
      <c r="R27" t="s">
        <v>92</v>
      </c>
      <c r="T27" t="s">
        <v>93</v>
      </c>
    </row>
    <row r="28" spans="1:20" x14ac:dyDescent="0.25">
      <c r="A28">
        <v>656705</v>
      </c>
      <c r="B28" t="s">
        <v>90</v>
      </c>
      <c r="C28" t="s">
        <v>91</v>
      </c>
      <c r="D28">
        <v>46206.583182870374</v>
      </c>
      <c r="E28">
        <v>802185</v>
      </c>
      <c r="F28" t="s">
        <v>29</v>
      </c>
      <c r="H28">
        <v>1</v>
      </c>
      <c r="I28" t="s">
        <v>22</v>
      </c>
      <c r="J28">
        <v>449475.51</v>
      </c>
      <c r="K28" t="s">
        <v>23</v>
      </c>
      <c r="L28">
        <v>46237</v>
      </c>
      <c r="M28">
        <v>3636793</v>
      </c>
      <c r="N28">
        <v>1</v>
      </c>
      <c r="O28">
        <v>154500</v>
      </c>
      <c r="P28" t="s">
        <v>23</v>
      </c>
      <c r="Q28">
        <v>8</v>
      </c>
      <c r="R28" t="s">
        <v>94</v>
      </c>
      <c r="T28" t="s">
        <v>94</v>
      </c>
    </row>
    <row r="29" spans="1:20" x14ac:dyDescent="0.25">
      <c r="A29">
        <v>656705</v>
      </c>
      <c r="B29" t="s">
        <v>90</v>
      </c>
      <c r="C29" t="s">
        <v>91</v>
      </c>
      <c r="D29">
        <v>46206.583182870374</v>
      </c>
      <c r="E29">
        <v>802186</v>
      </c>
      <c r="F29" t="s">
        <v>32</v>
      </c>
      <c r="H29">
        <v>2</v>
      </c>
      <c r="I29" t="s">
        <v>22</v>
      </c>
      <c r="J29">
        <v>167457.10800000001</v>
      </c>
      <c r="K29" t="s">
        <v>23</v>
      </c>
      <c r="L29">
        <v>46237</v>
      </c>
      <c r="M29">
        <v>3636794</v>
      </c>
      <c r="N29">
        <v>2</v>
      </c>
      <c r="O29">
        <v>184500</v>
      </c>
      <c r="P29" t="s">
        <v>23</v>
      </c>
      <c r="Q29">
        <v>15</v>
      </c>
      <c r="R29" t="s">
        <v>95</v>
      </c>
      <c r="T29" t="s">
        <v>95</v>
      </c>
    </row>
    <row r="30" spans="1:20" x14ac:dyDescent="0.25">
      <c r="A30">
        <v>656705</v>
      </c>
      <c r="B30" t="s">
        <v>90</v>
      </c>
      <c r="C30" t="s">
        <v>91</v>
      </c>
      <c r="D30">
        <v>46206.583182870374</v>
      </c>
      <c r="E30">
        <v>802187</v>
      </c>
      <c r="F30" t="s">
        <v>35</v>
      </c>
      <c r="H30">
        <v>1</v>
      </c>
      <c r="I30" t="s">
        <v>22</v>
      </c>
      <c r="J30">
        <v>98618.317999999999</v>
      </c>
      <c r="K30" t="s">
        <v>23</v>
      </c>
      <c r="L30">
        <v>46237</v>
      </c>
      <c r="M30">
        <v>3636795</v>
      </c>
      <c r="N30">
        <v>1</v>
      </c>
      <c r="O30">
        <v>145600</v>
      </c>
      <c r="P30" t="s">
        <v>23</v>
      </c>
      <c r="Q30">
        <v>8</v>
      </c>
      <c r="R30" t="s">
        <v>96</v>
      </c>
      <c r="T30" t="s">
        <v>97</v>
      </c>
    </row>
    <row r="31" spans="1:20" x14ac:dyDescent="0.25">
      <c r="A31">
        <v>656705</v>
      </c>
      <c r="B31" t="s">
        <v>90</v>
      </c>
      <c r="C31" t="s">
        <v>91</v>
      </c>
      <c r="D31">
        <v>46206.583182870374</v>
      </c>
      <c r="E31">
        <v>802188</v>
      </c>
      <c r="F31" t="s">
        <v>38</v>
      </c>
      <c r="H31">
        <v>5</v>
      </c>
      <c r="I31" t="s">
        <v>22</v>
      </c>
      <c r="J31">
        <v>72282.183999999994</v>
      </c>
      <c r="K31" t="s">
        <v>23</v>
      </c>
      <c r="L31">
        <v>46237</v>
      </c>
      <c r="M31">
        <v>3636796</v>
      </c>
      <c r="N31">
        <v>5</v>
      </c>
      <c r="O31">
        <v>78600</v>
      </c>
      <c r="P31" t="s">
        <v>23</v>
      </c>
      <c r="R31" t="s">
        <v>38</v>
      </c>
      <c r="T31" t="s">
        <v>98</v>
      </c>
    </row>
    <row r="32" spans="1:20" x14ac:dyDescent="0.25">
      <c r="A32">
        <v>656705</v>
      </c>
      <c r="B32" t="s">
        <v>90</v>
      </c>
      <c r="C32" t="s">
        <v>91</v>
      </c>
      <c r="D32">
        <v>46206.583182870374</v>
      </c>
      <c r="E32">
        <v>802189</v>
      </c>
      <c r="F32" t="s">
        <v>41</v>
      </c>
      <c r="H32">
        <v>1</v>
      </c>
      <c r="I32" t="s">
        <v>22</v>
      </c>
      <c r="J32">
        <v>2253131.0783330002</v>
      </c>
      <c r="K32" t="s">
        <v>23</v>
      </c>
      <c r="L32">
        <v>46237</v>
      </c>
      <c r="M32">
        <v>3636797</v>
      </c>
      <c r="N32">
        <v>1</v>
      </c>
      <c r="O32">
        <v>1324786</v>
      </c>
      <c r="P32" t="s">
        <v>23</v>
      </c>
      <c r="R32" t="s">
        <v>99</v>
      </c>
      <c r="T32" t="s">
        <v>99</v>
      </c>
    </row>
    <row r="33" spans="1:20" x14ac:dyDescent="0.25">
      <c r="A33">
        <v>656705</v>
      </c>
      <c r="B33" t="s">
        <v>90</v>
      </c>
      <c r="C33" t="s">
        <v>91</v>
      </c>
      <c r="D33">
        <v>46206.583182870374</v>
      </c>
      <c r="E33">
        <v>802190</v>
      </c>
      <c r="F33" t="s">
        <v>44</v>
      </c>
      <c r="H33">
        <v>3</v>
      </c>
      <c r="I33" t="s">
        <v>22</v>
      </c>
      <c r="J33">
        <v>198655.40875</v>
      </c>
      <c r="K33" t="s">
        <v>23</v>
      </c>
      <c r="L33">
        <v>46237</v>
      </c>
      <c r="M33">
        <v>3636798</v>
      </c>
      <c r="N33">
        <v>3</v>
      </c>
      <c r="O33">
        <v>42450</v>
      </c>
      <c r="P33" t="s">
        <v>23</v>
      </c>
      <c r="R33" t="s">
        <v>44</v>
      </c>
      <c r="T33" t="s">
        <v>100</v>
      </c>
    </row>
    <row r="34" spans="1:20" x14ac:dyDescent="0.25">
      <c r="A34">
        <v>656705</v>
      </c>
      <c r="B34" t="s">
        <v>90</v>
      </c>
      <c r="C34" t="s">
        <v>91</v>
      </c>
      <c r="D34">
        <v>46206.583182870374</v>
      </c>
      <c r="E34">
        <v>802191</v>
      </c>
      <c r="F34" t="s">
        <v>47</v>
      </c>
      <c r="H34">
        <v>3</v>
      </c>
      <c r="I34" t="s">
        <v>22</v>
      </c>
      <c r="J34">
        <v>72315.895000000004</v>
      </c>
      <c r="K34" t="s">
        <v>23</v>
      </c>
      <c r="L34">
        <v>46237</v>
      </c>
      <c r="M34">
        <v>3636799</v>
      </c>
      <c r="N34">
        <v>3</v>
      </c>
      <c r="O34">
        <v>77500</v>
      </c>
      <c r="P34" t="s">
        <v>23</v>
      </c>
      <c r="R34" t="s">
        <v>47</v>
      </c>
      <c r="T34" t="s">
        <v>47</v>
      </c>
    </row>
    <row r="35" spans="1:20" x14ac:dyDescent="0.25">
      <c r="A35">
        <v>656705</v>
      </c>
      <c r="B35" t="s">
        <v>90</v>
      </c>
      <c r="C35" t="s">
        <v>91</v>
      </c>
      <c r="D35">
        <v>46206.583182870374</v>
      </c>
      <c r="E35">
        <v>802192</v>
      </c>
      <c r="F35" t="s">
        <v>50</v>
      </c>
      <c r="H35">
        <v>3</v>
      </c>
      <c r="I35" t="s">
        <v>22</v>
      </c>
      <c r="J35">
        <v>119398.45666700001</v>
      </c>
      <c r="K35" t="s">
        <v>23</v>
      </c>
      <c r="L35">
        <v>46237</v>
      </c>
      <c r="M35">
        <v>3636800</v>
      </c>
      <c r="N35">
        <v>3</v>
      </c>
      <c r="O35">
        <v>124750</v>
      </c>
      <c r="P35" t="s">
        <v>23</v>
      </c>
      <c r="R35" t="s">
        <v>101</v>
      </c>
      <c r="T35" t="s">
        <v>102</v>
      </c>
    </row>
    <row r="36" spans="1:20" x14ac:dyDescent="0.25">
      <c r="A36">
        <v>656705</v>
      </c>
      <c r="B36" t="s">
        <v>90</v>
      </c>
      <c r="C36" t="s">
        <v>91</v>
      </c>
      <c r="D36">
        <v>46206.583182870374</v>
      </c>
      <c r="E36">
        <v>802193</v>
      </c>
      <c r="F36" t="s">
        <v>53</v>
      </c>
      <c r="H36">
        <v>3</v>
      </c>
      <c r="I36" t="s">
        <v>22</v>
      </c>
      <c r="J36">
        <v>66287.813332999998</v>
      </c>
      <c r="K36" t="s">
        <v>23</v>
      </c>
      <c r="L36">
        <v>46237</v>
      </c>
      <c r="M36">
        <v>3636801</v>
      </c>
      <c r="N36">
        <v>3</v>
      </c>
      <c r="O36">
        <v>65250</v>
      </c>
      <c r="P36" t="s">
        <v>23</v>
      </c>
      <c r="R36" t="s">
        <v>54</v>
      </c>
      <c r="T36" t="s">
        <v>54</v>
      </c>
    </row>
    <row r="37" spans="1:20" x14ac:dyDescent="0.25">
      <c r="A37">
        <v>656705</v>
      </c>
      <c r="B37" t="s">
        <v>90</v>
      </c>
      <c r="C37" t="s">
        <v>91</v>
      </c>
      <c r="D37">
        <v>46206.583182870374</v>
      </c>
      <c r="E37">
        <v>802194</v>
      </c>
      <c r="F37" t="s">
        <v>55</v>
      </c>
      <c r="H37">
        <v>20</v>
      </c>
      <c r="I37" t="s">
        <v>22</v>
      </c>
      <c r="J37">
        <v>16478.36</v>
      </c>
      <c r="K37" t="s">
        <v>23</v>
      </c>
      <c r="L37">
        <v>46237</v>
      </c>
      <c r="M37">
        <v>3636802</v>
      </c>
      <c r="N37">
        <v>20</v>
      </c>
      <c r="O37">
        <v>0</v>
      </c>
      <c r="P37" t="s">
        <v>23</v>
      </c>
    </row>
    <row r="38" spans="1:20" x14ac:dyDescent="0.25">
      <c r="A38">
        <v>656705</v>
      </c>
      <c r="B38" t="s">
        <v>90</v>
      </c>
      <c r="C38" t="s">
        <v>91</v>
      </c>
      <c r="D38">
        <v>46206.583182870374</v>
      </c>
      <c r="E38">
        <v>802195</v>
      </c>
      <c r="F38" t="s">
        <v>58</v>
      </c>
      <c r="H38">
        <v>20</v>
      </c>
      <c r="I38" t="s">
        <v>22</v>
      </c>
      <c r="J38">
        <v>18524.07</v>
      </c>
      <c r="K38" t="s">
        <v>23</v>
      </c>
      <c r="L38">
        <v>46237</v>
      </c>
      <c r="M38">
        <v>3636803</v>
      </c>
      <c r="N38">
        <v>20</v>
      </c>
      <c r="O38">
        <v>0</v>
      </c>
      <c r="P38" t="s">
        <v>23</v>
      </c>
    </row>
    <row r="39" spans="1:20" x14ac:dyDescent="0.25">
      <c r="A39">
        <v>656705</v>
      </c>
      <c r="B39" t="s">
        <v>90</v>
      </c>
      <c r="C39" t="s">
        <v>91</v>
      </c>
      <c r="D39">
        <v>46206.583182870374</v>
      </c>
      <c r="E39">
        <v>802196</v>
      </c>
      <c r="F39" t="s">
        <v>61</v>
      </c>
      <c r="H39">
        <v>15</v>
      </c>
      <c r="I39" t="s">
        <v>22</v>
      </c>
      <c r="J39">
        <v>22054.262500000001</v>
      </c>
      <c r="K39" t="s">
        <v>23</v>
      </c>
      <c r="L39">
        <v>46237</v>
      </c>
      <c r="M39">
        <v>3636804</v>
      </c>
      <c r="N39">
        <v>15</v>
      </c>
      <c r="O39">
        <v>0</v>
      </c>
      <c r="P39" t="s">
        <v>23</v>
      </c>
    </row>
    <row r="40" spans="1:20" x14ac:dyDescent="0.25">
      <c r="A40">
        <v>656705</v>
      </c>
      <c r="B40" t="s">
        <v>90</v>
      </c>
      <c r="C40" t="s">
        <v>91</v>
      </c>
      <c r="D40">
        <v>46206.583182870374</v>
      </c>
      <c r="E40">
        <v>802197</v>
      </c>
      <c r="F40" t="s">
        <v>64</v>
      </c>
      <c r="H40">
        <v>8</v>
      </c>
      <c r="I40" t="s">
        <v>22</v>
      </c>
      <c r="J40">
        <v>20273.105</v>
      </c>
      <c r="K40" t="s">
        <v>23</v>
      </c>
      <c r="L40">
        <v>46237</v>
      </c>
      <c r="M40">
        <v>3636805</v>
      </c>
      <c r="N40">
        <v>8</v>
      </c>
      <c r="O40">
        <v>0</v>
      </c>
      <c r="P40" t="s">
        <v>23</v>
      </c>
    </row>
    <row r="41" spans="1:20" x14ac:dyDescent="0.25">
      <c r="A41">
        <v>656705</v>
      </c>
      <c r="B41" t="s">
        <v>90</v>
      </c>
      <c r="C41" t="s">
        <v>91</v>
      </c>
      <c r="D41">
        <v>46206.583182870374</v>
      </c>
      <c r="E41">
        <v>802198</v>
      </c>
      <c r="F41" t="s">
        <v>66</v>
      </c>
      <c r="H41">
        <v>8</v>
      </c>
      <c r="I41" t="s">
        <v>22</v>
      </c>
      <c r="J41">
        <v>47000</v>
      </c>
      <c r="K41" t="s">
        <v>23</v>
      </c>
      <c r="L41">
        <v>46237</v>
      </c>
      <c r="M41">
        <v>3636806</v>
      </c>
      <c r="N41">
        <v>8</v>
      </c>
      <c r="O41">
        <v>0</v>
      </c>
      <c r="P41" t="s">
        <v>23</v>
      </c>
    </row>
    <row r="42" spans="1:20" x14ac:dyDescent="0.25">
      <c r="A42">
        <v>656705</v>
      </c>
      <c r="B42" t="s">
        <v>90</v>
      </c>
      <c r="C42" t="s">
        <v>91</v>
      </c>
      <c r="D42">
        <v>46206.583182870374</v>
      </c>
      <c r="E42">
        <v>802199</v>
      </c>
      <c r="F42" t="s">
        <v>68</v>
      </c>
      <c r="H42">
        <v>2</v>
      </c>
      <c r="I42" t="s">
        <v>22</v>
      </c>
      <c r="J42">
        <v>215769.86714300001</v>
      </c>
      <c r="K42" t="s">
        <v>23</v>
      </c>
      <c r="L42">
        <v>46237</v>
      </c>
      <c r="M42">
        <v>3636807</v>
      </c>
      <c r="N42">
        <v>2</v>
      </c>
      <c r="O42">
        <v>0</v>
      </c>
      <c r="P42" t="s">
        <v>23</v>
      </c>
    </row>
    <row r="43" spans="1:20" x14ac:dyDescent="0.25">
      <c r="A43">
        <v>656705</v>
      </c>
      <c r="B43" t="s">
        <v>90</v>
      </c>
      <c r="C43" t="s">
        <v>91</v>
      </c>
      <c r="D43">
        <v>46206.583182870374</v>
      </c>
      <c r="E43">
        <v>802200</v>
      </c>
      <c r="F43" t="s">
        <v>71</v>
      </c>
      <c r="H43">
        <v>10</v>
      </c>
      <c r="I43" t="s">
        <v>22</v>
      </c>
      <c r="J43">
        <v>58391.982000000004</v>
      </c>
      <c r="K43" t="s">
        <v>23</v>
      </c>
      <c r="L43">
        <v>46237</v>
      </c>
      <c r="M43">
        <v>3636808</v>
      </c>
      <c r="N43">
        <v>10</v>
      </c>
      <c r="O43">
        <v>0</v>
      </c>
      <c r="P43" t="s">
        <v>23</v>
      </c>
    </row>
    <row r="44" spans="1:20" x14ac:dyDescent="0.25">
      <c r="A44">
        <v>656705</v>
      </c>
      <c r="B44" t="s">
        <v>90</v>
      </c>
      <c r="C44" t="s">
        <v>91</v>
      </c>
      <c r="D44">
        <v>46206.583182870374</v>
      </c>
      <c r="E44">
        <v>802201</v>
      </c>
      <c r="F44" t="s">
        <v>74</v>
      </c>
      <c r="H44">
        <v>4</v>
      </c>
      <c r="I44" t="s">
        <v>22</v>
      </c>
      <c r="J44">
        <v>24741.68</v>
      </c>
      <c r="K44" t="s">
        <v>23</v>
      </c>
      <c r="L44">
        <v>46237</v>
      </c>
      <c r="M44">
        <v>3636809</v>
      </c>
      <c r="N44">
        <v>4</v>
      </c>
      <c r="O44">
        <v>0</v>
      </c>
      <c r="P44" t="s">
        <v>23</v>
      </c>
    </row>
    <row r="45" spans="1:20" x14ac:dyDescent="0.25">
      <c r="A45">
        <v>656705</v>
      </c>
      <c r="B45" t="s">
        <v>90</v>
      </c>
      <c r="C45" t="s">
        <v>91</v>
      </c>
      <c r="D45">
        <v>46206.583182870374</v>
      </c>
      <c r="E45">
        <v>802202</v>
      </c>
      <c r="F45" t="s">
        <v>77</v>
      </c>
      <c r="H45">
        <v>3</v>
      </c>
      <c r="I45" t="s">
        <v>22</v>
      </c>
      <c r="J45">
        <v>32940</v>
      </c>
      <c r="K45" t="s">
        <v>23</v>
      </c>
      <c r="L45">
        <v>46237</v>
      </c>
      <c r="M45">
        <v>3636810</v>
      </c>
      <c r="N45">
        <v>3</v>
      </c>
      <c r="O45">
        <v>0</v>
      </c>
      <c r="P45" t="s">
        <v>23</v>
      </c>
    </row>
    <row r="46" spans="1:20" x14ac:dyDescent="0.25">
      <c r="A46">
        <v>656705</v>
      </c>
      <c r="B46" t="s">
        <v>90</v>
      </c>
      <c r="C46" t="s">
        <v>91</v>
      </c>
      <c r="D46">
        <v>46206.583182870374</v>
      </c>
      <c r="E46">
        <v>802203</v>
      </c>
      <c r="F46" t="s">
        <v>80</v>
      </c>
      <c r="H46">
        <v>5</v>
      </c>
      <c r="I46" t="s">
        <v>22</v>
      </c>
      <c r="J46">
        <v>12900</v>
      </c>
      <c r="K46" t="s">
        <v>23</v>
      </c>
      <c r="L46">
        <v>46237</v>
      </c>
      <c r="M46">
        <v>3636811</v>
      </c>
      <c r="N46">
        <v>5</v>
      </c>
      <c r="O46">
        <v>0</v>
      </c>
      <c r="P46" t="s">
        <v>23</v>
      </c>
    </row>
    <row r="47" spans="1:20" x14ac:dyDescent="0.25">
      <c r="A47">
        <v>656705</v>
      </c>
      <c r="B47" t="s">
        <v>90</v>
      </c>
      <c r="C47" t="s">
        <v>91</v>
      </c>
      <c r="D47">
        <v>46206.583182870374</v>
      </c>
      <c r="E47">
        <v>802204</v>
      </c>
      <c r="F47" t="s">
        <v>82</v>
      </c>
      <c r="H47">
        <v>5</v>
      </c>
      <c r="I47" t="s">
        <v>22</v>
      </c>
      <c r="J47">
        <v>19854.116000000002</v>
      </c>
      <c r="K47" t="s">
        <v>23</v>
      </c>
      <c r="L47">
        <v>46237</v>
      </c>
      <c r="M47">
        <v>3636812</v>
      </c>
      <c r="N47">
        <v>5</v>
      </c>
      <c r="O47">
        <v>0</v>
      </c>
      <c r="P47" t="s">
        <v>23</v>
      </c>
    </row>
    <row r="48" spans="1:20" x14ac:dyDescent="0.25">
      <c r="A48">
        <v>656705</v>
      </c>
      <c r="B48" t="s">
        <v>90</v>
      </c>
      <c r="C48" t="s">
        <v>91</v>
      </c>
      <c r="D48">
        <v>46206.583182870374</v>
      </c>
      <c r="E48">
        <v>802205</v>
      </c>
      <c r="F48" t="s">
        <v>85</v>
      </c>
      <c r="H48">
        <v>15</v>
      </c>
      <c r="I48" t="s">
        <v>22</v>
      </c>
      <c r="J48">
        <v>25799.4725</v>
      </c>
      <c r="K48" t="s">
        <v>23</v>
      </c>
      <c r="L48">
        <v>46237</v>
      </c>
      <c r="M48">
        <v>3636813</v>
      </c>
      <c r="N48">
        <v>15</v>
      </c>
      <c r="O48">
        <v>0</v>
      </c>
      <c r="P48" t="s">
        <v>23</v>
      </c>
    </row>
    <row r="49" spans="1:16" x14ac:dyDescent="0.25">
      <c r="A49">
        <v>656705</v>
      </c>
      <c r="B49" t="s">
        <v>90</v>
      </c>
      <c r="C49" t="s">
        <v>91</v>
      </c>
      <c r="D49">
        <v>46206.583182870374</v>
      </c>
      <c r="E49">
        <v>802206</v>
      </c>
      <c r="F49" t="s">
        <v>88</v>
      </c>
      <c r="H49">
        <v>8</v>
      </c>
      <c r="I49" t="s">
        <v>22</v>
      </c>
      <c r="J49">
        <v>16386.55</v>
      </c>
      <c r="K49" t="s">
        <v>23</v>
      </c>
      <c r="L49">
        <v>46237</v>
      </c>
      <c r="M49">
        <v>3636814</v>
      </c>
      <c r="N49">
        <v>8</v>
      </c>
      <c r="O49">
        <v>0</v>
      </c>
      <c r="P49" t="s">
        <v>23</v>
      </c>
    </row>
    <row r="50" spans="1:16" x14ac:dyDescent="0.25">
      <c r="A50">
        <v>656236</v>
      </c>
      <c r="B50" t="s">
        <v>103</v>
      </c>
      <c r="C50" t="s">
        <v>104</v>
      </c>
      <c r="D50">
        <v>46205.743807870371</v>
      </c>
      <c r="E50">
        <v>802183</v>
      </c>
      <c r="F50" t="s">
        <v>21</v>
      </c>
      <c r="H50">
        <v>1</v>
      </c>
      <c r="I50" t="s">
        <v>22</v>
      </c>
      <c r="J50">
        <v>5415656.9014290003</v>
      </c>
      <c r="K50" t="s">
        <v>23</v>
      </c>
      <c r="L50">
        <v>46237</v>
      </c>
      <c r="M50">
        <v>3633935</v>
      </c>
      <c r="N50">
        <v>1</v>
      </c>
      <c r="O50">
        <v>478000</v>
      </c>
      <c r="P50" t="s">
        <v>23</v>
      </c>
    </row>
    <row r="51" spans="1:16" x14ac:dyDescent="0.25">
      <c r="A51">
        <v>656236</v>
      </c>
      <c r="B51" t="s">
        <v>103</v>
      </c>
      <c r="C51" t="s">
        <v>104</v>
      </c>
      <c r="D51">
        <v>46205.743807870371</v>
      </c>
      <c r="E51">
        <v>802184</v>
      </c>
      <c r="F51" t="s">
        <v>26</v>
      </c>
      <c r="H51">
        <v>1</v>
      </c>
      <c r="I51" t="s">
        <v>22</v>
      </c>
      <c r="J51">
        <v>1480429</v>
      </c>
      <c r="K51" t="s">
        <v>23</v>
      </c>
      <c r="L51">
        <v>46237</v>
      </c>
      <c r="M51">
        <v>3633936</v>
      </c>
      <c r="N51">
        <v>1</v>
      </c>
      <c r="O51">
        <v>0</v>
      </c>
      <c r="P51" t="s">
        <v>23</v>
      </c>
    </row>
    <row r="52" spans="1:16" x14ac:dyDescent="0.25">
      <c r="A52">
        <v>656236</v>
      </c>
      <c r="B52" t="s">
        <v>103</v>
      </c>
      <c r="C52" t="s">
        <v>104</v>
      </c>
      <c r="D52">
        <v>46205.743807870371</v>
      </c>
      <c r="E52">
        <v>802185</v>
      </c>
      <c r="F52" t="s">
        <v>29</v>
      </c>
      <c r="H52">
        <v>1</v>
      </c>
      <c r="I52" t="s">
        <v>22</v>
      </c>
      <c r="J52">
        <v>449475.51</v>
      </c>
      <c r="K52" t="s">
        <v>23</v>
      </c>
      <c r="L52">
        <v>46237</v>
      </c>
      <c r="M52">
        <v>3633937</v>
      </c>
      <c r="N52">
        <v>1</v>
      </c>
      <c r="O52">
        <v>131000</v>
      </c>
      <c r="P52" t="s">
        <v>23</v>
      </c>
    </row>
    <row r="53" spans="1:16" x14ac:dyDescent="0.25">
      <c r="A53">
        <v>656236</v>
      </c>
      <c r="B53" t="s">
        <v>103</v>
      </c>
      <c r="C53" t="s">
        <v>104</v>
      </c>
      <c r="D53">
        <v>46205.743807870371</v>
      </c>
      <c r="E53">
        <v>802186</v>
      </c>
      <c r="F53" t="s">
        <v>32</v>
      </c>
      <c r="H53">
        <v>2</v>
      </c>
      <c r="I53" t="s">
        <v>22</v>
      </c>
      <c r="J53">
        <v>167457.10800000001</v>
      </c>
      <c r="K53" t="s">
        <v>23</v>
      </c>
      <c r="L53">
        <v>46237</v>
      </c>
      <c r="M53">
        <v>3633938</v>
      </c>
      <c r="N53">
        <v>2</v>
      </c>
      <c r="O53">
        <v>0</v>
      </c>
      <c r="P53" t="s">
        <v>23</v>
      </c>
    </row>
    <row r="54" spans="1:16" x14ac:dyDescent="0.25">
      <c r="A54">
        <v>656236</v>
      </c>
      <c r="B54" t="s">
        <v>103</v>
      </c>
      <c r="C54" t="s">
        <v>104</v>
      </c>
      <c r="D54">
        <v>46205.743807870371</v>
      </c>
      <c r="E54">
        <v>802187</v>
      </c>
      <c r="F54" t="s">
        <v>35</v>
      </c>
      <c r="H54">
        <v>1</v>
      </c>
      <c r="I54" t="s">
        <v>22</v>
      </c>
      <c r="J54">
        <v>98618.317999999999</v>
      </c>
      <c r="K54" t="s">
        <v>23</v>
      </c>
      <c r="L54">
        <v>46237</v>
      </c>
      <c r="M54">
        <v>3633939</v>
      </c>
      <c r="N54">
        <v>1</v>
      </c>
      <c r="O54">
        <v>0</v>
      </c>
      <c r="P54" t="s">
        <v>23</v>
      </c>
    </row>
    <row r="55" spans="1:16" x14ac:dyDescent="0.25">
      <c r="A55">
        <v>656236</v>
      </c>
      <c r="B55" t="s">
        <v>103</v>
      </c>
      <c r="C55" t="s">
        <v>104</v>
      </c>
      <c r="D55">
        <v>46205.743807870371</v>
      </c>
      <c r="E55">
        <v>802188</v>
      </c>
      <c r="F55" t="s">
        <v>38</v>
      </c>
      <c r="H55">
        <v>5</v>
      </c>
      <c r="I55" t="s">
        <v>22</v>
      </c>
      <c r="J55">
        <v>72282.183999999994</v>
      </c>
      <c r="K55" t="s">
        <v>23</v>
      </c>
      <c r="L55">
        <v>46237</v>
      </c>
      <c r="M55">
        <v>3633940</v>
      </c>
      <c r="N55">
        <v>5</v>
      </c>
      <c r="O55">
        <v>0</v>
      </c>
      <c r="P55" t="s">
        <v>23</v>
      </c>
    </row>
    <row r="56" spans="1:16" x14ac:dyDescent="0.25">
      <c r="A56">
        <v>656236</v>
      </c>
      <c r="B56" t="s">
        <v>103</v>
      </c>
      <c r="C56" t="s">
        <v>104</v>
      </c>
      <c r="D56">
        <v>46205.743807870371</v>
      </c>
      <c r="E56">
        <v>802189</v>
      </c>
      <c r="F56" t="s">
        <v>41</v>
      </c>
      <c r="H56">
        <v>1</v>
      </c>
      <c r="I56" t="s">
        <v>22</v>
      </c>
      <c r="J56">
        <v>2253131.0783330002</v>
      </c>
      <c r="K56" t="s">
        <v>23</v>
      </c>
      <c r="L56">
        <v>46237</v>
      </c>
      <c r="M56">
        <v>3633941</v>
      </c>
      <c r="N56">
        <v>1</v>
      </c>
      <c r="O56">
        <v>0</v>
      </c>
      <c r="P56" t="s">
        <v>23</v>
      </c>
    </row>
    <row r="57" spans="1:16" x14ac:dyDescent="0.25">
      <c r="A57">
        <v>656236</v>
      </c>
      <c r="B57" t="s">
        <v>103</v>
      </c>
      <c r="C57" t="s">
        <v>104</v>
      </c>
      <c r="D57">
        <v>46205.743807870371</v>
      </c>
      <c r="E57">
        <v>802190</v>
      </c>
      <c r="F57" t="s">
        <v>44</v>
      </c>
      <c r="H57">
        <v>3</v>
      </c>
      <c r="I57" t="s">
        <v>22</v>
      </c>
      <c r="J57">
        <v>198655.40875</v>
      </c>
      <c r="K57" t="s">
        <v>23</v>
      </c>
      <c r="L57">
        <v>46237</v>
      </c>
      <c r="M57">
        <v>3633942</v>
      </c>
      <c r="N57">
        <v>3</v>
      </c>
      <c r="O57">
        <v>52300</v>
      </c>
      <c r="P57" t="s">
        <v>23</v>
      </c>
    </row>
    <row r="58" spans="1:16" x14ac:dyDescent="0.25">
      <c r="A58">
        <v>656236</v>
      </c>
      <c r="B58" t="s">
        <v>103</v>
      </c>
      <c r="C58" t="s">
        <v>104</v>
      </c>
      <c r="D58">
        <v>46205.743807870371</v>
      </c>
      <c r="E58">
        <v>802191</v>
      </c>
      <c r="F58" t="s">
        <v>47</v>
      </c>
      <c r="H58">
        <v>3</v>
      </c>
      <c r="I58" t="s">
        <v>22</v>
      </c>
      <c r="J58">
        <v>72315.895000000004</v>
      </c>
      <c r="K58" t="s">
        <v>23</v>
      </c>
      <c r="L58">
        <v>46237</v>
      </c>
      <c r="M58">
        <v>3633943</v>
      </c>
      <c r="N58">
        <v>3</v>
      </c>
      <c r="O58">
        <v>50000</v>
      </c>
      <c r="P58" t="s">
        <v>23</v>
      </c>
    </row>
    <row r="59" spans="1:16" x14ac:dyDescent="0.25">
      <c r="A59">
        <v>656236</v>
      </c>
      <c r="B59" t="s">
        <v>103</v>
      </c>
      <c r="C59" t="s">
        <v>104</v>
      </c>
      <c r="D59">
        <v>46205.743807870371</v>
      </c>
      <c r="E59">
        <v>802192</v>
      </c>
      <c r="F59" t="s">
        <v>50</v>
      </c>
      <c r="H59">
        <v>3</v>
      </c>
      <c r="I59" t="s">
        <v>22</v>
      </c>
      <c r="J59">
        <v>119398.45666700001</v>
      </c>
      <c r="K59" t="s">
        <v>23</v>
      </c>
      <c r="L59">
        <v>46237</v>
      </c>
      <c r="M59">
        <v>3633944</v>
      </c>
      <c r="N59">
        <v>3</v>
      </c>
      <c r="O59">
        <v>0</v>
      </c>
      <c r="P59" t="s">
        <v>23</v>
      </c>
    </row>
    <row r="60" spans="1:16" x14ac:dyDescent="0.25">
      <c r="A60">
        <v>656236</v>
      </c>
      <c r="B60" t="s">
        <v>103</v>
      </c>
      <c r="C60" t="s">
        <v>104</v>
      </c>
      <c r="D60">
        <v>46205.743807870371</v>
      </c>
      <c r="E60">
        <v>802193</v>
      </c>
      <c r="F60" t="s">
        <v>53</v>
      </c>
      <c r="H60">
        <v>3</v>
      </c>
      <c r="I60" t="s">
        <v>22</v>
      </c>
      <c r="J60">
        <v>66287.813332999998</v>
      </c>
      <c r="K60" t="s">
        <v>23</v>
      </c>
      <c r="L60">
        <v>46237</v>
      </c>
      <c r="M60">
        <v>3633945</v>
      </c>
      <c r="N60">
        <v>3</v>
      </c>
      <c r="O60">
        <v>0</v>
      </c>
      <c r="P60" t="s">
        <v>23</v>
      </c>
    </row>
    <row r="61" spans="1:16" x14ac:dyDescent="0.25">
      <c r="A61">
        <v>656236</v>
      </c>
      <c r="B61" t="s">
        <v>103</v>
      </c>
      <c r="C61" t="s">
        <v>104</v>
      </c>
      <c r="D61">
        <v>46205.743807870371</v>
      </c>
      <c r="E61">
        <v>802194</v>
      </c>
      <c r="F61" t="s">
        <v>55</v>
      </c>
      <c r="H61">
        <v>20</v>
      </c>
      <c r="I61" t="s">
        <v>22</v>
      </c>
      <c r="J61">
        <v>16478.36</v>
      </c>
      <c r="K61" t="s">
        <v>23</v>
      </c>
      <c r="L61">
        <v>46237</v>
      </c>
      <c r="M61">
        <v>3633946</v>
      </c>
      <c r="N61">
        <v>20</v>
      </c>
      <c r="O61">
        <v>0</v>
      </c>
      <c r="P61" t="s">
        <v>23</v>
      </c>
    </row>
    <row r="62" spans="1:16" x14ac:dyDescent="0.25">
      <c r="A62">
        <v>656236</v>
      </c>
      <c r="B62" t="s">
        <v>103</v>
      </c>
      <c r="C62" t="s">
        <v>104</v>
      </c>
      <c r="D62">
        <v>46205.743807870371</v>
      </c>
      <c r="E62">
        <v>802195</v>
      </c>
      <c r="F62" t="s">
        <v>58</v>
      </c>
      <c r="H62">
        <v>20</v>
      </c>
      <c r="I62" t="s">
        <v>22</v>
      </c>
      <c r="J62">
        <v>18524.07</v>
      </c>
      <c r="K62" t="s">
        <v>23</v>
      </c>
      <c r="L62">
        <v>46237</v>
      </c>
      <c r="M62">
        <v>3633947</v>
      </c>
      <c r="N62">
        <v>20</v>
      </c>
      <c r="O62">
        <v>0</v>
      </c>
      <c r="P62" t="s">
        <v>23</v>
      </c>
    </row>
    <row r="63" spans="1:16" x14ac:dyDescent="0.25">
      <c r="A63">
        <v>656236</v>
      </c>
      <c r="B63" t="s">
        <v>103</v>
      </c>
      <c r="C63" t="s">
        <v>104</v>
      </c>
      <c r="D63">
        <v>46205.743807870371</v>
      </c>
      <c r="E63">
        <v>802196</v>
      </c>
      <c r="F63" t="s">
        <v>61</v>
      </c>
      <c r="H63">
        <v>15</v>
      </c>
      <c r="I63" t="s">
        <v>22</v>
      </c>
      <c r="J63">
        <v>22054.262500000001</v>
      </c>
      <c r="K63" t="s">
        <v>23</v>
      </c>
      <c r="L63">
        <v>46237</v>
      </c>
      <c r="M63">
        <v>3633948</v>
      </c>
      <c r="N63">
        <v>15</v>
      </c>
      <c r="O63">
        <v>0</v>
      </c>
      <c r="P63" t="s">
        <v>23</v>
      </c>
    </row>
    <row r="64" spans="1:16" x14ac:dyDescent="0.25">
      <c r="A64">
        <v>656236</v>
      </c>
      <c r="B64" t="s">
        <v>103</v>
      </c>
      <c r="C64" t="s">
        <v>104</v>
      </c>
      <c r="D64">
        <v>46205.743807870371</v>
      </c>
      <c r="E64">
        <v>802197</v>
      </c>
      <c r="F64" t="s">
        <v>64</v>
      </c>
      <c r="H64">
        <v>8</v>
      </c>
      <c r="I64" t="s">
        <v>22</v>
      </c>
      <c r="J64">
        <v>20273.105</v>
      </c>
      <c r="K64" t="s">
        <v>23</v>
      </c>
      <c r="L64">
        <v>46237</v>
      </c>
      <c r="M64">
        <v>3633949</v>
      </c>
      <c r="N64">
        <v>8</v>
      </c>
      <c r="O64">
        <v>0</v>
      </c>
      <c r="P64" t="s">
        <v>23</v>
      </c>
    </row>
    <row r="65" spans="1:20" x14ac:dyDescent="0.25">
      <c r="A65">
        <v>656236</v>
      </c>
      <c r="B65" t="s">
        <v>103</v>
      </c>
      <c r="C65" t="s">
        <v>104</v>
      </c>
      <c r="D65">
        <v>46205.743807870371</v>
      </c>
      <c r="E65">
        <v>802198</v>
      </c>
      <c r="F65" t="s">
        <v>66</v>
      </c>
      <c r="H65">
        <v>8</v>
      </c>
      <c r="I65" t="s">
        <v>22</v>
      </c>
      <c r="J65">
        <v>47000</v>
      </c>
      <c r="K65" t="s">
        <v>23</v>
      </c>
      <c r="L65">
        <v>46237</v>
      </c>
      <c r="M65">
        <v>3633950</v>
      </c>
      <c r="N65">
        <v>8</v>
      </c>
      <c r="O65">
        <v>0</v>
      </c>
      <c r="P65" t="s">
        <v>23</v>
      </c>
    </row>
    <row r="66" spans="1:20" x14ac:dyDescent="0.25">
      <c r="A66">
        <v>656236</v>
      </c>
      <c r="B66" t="s">
        <v>103</v>
      </c>
      <c r="C66" t="s">
        <v>104</v>
      </c>
      <c r="D66">
        <v>46205.743807870371</v>
      </c>
      <c r="E66">
        <v>802199</v>
      </c>
      <c r="F66" t="s">
        <v>68</v>
      </c>
      <c r="H66">
        <v>2</v>
      </c>
      <c r="I66" t="s">
        <v>22</v>
      </c>
      <c r="J66">
        <v>215769.86714300001</v>
      </c>
      <c r="K66" t="s">
        <v>23</v>
      </c>
      <c r="L66">
        <v>46237</v>
      </c>
      <c r="M66">
        <v>3633951</v>
      </c>
      <c r="N66">
        <v>2</v>
      </c>
      <c r="O66">
        <v>0</v>
      </c>
      <c r="P66" t="s">
        <v>23</v>
      </c>
    </row>
    <row r="67" spans="1:20" x14ac:dyDescent="0.25">
      <c r="A67">
        <v>656236</v>
      </c>
      <c r="B67" t="s">
        <v>103</v>
      </c>
      <c r="C67" t="s">
        <v>104</v>
      </c>
      <c r="D67">
        <v>46205.743807870371</v>
      </c>
      <c r="E67">
        <v>802200</v>
      </c>
      <c r="F67" t="s">
        <v>71</v>
      </c>
      <c r="H67">
        <v>10</v>
      </c>
      <c r="I67" t="s">
        <v>22</v>
      </c>
      <c r="J67">
        <v>58391.982000000004</v>
      </c>
      <c r="K67" t="s">
        <v>23</v>
      </c>
      <c r="L67">
        <v>46237</v>
      </c>
      <c r="M67">
        <v>3633952</v>
      </c>
      <c r="N67">
        <v>10</v>
      </c>
      <c r="O67">
        <v>0</v>
      </c>
      <c r="P67" t="s">
        <v>23</v>
      </c>
    </row>
    <row r="68" spans="1:20" x14ac:dyDescent="0.25">
      <c r="A68">
        <v>656236</v>
      </c>
      <c r="B68" t="s">
        <v>103</v>
      </c>
      <c r="C68" t="s">
        <v>104</v>
      </c>
      <c r="D68">
        <v>46205.743807870371</v>
      </c>
      <c r="E68">
        <v>802201</v>
      </c>
      <c r="F68" t="s">
        <v>74</v>
      </c>
      <c r="H68">
        <v>4</v>
      </c>
      <c r="I68" t="s">
        <v>22</v>
      </c>
      <c r="J68">
        <v>24741.68</v>
      </c>
      <c r="K68" t="s">
        <v>23</v>
      </c>
      <c r="L68">
        <v>46237</v>
      </c>
      <c r="M68">
        <v>3633953</v>
      </c>
      <c r="N68">
        <v>4</v>
      </c>
      <c r="O68">
        <v>0</v>
      </c>
      <c r="P68" t="s">
        <v>23</v>
      </c>
    </row>
    <row r="69" spans="1:20" x14ac:dyDescent="0.25">
      <c r="A69">
        <v>656236</v>
      </c>
      <c r="B69" t="s">
        <v>103</v>
      </c>
      <c r="C69" t="s">
        <v>104</v>
      </c>
      <c r="D69">
        <v>46205.743807870371</v>
      </c>
      <c r="E69">
        <v>802202</v>
      </c>
      <c r="F69" t="s">
        <v>77</v>
      </c>
      <c r="H69">
        <v>3</v>
      </c>
      <c r="I69" t="s">
        <v>22</v>
      </c>
      <c r="J69">
        <v>32940</v>
      </c>
      <c r="K69" t="s">
        <v>23</v>
      </c>
      <c r="L69">
        <v>46237</v>
      </c>
      <c r="M69">
        <v>3633954</v>
      </c>
      <c r="N69">
        <v>3</v>
      </c>
      <c r="O69">
        <v>0</v>
      </c>
      <c r="P69" t="s">
        <v>23</v>
      </c>
    </row>
    <row r="70" spans="1:20" x14ac:dyDescent="0.25">
      <c r="A70">
        <v>656236</v>
      </c>
      <c r="B70" t="s">
        <v>103</v>
      </c>
      <c r="C70" t="s">
        <v>104</v>
      </c>
      <c r="D70">
        <v>46205.743807870371</v>
      </c>
      <c r="E70">
        <v>802203</v>
      </c>
      <c r="F70" t="s">
        <v>80</v>
      </c>
      <c r="H70">
        <v>5</v>
      </c>
      <c r="I70" t="s">
        <v>22</v>
      </c>
      <c r="J70">
        <v>12900</v>
      </c>
      <c r="K70" t="s">
        <v>23</v>
      </c>
      <c r="L70">
        <v>46237</v>
      </c>
      <c r="M70">
        <v>3633955</v>
      </c>
      <c r="N70">
        <v>5</v>
      </c>
      <c r="O70">
        <v>0</v>
      </c>
      <c r="P70" t="s">
        <v>23</v>
      </c>
    </row>
    <row r="71" spans="1:20" x14ac:dyDescent="0.25">
      <c r="A71">
        <v>656236</v>
      </c>
      <c r="B71" t="s">
        <v>103</v>
      </c>
      <c r="C71" t="s">
        <v>104</v>
      </c>
      <c r="D71">
        <v>46205.743807870371</v>
      </c>
      <c r="E71">
        <v>802204</v>
      </c>
      <c r="F71" t="s">
        <v>82</v>
      </c>
      <c r="H71">
        <v>5</v>
      </c>
      <c r="I71" t="s">
        <v>22</v>
      </c>
      <c r="J71">
        <v>19854.116000000002</v>
      </c>
      <c r="K71" t="s">
        <v>23</v>
      </c>
      <c r="L71">
        <v>46237</v>
      </c>
      <c r="M71">
        <v>3633956</v>
      </c>
      <c r="N71">
        <v>5</v>
      </c>
      <c r="O71">
        <v>0</v>
      </c>
      <c r="P71" t="s">
        <v>23</v>
      </c>
    </row>
    <row r="72" spans="1:20" x14ac:dyDescent="0.25">
      <c r="A72">
        <v>656236</v>
      </c>
      <c r="B72" t="s">
        <v>103</v>
      </c>
      <c r="C72" t="s">
        <v>104</v>
      </c>
      <c r="D72">
        <v>46205.743807870371</v>
      </c>
      <c r="E72">
        <v>802205</v>
      </c>
      <c r="F72" t="s">
        <v>85</v>
      </c>
      <c r="H72">
        <v>15</v>
      </c>
      <c r="I72" t="s">
        <v>22</v>
      </c>
      <c r="J72">
        <v>25799.4725</v>
      </c>
      <c r="K72" t="s">
        <v>23</v>
      </c>
      <c r="L72">
        <v>46237</v>
      </c>
      <c r="M72">
        <v>3633957</v>
      </c>
      <c r="N72">
        <v>15</v>
      </c>
      <c r="O72">
        <v>0</v>
      </c>
      <c r="P72" t="s">
        <v>23</v>
      </c>
    </row>
    <row r="73" spans="1:20" x14ac:dyDescent="0.25">
      <c r="A73">
        <v>656236</v>
      </c>
      <c r="B73" t="s">
        <v>103</v>
      </c>
      <c r="C73" t="s">
        <v>104</v>
      </c>
      <c r="D73">
        <v>46205.743807870371</v>
      </c>
      <c r="E73">
        <v>802206</v>
      </c>
      <c r="F73" t="s">
        <v>88</v>
      </c>
      <c r="H73">
        <v>8</v>
      </c>
      <c r="I73" t="s">
        <v>22</v>
      </c>
      <c r="J73">
        <v>16386.55</v>
      </c>
      <c r="K73" t="s">
        <v>23</v>
      </c>
      <c r="L73">
        <v>46237</v>
      </c>
      <c r="M73">
        <v>3633958</v>
      </c>
      <c r="N73">
        <v>8</v>
      </c>
      <c r="O73">
        <v>0</v>
      </c>
      <c r="P73" t="s">
        <v>23</v>
      </c>
    </row>
    <row r="74" spans="1:20" x14ac:dyDescent="0.25">
      <c r="A74">
        <v>655356</v>
      </c>
      <c r="B74" t="s">
        <v>105</v>
      </c>
      <c r="C74" t="s">
        <v>106</v>
      </c>
      <c r="D74">
        <v>46203.358356481483</v>
      </c>
      <c r="E74">
        <v>802183</v>
      </c>
      <c r="F74" t="s">
        <v>21</v>
      </c>
      <c r="H74">
        <v>1</v>
      </c>
      <c r="I74" t="s">
        <v>22</v>
      </c>
      <c r="J74">
        <v>5415656.9014290003</v>
      </c>
      <c r="K74" t="s">
        <v>23</v>
      </c>
      <c r="L74">
        <v>46237</v>
      </c>
      <c r="M74">
        <v>3629415</v>
      </c>
      <c r="N74">
        <v>1</v>
      </c>
      <c r="O74">
        <v>8458000</v>
      </c>
      <c r="P74" t="s">
        <v>23</v>
      </c>
      <c r="Q74">
        <v>30</v>
      </c>
      <c r="R74" t="s">
        <v>107</v>
      </c>
      <c r="T74" t="s">
        <v>108</v>
      </c>
    </row>
    <row r="75" spans="1:20" x14ac:dyDescent="0.25">
      <c r="A75">
        <v>655356</v>
      </c>
      <c r="B75" t="s">
        <v>105</v>
      </c>
      <c r="C75" t="s">
        <v>106</v>
      </c>
      <c r="D75">
        <v>46203.358356481483</v>
      </c>
      <c r="E75">
        <v>802184</v>
      </c>
      <c r="F75" t="s">
        <v>26</v>
      </c>
      <c r="H75">
        <v>1</v>
      </c>
      <c r="I75" t="s">
        <v>22</v>
      </c>
      <c r="J75">
        <v>1480429</v>
      </c>
      <c r="K75" t="s">
        <v>23</v>
      </c>
      <c r="L75">
        <v>46237</v>
      </c>
      <c r="M75">
        <v>3629416</v>
      </c>
      <c r="N75">
        <v>1</v>
      </c>
      <c r="O75">
        <v>0</v>
      </c>
      <c r="P75" t="s">
        <v>23</v>
      </c>
    </row>
    <row r="76" spans="1:20" x14ac:dyDescent="0.25">
      <c r="A76">
        <v>655356</v>
      </c>
      <c r="B76" t="s">
        <v>105</v>
      </c>
      <c r="C76" t="s">
        <v>106</v>
      </c>
      <c r="D76">
        <v>46203.358356481483</v>
      </c>
      <c r="E76">
        <v>802185</v>
      </c>
      <c r="F76" t="s">
        <v>29</v>
      </c>
      <c r="H76">
        <v>1</v>
      </c>
      <c r="I76" t="s">
        <v>22</v>
      </c>
      <c r="J76">
        <v>449475.51</v>
      </c>
      <c r="K76" t="s">
        <v>23</v>
      </c>
      <c r="L76">
        <v>46237</v>
      </c>
      <c r="M76">
        <v>3629417</v>
      </c>
      <c r="N76">
        <v>1</v>
      </c>
      <c r="O76">
        <v>0</v>
      </c>
      <c r="P76" t="s">
        <v>23</v>
      </c>
    </row>
    <row r="77" spans="1:20" x14ac:dyDescent="0.25">
      <c r="A77">
        <v>655356</v>
      </c>
      <c r="B77" t="s">
        <v>105</v>
      </c>
      <c r="C77" t="s">
        <v>106</v>
      </c>
      <c r="D77">
        <v>46203.358356481483</v>
      </c>
      <c r="E77">
        <v>802186</v>
      </c>
      <c r="F77" t="s">
        <v>32</v>
      </c>
      <c r="H77">
        <v>2</v>
      </c>
      <c r="I77" t="s">
        <v>22</v>
      </c>
      <c r="J77">
        <v>167457.10800000001</v>
      </c>
      <c r="K77" t="s">
        <v>23</v>
      </c>
      <c r="L77">
        <v>46237</v>
      </c>
      <c r="M77">
        <v>3629418</v>
      </c>
      <c r="N77">
        <v>2</v>
      </c>
      <c r="O77">
        <v>0</v>
      </c>
      <c r="P77" t="s">
        <v>23</v>
      </c>
    </row>
    <row r="78" spans="1:20" x14ac:dyDescent="0.25">
      <c r="A78">
        <v>655356</v>
      </c>
      <c r="B78" t="s">
        <v>105</v>
      </c>
      <c r="C78" t="s">
        <v>106</v>
      </c>
      <c r="D78">
        <v>46203.358356481483</v>
      </c>
      <c r="E78">
        <v>802187</v>
      </c>
      <c r="F78" t="s">
        <v>35</v>
      </c>
      <c r="H78">
        <v>1</v>
      </c>
      <c r="I78" t="s">
        <v>22</v>
      </c>
      <c r="J78">
        <v>98618.317999999999</v>
      </c>
      <c r="K78" t="s">
        <v>23</v>
      </c>
      <c r="L78">
        <v>46237</v>
      </c>
      <c r="M78">
        <v>3629419</v>
      </c>
      <c r="N78">
        <v>1</v>
      </c>
      <c r="O78">
        <v>0</v>
      </c>
      <c r="P78" t="s">
        <v>23</v>
      </c>
    </row>
    <row r="79" spans="1:20" x14ac:dyDescent="0.25">
      <c r="A79">
        <v>655356</v>
      </c>
      <c r="B79" t="s">
        <v>105</v>
      </c>
      <c r="C79" t="s">
        <v>106</v>
      </c>
      <c r="D79">
        <v>46203.358356481483</v>
      </c>
      <c r="E79">
        <v>802188</v>
      </c>
      <c r="F79" t="s">
        <v>38</v>
      </c>
      <c r="H79">
        <v>5</v>
      </c>
      <c r="I79" t="s">
        <v>22</v>
      </c>
      <c r="J79">
        <v>72282.183999999994</v>
      </c>
      <c r="K79" t="s">
        <v>23</v>
      </c>
      <c r="L79">
        <v>46237</v>
      </c>
      <c r="M79">
        <v>3629420</v>
      </c>
      <c r="N79">
        <v>5</v>
      </c>
      <c r="O79">
        <v>0</v>
      </c>
      <c r="P79" t="s">
        <v>23</v>
      </c>
    </row>
    <row r="80" spans="1:20" x14ac:dyDescent="0.25">
      <c r="A80">
        <v>655356</v>
      </c>
      <c r="B80" t="s">
        <v>105</v>
      </c>
      <c r="C80" t="s">
        <v>106</v>
      </c>
      <c r="D80">
        <v>46203.358356481483</v>
      </c>
      <c r="E80">
        <v>802189</v>
      </c>
      <c r="F80" t="s">
        <v>41</v>
      </c>
      <c r="H80">
        <v>1</v>
      </c>
      <c r="I80" t="s">
        <v>22</v>
      </c>
      <c r="J80">
        <v>2253131.0783330002</v>
      </c>
      <c r="K80" t="s">
        <v>23</v>
      </c>
      <c r="L80">
        <v>46237</v>
      </c>
      <c r="M80">
        <v>3629421</v>
      </c>
      <c r="N80">
        <v>1</v>
      </c>
      <c r="O80">
        <v>0</v>
      </c>
      <c r="P80" t="s">
        <v>23</v>
      </c>
    </row>
    <row r="81" spans="1:16" x14ac:dyDescent="0.25">
      <c r="A81">
        <v>655356</v>
      </c>
      <c r="B81" t="s">
        <v>105</v>
      </c>
      <c r="C81" t="s">
        <v>106</v>
      </c>
      <c r="D81">
        <v>46203.358356481483</v>
      </c>
      <c r="E81">
        <v>802190</v>
      </c>
      <c r="F81" t="s">
        <v>44</v>
      </c>
      <c r="H81">
        <v>3</v>
      </c>
      <c r="I81" t="s">
        <v>22</v>
      </c>
      <c r="J81">
        <v>198655.40875</v>
      </c>
      <c r="K81" t="s">
        <v>23</v>
      </c>
      <c r="L81">
        <v>46237</v>
      </c>
      <c r="M81">
        <v>3629422</v>
      </c>
      <c r="N81">
        <v>3</v>
      </c>
      <c r="O81">
        <v>0</v>
      </c>
      <c r="P81" t="s">
        <v>23</v>
      </c>
    </row>
    <row r="82" spans="1:16" x14ac:dyDescent="0.25">
      <c r="A82">
        <v>655356</v>
      </c>
      <c r="B82" t="s">
        <v>105</v>
      </c>
      <c r="C82" t="s">
        <v>106</v>
      </c>
      <c r="D82">
        <v>46203.358356481483</v>
      </c>
      <c r="E82">
        <v>802191</v>
      </c>
      <c r="F82" t="s">
        <v>47</v>
      </c>
      <c r="H82">
        <v>3</v>
      </c>
      <c r="I82" t="s">
        <v>22</v>
      </c>
      <c r="J82">
        <v>72315.895000000004</v>
      </c>
      <c r="K82" t="s">
        <v>23</v>
      </c>
      <c r="L82">
        <v>46237</v>
      </c>
      <c r="M82">
        <v>3629423</v>
      </c>
      <c r="N82">
        <v>3</v>
      </c>
      <c r="O82">
        <v>0</v>
      </c>
      <c r="P82" t="s">
        <v>23</v>
      </c>
    </row>
    <row r="83" spans="1:16" x14ac:dyDescent="0.25">
      <c r="A83">
        <v>655356</v>
      </c>
      <c r="B83" t="s">
        <v>105</v>
      </c>
      <c r="C83" t="s">
        <v>106</v>
      </c>
      <c r="D83">
        <v>46203.358356481483</v>
      </c>
      <c r="E83">
        <v>802192</v>
      </c>
      <c r="F83" t="s">
        <v>50</v>
      </c>
      <c r="H83">
        <v>3</v>
      </c>
      <c r="I83" t="s">
        <v>22</v>
      </c>
      <c r="J83">
        <v>119398.45666700001</v>
      </c>
      <c r="K83" t="s">
        <v>23</v>
      </c>
      <c r="L83">
        <v>46237</v>
      </c>
      <c r="M83">
        <v>3629424</v>
      </c>
      <c r="N83">
        <v>3</v>
      </c>
      <c r="O83">
        <v>0</v>
      </c>
      <c r="P83" t="s">
        <v>23</v>
      </c>
    </row>
    <row r="84" spans="1:16" x14ac:dyDescent="0.25">
      <c r="A84">
        <v>655356</v>
      </c>
      <c r="B84" t="s">
        <v>105</v>
      </c>
      <c r="C84" t="s">
        <v>106</v>
      </c>
      <c r="D84">
        <v>46203.358356481483</v>
      </c>
      <c r="E84">
        <v>802193</v>
      </c>
      <c r="F84" t="s">
        <v>53</v>
      </c>
      <c r="H84">
        <v>3</v>
      </c>
      <c r="I84" t="s">
        <v>22</v>
      </c>
      <c r="J84">
        <v>66287.813332999998</v>
      </c>
      <c r="K84" t="s">
        <v>23</v>
      </c>
      <c r="L84">
        <v>46237</v>
      </c>
      <c r="M84">
        <v>3629425</v>
      </c>
      <c r="N84">
        <v>3</v>
      </c>
      <c r="O84">
        <v>0</v>
      </c>
      <c r="P84" t="s">
        <v>23</v>
      </c>
    </row>
    <row r="85" spans="1:16" x14ac:dyDescent="0.25">
      <c r="A85">
        <v>655356</v>
      </c>
      <c r="B85" t="s">
        <v>105</v>
      </c>
      <c r="C85" t="s">
        <v>106</v>
      </c>
      <c r="D85">
        <v>46203.358356481483</v>
      </c>
      <c r="E85">
        <v>802194</v>
      </c>
      <c r="F85" t="s">
        <v>55</v>
      </c>
      <c r="H85">
        <v>20</v>
      </c>
      <c r="I85" t="s">
        <v>22</v>
      </c>
      <c r="J85">
        <v>16478.36</v>
      </c>
      <c r="K85" t="s">
        <v>23</v>
      </c>
      <c r="L85">
        <v>46237</v>
      </c>
      <c r="M85">
        <v>3629426</v>
      </c>
      <c r="N85">
        <v>20</v>
      </c>
      <c r="O85">
        <v>0</v>
      </c>
      <c r="P85" t="s">
        <v>23</v>
      </c>
    </row>
    <row r="86" spans="1:16" x14ac:dyDescent="0.25">
      <c r="A86">
        <v>655356</v>
      </c>
      <c r="B86" t="s">
        <v>105</v>
      </c>
      <c r="C86" t="s">
        <v>106</v>
      </c>
      <c r="D86">
        <v>46203.358356481483</v>
      </c>
      <c r="E86">
        <v>802195</v>
      </c>
      <c r="F86" t="s">
        <v>58</v>
      </c>
      <c r="H86">
        <v>20</v>
      </c>
      <c r="I86" t="s">
        <v>22</v>
      </c>
      <c r="J86">
        <v>18524.07</v>
      </c>
      <c r="K86" t="s">
        <v>23</v>
      </c>
      <c r="L86">
        <v>46237</v>
      </c>
      <c r="M86">
        <v>3629427</v>
      </c>
      <c r="N86">
        <v>20</v>
      </c>
      <c r="O86">
        <v>0</v>
      </c>
      <c r="P86" t="s">
        <v>23</v>
      </c>
    </row>
    <row r="87" spans="1:16" x14ac:dyDescent="0.25">
      <c r="A87">
        <v>655356</v>
      </c>
      <c r="B87" t="s">
        <v>105</v>
      </c>
      <c r="C87" t="s">
        <v>106</v>
      </c>
      <c r="D87">
        <v>46203.358356481483</v>
      </c>
      <c r="E87">
        <v>802196</v>
      </c>
      <c r="F87" t="s">
        <v>61</v>
      </c>
      <c r="H87">
        <v>15</v>
      </c>
      <c r="I87" t="s">
        <v>22</v>
      </c>
      <c r="J87">
        <v>22054.262500000001</v>
      </c>
      <c r="K87" t="s">
        <v>23</v>
      </c>
      <c r="L87">
        <v>46237</v>
      </c>
      <c r="M87">
        <v>3629428</v>
      </c>
      <c r="N87">
        <v>15</v>
      </c>
      <c r="O87">
        <v>0</v>
      </c>
      <c r="P87" t="s">
        <v>23</v>
      </c>
    </row>
    <row r="88" spans="1:16" x14ac:dyDescent="0.25">
      <c r="A88">
        <v>655356</v>
      </c>
      <c r="B88" t="s">
        <v>105</v>
      </c>
      <c r="C88" t="s">
        <v>106</v>
      </c>
      <c r="D88">
        <v>46203.358356481483</v>
      </c>
      <c r="E88">
        <v>802197</v>
      </c>
      <c r="F88" t="s">
        <v>64</v>
      </c>
      <c r="H88">
        <v>8</v>
      </c>
      <c r="I88" t="s">
        <v>22</v>
      </c>
      <c r="J88">
        <v>20273.105</v>
      </c>
      <c r="K88" t="s">
        <v>23</v>
      </c>
      <c r="L88">
        <v>46237</v>
      </c>
      <c r="M88">
        <v>3629429</v>
      </c>
      <c r="N88">
        <v>8</v>
      </c>
      <c r="O88">
        <v>0</v>
      </c>
      <c r="P88" t="s">
        <v>23</v>
      </c>
    </row>
    <row r="89" spans="1:16" x14ac:dyDescent="0.25">
      <c r="A89">
        <v>655356</v>
      </c>
      <c r="B89" t="s">
        <v>105</v>
      </c>
      <c r="C89" t="s">
        <v>106</v>
      </c>
      <c r="D89">
        <v>46203.358356481483</v>
      </c>
      <c r="E89">
        <v>802198</v>
      </c>
      <c r="F89" t="s">
        <v>66</v>
      </c>
      <c r="H89">
        <v>8</v>
      </c>
      <c r="I89" t="s">
        <v>22</v>
      </c>
      <c r="J89">
        <v>47000</v>
      </c>
      <c r="K89" t="s">
        <v>23</v>
      </c>
      <c r="L89">
        <v>46237</v>
      </c>
      <c r="M89">
        <v>3629430</v>
      </c>
      <c r="N89">
        <v>8</v>
      </c>
      <c r="O89">
        <v>0</v>
      </c>
      <c r="P89" t="s">
        <v>23</v>
      </c>
    </row>
    <row r="90" spans="1:16" x14ac:dyDescent="0.25">
      <c r="A90">
        <v>655356</v>
      </c>
      <c r="B90" t="s">
        <v>105</v>
      </c>
      <c r="C90" t="s">
        <v>106</v>
      </c>
      <c r="D90">
        <v>46203.358356481483</v>
      </c>
      <c r="E90">
        <v>802199</v>
      </c>
      <c r="F90" t="s">
        <v>68</v>
      </c>
      <c r="H90">
        <v>2</v>
      </c>
      <c r="I90" t="s">
        <v>22</v>
      </c>
      <c r="J90">
        <v>215769.86714300001</v>
      </c>
      <c r="K90" t="s">
        <v>23</v>
      </c>
      <c r="L90">
        <v>46237</v>
      </c>
      <c r="M90">
        <v>3629431</v>
      </c>
      <c r="N90">
        <v>2</v>
      </c>
      <c r="O90">
        <v>0</v>
      </c>
      <c r="P90" t="s">
        <v>23</v>
      </c>
    </row>
    <row r="91" spans="1:16" x14ac:dyDescent="0.25">
      <c r="A91">
        <v>655356</v>
      </c>
      <c r="B91" t="s">
        <v>105</v>
      </c>
      <c r="C91" t="s">
        <v>106</v>
      </c>
      <c r="D91">
        <v>46203.358356481483</v>
      </c>
      <c r="E91">
        <v>802200</v>
      </c>
      <c r="F91" t="s">
        <v>71</v>
      </c>
      <c r="H91">
        <v>10</v>
      </c>
      <c r="I91" t="s">
        <v>22</v>
      </c>
      <c r="J91">
        <v>58391.982000000004</v>
      </c>
      <c r="K91" t="s">
        <v>23</v>
      </c>
      <c r="L91">
        <v>46237</v>
      </c>
      <c r="M91">
        <v>3629432</v>
      </c>
      <c r="N91">
        <v>10</v>
      </c>
      <c r="O91">
        <v>0</v>
      </c>
      <c r="P91" t="s">
        <v>23</v>
      </c>
    </row>
    <row r="92" spans="1:16" x14ac:dyDescent="0.25">
      <c r="A92">
        <v>655356</v>
      </c>
      <c r="B92" t="s">
        <v>105</v>
      </c>
      <c r="C92" t="s">
        <v>106</v>
      </c>
      <c r="D92">
        <v>46203.358356481483</v>
      </c>
      <c r="E92">
        <v>802201</v>
      </c>
      <c r="F92" t="s">
        <v>74</v>
      </c>
      <c r="H92">
        <v>4</v>
      </c>
      <c r="I92" t="s">
        <v>22</v>
      </c>
      <c r="J92">
        <v>24741.68</v>
      </c>
      <c r="K92" t="s">
        <v>23</v>
      </c>
      <c r="L92">
        <v>46237</v>
      </c>
      <c r="M92">
        <v>3629433</v>
      </c>
      <c r="N92">
        <v>4</v>
      </c>
      <c r="O92">
        <v>0</v>
      </c>
      <c r="P92" t="s">
        <v>23</v>
      </c>
    </row>
    <row r="93" spans="1:16" x14ac:dyDescent="0.25">
      <c r="A93">
        <v>655356</v>
      </c>
      <c r="B93" t="s">
        <v>105</v>
      </c>
      <c r="C93" t="s">
        <v>106</v>
      </c>
      <c r="D93">
        <v>46203.358356481483</v>
      </c>
      <c r="E93">
        <v>802202</v>
      </c>
      <c r="F93" t="s">
        <v>77</v>
      </c>
      <c r="H93">
        <v>3</v>
      </c>
      <c r="I93" t="s">
        <v>22</v>
      </c>
      <c r="J93">
        <v>32940</v>
      </c>
      <c r="K93" t="s">
        <v>23</v>
      </c>
      <c r="L93">
        <v>46237</v>
      </c>
      <c r="M93">
        <v>3629434</v>
      </c>
      <c r="N93">
        <v>3</v>
      </c>
      <c r="O93">
        <v>0</v>
      </c>
      <c r="P93" t="s">
        <v>23</v>
      </c>
    </row>
    <row r="94" spans="1:16" x14ac:dyDescent="0.25">
      <c r="A94">
        <v>655356</v>
      </c>
      <c r="B94" t="s">
        <v>105</v>
      </c>
      <c r="C94" t="s">
        <v>106</v>
      </c>
      <c r="D94">
        <v>46203.358356481483</v>
      </c>
      <c r="E94">
        <v>802203</v>
      </c>
      <c r="F94" t="s">
        <v>80</v>
      </c>
      <c r="H94">
        <v>5</v>
      </c>
      <c r="I94" t="s">
        <v>22</v>
      </c>
      <c r="J94">
        <v>12900</v>
      </c>
      <c r="K94" t="s">
        <v>23</v>
      </c>
      <c r="L94">
        <v>46237</v>
      </c>
      <c r="M94">
        <v>3629435</v>
      </c>
      <c r="N94">
        <v>5</v>
      </c>
      <c r="O94">
        <v>0</v>
      </c>
      <c r="P94" t="s">
        <v>23</v>
      </c>
    </row>
    <row r="95" spans="1:16" x14ac:dyDescent="0.25">
      <c r="A95">
        <v>655356</v>
      </c>
      <c r="B95" t="s">
        <v>105</v>
      </c>
      <c r="C95" t="s">
        <v>106</v>
      </c>
      <c r="D95">
        <v>46203.358356481483</v>
      </c>
      <c r="E95">
        <v>802204</v>
      </c>
      <c r="F95" t="s">
        <v>82</v>
      </c>
      <c r="H95">
        <v>5</v>
      </c>
      <c r="I95" t="s">
        <v>22</v>
      </c>
      <c r="J95">
        <v>19854.116000000002</v>
      </c>
      <c r="K95" t="s">
        <v>23</v>
      </c>
      <c r="L95">
        <v>46237</v>
      </c>
      <c r="M95">
        <v>3629436</v>
      </c>
      <c r="N95">
        <v>5</v>
      </c>
      <c r="O95">
        <v>0</v>
      </c>
      <c r="P95" t="s">
        <v>23</v>
      </c>
    </row>
    <row r="96" spans="1:16" x14ac:dyDescent="0.25">
      <c r="A96">
        <v>655356</v>
      </c>
      <c r="B96" t="s">
        <v>105</v>
      </c>
      <c r="C96" t="s">
        <v>106</v>
      </c>
      <c r="D96">
        <v>46203.358356481483</v>
      </c>
      <c r="E96">
        <v>802205</v>
      </c>
      <c r="F96" t="s">
        <v>85</v>
      </c>
      <c r="H96">
        <v>15</v>
      </c>
      <c r="I96" t="s">
        <v>22</v>
      </c>
      <c r="J96">
        <v>25799.4725</v>
      </c>
      <c r="K96" t="s">
        <v>23</v>
      </c>
      <c r="L96">
        <v>46237</v>
      </c>
      <c r="M96">
        <v>3629437</v>
      </c>
      <c r="N96">
        <v>15</v>
      </c>
      <c r="O96">
        <v>0</v>
      </c>
      <c r="P96" t="s">
        <v>23</v>
      </c>
    </row>
    <row r="97" spans="1:16" x14ac:dyDescent="0.25">
      <c r="A97">
        <v>655356</v>
      </c>
      <c r="B97" t="s">
        <v>105</v>
      </c>
      <c r="C97" t="s">
        <v>106</v>
      </c>
      <c r="D97">
        <v>46203.358356481483</v>
      </c>
      <c r="E97">
        <v>802206</v>
      </c>
      <c r="F97" t="s">
        <v>88</v>
      </c>
      <c r="H97">
        <v>8</v>
      </c>
      <c r="I97" t="s">
        <v>22</v>
      </c>
      <c r="J97">
        <v>16386.55</v>
      </c>
      <c r="K97" t="s">
        <v>23</v>
      </c>
      <c r="L97">
        <v>46237</v>
      </c>
      <c r="M97">
        <v>3629438</v>
      </c>
      <c r="N97">
        <v>8</v>
      </c>
      <c r="O97">
        <v>0</v>
      </c>
      <c r="P97" t="s">
        <v>23</v>
      </c>
    </row>
    <row r="98" spans="1:16" x14ac:dyDescent="0.25">
      <c r="A98">
        <v>655170</v>
      </c>
      <c r="B98" t="s">
        <v>109</v>
      </c>
      <c r="C98" t="s">
        <v>110</v>
      </c>
      <c r="D98">
        <v>46206.349988425929</v>
      </c>
      <c r="E98">
        <v>802183</v>
      </c>
      <c r="F98" t="s">
        <v>21</v>
      </c>
      <c r="H98">
        <v>1</v>
      </c>
      <c r="I98" t="s">
        <v>22</v>
      </c>
      <c r="J98">
        <v>5415656.9014290003</v>
      </c>
      <c r="K98" t="s">
        <v>23</v>
      </c>
      <c r="L98">
        <v>46237</v>
      </c>
      <c r="M98">
        <v>3627817</v>
      </c>
      <c r="N98">
        <v>1</v>
      </c>
      <c r="O98">
        <v>815798.31</v>
      </c>
      <c r="P98" t="s">
        <v>23</v>
      </c>
    </row>
    <row r="99" spans="1:16" x14ac:dyDescent="0.25">
      <c r="A99">
        <v>655170</v>
      </c>
      <c r="B99" t="s">
        <v>109</v>
      </c>
      <c r="C99" t="s">
        <v>110</v>
      </c>
      <c r="D99">
        <v>46206.349988425929</v>
      </c>
      <c r="E99">
        <v>802184</v>
      </c>
      <c r="F99" t="s">
        <v>26</v>
      </c>
      <c r="H99">
        <v>1</v>
      </c>
      <c r="I99" t="s">
        <v>22</v>
      </c>
      <c r="J99">
        <v>1480429</v>
      </c>
      <c r="K99" t="s">
        <v>23</v>
      </c>
      <c r="L99">
        <v>46237</v>
      </c>
      <c r="M99">
        <v>3627818</v>
      </c>
      <c r="N99">
        <v>1</v>
      </c>
      <c r="O99">
        <v>0</v>
      </c>
      <c r="P99" t="s">
        <v>23</v>
      </c>
    </row>
    <row r="100" spans="1:16" x14ac:dyDescent="0.25">
      <c r="A100">
        <v>655170</v>
      </c>
      <c r="B100" t="s">
        <v>109</v>
      </c>
      <c r="C100" t="s">
        <v>110</v>
      </c>
      <c r="D100">
        <v>46206.349988425929</v>
      </c>
      <c r="E100">
        <v>802185</v>
      </c>
      <c r="F100" t="s">
        <v>29</v>
      </c>
      <c r="H100">
        <v>1</v>
      </c>
      <c r="I100" t="s">
        <v>22</v>
      </c>
      <c r="J100">
        <v>449475.51</v>
      </c>
      <c r="K100" t="s">
        <v>23</v>
      </c>
      <c r="L100">
        <v>46237</v>
      </c>
      <c r="M100">
        <v>3627819</v>
      </c>
      <c r="N100">
        <v>1</v>
      </c>
      <c r="O100">
        <v>271428.57</v>
      </c>
      <c r="P100" t="s">
        <v>23</v>
      </c>
    </row>
    <row r="101" spans="1:16" x14ac:dyDescent="0.25">
      <c r="A101">
        <v>655170</v>
      </c>
      <c r="B101" t="s">
        <v>109</v>
      </c>
      <c r="C101" t="s">
        <v>110</v>
      </c>
      <c r="D101">
        <v>46206.349988425929</v>
      </c>
      <c r="E101">
        <v>802186</v>
      </c>
      <c r="F101" t="s">
        <v>32</v>
      </c>
      <c r="H101">
        <v>2</v>
      </c>
      <c r="I101" t="s">
        <v>22</v>
      </c>
      <c r="J101">
        <v>167457.10800000001</v>
      </c>
      <c r="K101" t="s">
        <v>23</v>
      </c>
      <c r="L101">
        <v>46237</v>
      </c>
      <c r="M101">
        <v>3627820</v>
      </c>
      <c r="N101">
        <v>2</v>
      </c>
      <c r="O101">
        <v>163865.54</v>
      </c>
      <c r="P101" t="s">
        <v>23</v>
      </c>
    </row>
    <row r="102" spans="1:16" x14ac:dyDescent="0.25">
      <c r="A102">
        <v>655170</v>
      </c>
      <c r="B102" t="s">
        <v>109</v>
      </c>
      <c r="C102" t="s">
        <v>110</v>
      </c>
      <c r="D102">
        <v>46206.349988425929</v>
      </c>
      <c r="E102">
        <v>802187</v>
      </c>
      <c r="F102" t="s">
        <v>35</v>
      </c>
      <c r="H102">
        <v>1</v>
      </c>
      <c r="I102" t="s">
        <v>22</v>
      </c>
      <c r="J102">
        <v>98618.317999999999</v>
      </c>
      <c r="K102" t="s">
        <v>23</v>
      </c>
      <c r="L102">
        <v>46237</v>
      </c>
      <c r="M102">
        <v>3627821</v>
      </c>
      <c r="N102">
        <v>1</v>
      </c>
      <c r="O102">
        <v>98991.59</v>
      </c>
      <c r="P102" t="s">
        <v>23</v>
      </c>
    </row>
    <row r="103" spans="1:16" x14ac:dyDescent="0.25">
      <c r="A103">
        <v>655170</v>
      </c>
      <c r="B103" t="s">
        <v>109</v>
      </c>
      <c r="C103" t="s">
        <v>110</v>
      </c>
      <c r="D103">
        <v>46206.349988425929</v>
      </c>
      <c r="E103">
        <v>802188</v>
      </c>
      <c r="F103" t="s">
        <v>38</v>
      </c>
      <c r="H103">
        <v>5</v>
      </c>
      <c r="I103" t="s">
        <v>22</v>
      </c>
      <c r="J103">
        <v>72282.183999999994</v>
      </c>
      <c r="K103" t="s">
        <v>23</v>
      </c>
      <c r="L103">
        <v>46237</v>
      </c>
      <c r="M103">
        <v>3627822</v>
      </c>
      <c r="N103">
        <v>5</v>
      </c>
      <c r="O103">
        <v>77310.92</v>
      </c>
      <c r="P103" t="s">
        <v>23</v>
      </c>
    </row>
    <row r="104" spans="1:16" x14ac:dyDescent="0.25">
      <c r="A104">
        <v>655170</v>
      </c>
      <c r="B104" t="s">
        <v>109</v>
      </c>
      <c r="C104" t="s">
        <v>110</v>
      </c>
      <c r="D104">
        <v>46206.349988425929</v>
      </c>
      <c r="E104">
        <v>802189</v>
      </c>
      <c r="F104" t="s">
        <v>41</v>
      </c>
      <c r="H104">
        <v>1</v>
      </c>
      <c r="I104" t="s">
        <v>22</v>
      </c>
      <c r="J104">
        <v>2253131.0783330002</v>
      </c>
      <c r="K104" t="s">
        <v>23</v>
      </c>
      <c r="L104">
        <v>46237</v>
      </c>
      <c r="M104">
        <v>3627823</v>
      </c>
      <c r="N104">
        <v>1</v>
      </c>
      <c r="O104">
        <v>2243697.4700000002</v>
      </c>
      <c r="P104" t="s">
        <v>23</v>
      </c>
    </row>
    <row r="105" spans="1:16" x14ac:dyDescent="0.25">
      <c r="A105">
        <v>655170</v>
      </c>
      <c r="B105" t="s">
        <v>109</v>
      </c>
      <c r="C105" t="s">
        <v>110</v>
      </c>
      <c r="D105">
        <v>46206.349988425929</v>
      </c>
      <c r="E105">
        <v>802190</v>
      </c>
      <c r="F105" t="s">
        <v>44</v>
      </c>
      <c r="H105">
        <v>3</v>
      </c>
      <c r="I105" t="s">
        <v>22</v>
      </c>
      <c r="J105">
        <v>198655.40875</v>
      </c>
      <c r="K105" t="s">
        <v>23</v>
      </c>
      <c r="L105">
        <v>46237</v>
      </c>
      <c r="M105">
        <v>3627824</v>
      </c>
      <c r="N105">
        <v>3</v>
      </c>
      <c r="O105">
        <v>23193.27</v>
      </c>
      <c r="P105" t="s">
        <v>23</v>
      </c>
    </row>
    <row r="106" spans="1:16" x14ac:dyDescent="0.25">
      <c r="A106">
        <v>655170</v>
      </c>
      <c r="B106" t="s">
        <v>109</v>
      </c>
      <c r="C106" t="s">
        <v>110</v>
      </c>
      <c r="D106">
        <v>46206.349988425929</v>
      </c>
      <c r="E106">
        <v>802191</v>
      </c>
      <c r="F106" t="s">
        <v>47</v>
      </c>
      <c r="H106">
        <v>3</v>
      </c>
      <c r="I106" t="s">
        <v>22</v>
      </c>
      <c r="J106">
        <v>72315.895000000004</v>
      </c>
      <c r="K106" t="s">
        <v>23</v>
      </c>
      <c r="L106">
        <v>46237</v>
      </c>
      <c r="M106">
        <v>3627825</v>
      </c>
      <c r="N106">
        <v>3</v>
      </c>
      <c r="O106">
        <v>113445.37</v>
      </c>
      <c r="P106" t="s">
        <v>23</v>
      </c>
    </row>
    <row r="107" spans="1:16" x14ac:dyDescent="0.25">
      <c r="A107">
        <v>655170</v>
      </c>
      <c r="B107" t="s">
        <v>109</v>
      </c>
      <c r="C107" t="s">
        <v>110</v>
      </c>
      <c r="D107">
        <v>46206.349988425929</v>
      </c>
      <c r="E107">
        <v>802192</v>
      </c>
      <c r="F107" t="s">
        <v>50</v>
      </c>
      <c r="H107">
        <v>3</v>
      </c>
      <c r="I107" t="s">
        <v>22</v>
      </c>
      <c r="J107">
        <v>119398.45666700001</v>
      </c>
      <c r="K107" t="s">
        <v>23</v>
      </c>
      <c r="L107">
        <v>46237</v>
      </c>
      <c r="M107">
        <v>3627826</v>
      </c>
      <c r="N107">
        <v>3</v>
      </c>
      <c r="O107">
        <v>93445.37</v>
      </c>
      <c r="P107" t="s">
        <v>23</v>
      </c>
    </row>
    <row r="108" spans="1:16" x14ac:dyDescent="0.25">
      <c r="A108">
        <v>655170</v>
      </c>
      <c r="B108" t="s">
        <v>109</v>
      </c>
      <c r="C108" t="s">
        <v>110</v>
      </c>
      <c r="D108">
        <v>46206.349988425929</v>
      </c>
      <c r="E108">
        <v>802193</v>
      </c>
      <c r="F108" t="s">
        <v>53</v>
      </c>
      <c r="H108">
        <v>3</v>
      </c>
      <c r="I108" t="s">
        <v>22</v>
      </c>
      <c r="J108">
        <v>66287.813332999998</v>
      </c>
      <c r="K108" t="s">
        <v>23</v>
      </c>
      <c r="L108">
        <v>46237</v>
      </c>
      <c r="M108">
        <v>3627827</v>
      </c>
      <c r="N108">
        <v>3</v>
      </c>
      <c r="O108">
        <v>53613.440000000002</v>
      </c>
      <c r="P108" t="s">
        <v>23</v>
      </c>
    </row>
    <row r="109" spans="1:16" x14ac:dyDescent="0.25">
      <c r="A109">
        <v>655170</v>
      </c>
      <c r="B109" t="s">
        <v>109</v>
      </c>
      <c r="C109" t="s">
        <v>110</v>
      </c>
      <c r="D109">
        <v>46206.349988425929</v>
      </c>
      <c r="E109">
        <v>802194</v>
      </c>
      <c r="F109" t="s">
        <v>55</v>
      </c>
      <c r="H109">
        <v>20</v>
      </c>
      <c r="I109" t="s">
        <v>22</v>
      </c>
      <c r="J109">
        <v>16478.36</v>
      </c>
      <c r="K109" t="s">
        <v>23</v>
      </c>
      <c r="L109">
        <v>46237</v>
      </c>
      <c r="M109">
        <v>3627828</v>
      </c>
      <c r="N109">
        <v>20</v>
      </c>
      <c r="O109">
        <v>13613.44</v>
      </c>
      <c r="P109" t="s">
        <v>23</v>
      </c>
    </row>
    <row r="110" spans="1:16" x14ac:dyDescent="0.25">
      <c r="A110">
        <v>655170</v>
      </c>
      <c r="B110" t="s">
        <v>109</v>
      </c>
      <c r="C110" t="s">
        <v>110</v>
      </c>
      <c r="D110">
        <v>46206.349988425929</v>
      </c>
      <c r="E110">
        <v>802195</v>
      </c>
      <c r="F110" t="s">
        <v>58</v>
      </c>
      <c r="H110">
        <v>20</v>
      </c>
      <c r="I110" t="s">
        <v>22</v>
      </c>
      <c r="J110">
        <v>18524.07</v>
      </c>
      <c r="K110" t="s">
        <v>23</v>
      </c>
      <c r="L110">
        <v>46237</v>
      </c>
      <c r="M110">
        <v>3627829</v>
      </c>
      <c r="N110">
        <v>20</v>
      </c>
      <c r="O110">
        <v>15546.21</v>
      </c>
      <c r="P110" t="s">
        <v>23</v>
      </c>
    </row>
    <row r="111" spans="1:16" x14ac:dyDescent="0.25">
      <c r="A111">
        <v>655170</v>
      </c>
      <c r="B111" t="s">
        <v>109</v>
      </c>
      <c r="C111" t="s">
        <v>110</v>
      </c>
      <c r="D111">
        <v>46206.349988425929</v>
      </c>
      <c r="E111">
        <v>802196</v>
      </c>
      <c r="F111" t="s">
        <v>61</v>
      </c>
      <c r="H111">
        <v>15</v>
      </c>
      <c r="I111" t="s">
        <v>22</v>
      </c>
      <c r="J111">
        <v>22054.262500000001</v>
      </c>
      <c r="K111" t="s">
        <v>23</v>
      </c>
      <c r="L111">
        <v>46237</v>
      </c>
      <c r="M111">
        <v>3627830</v>
      </c>
      <c r="N111">
        <v>15</v>
      </c>
      <c r="O111">
        <v>17647.05</v>
      </c>
      <c r="P111" t="s">
        <v>23</v>
      </c>
    </row>
    <row r="112" spans="1:16" x14ac:dyDescent="0.25">
      <c r="A112">
        <v>655170</v>
      </c>
      <c r="B112" t="s">
        <v>109</v>
      </c>
      <c r="C112" t="s">
        <v>110</v>
      </c>
      <c r="D112">
        <v>46206.349988425929</v>
      </c>
      <c r="E112">
        <v>802197</v>
      </c>
      <c r="F112" t="s">
        <v>64</v>
      </c>
      <c r="H112">
        <v>8</v>
      </c>
      <c r="I112" t="s">
        <v>22</v>
      </c>
      <c r="J112">
        <v>20273.105</v>
      </c>
      <c r="K112" t="s">
        <v>23</v>
      </c>
      <c r="L112">
        <v>46237</v>
      </c>
      <c r="M112">
        <v>3627831</v>
      </c>
      <c r="N112">
        <v>8</v>
      </c>
      <c r="O112">
        <v>15546.21</v>
      </c>
      <c r="P112" t="s">
        <v>23</v>
      </c>
    </row>
    <row r="113" spans="1:20" x14ac:dyDescent="0.25">
      <c r="A113">
        <v>655170</v>
      </c>
      <c r="B113" t="s">
        <v>109</v>
      </c>
      <c r="C113" t="s">
        <v>110</v>
      </c>
      <c r="D113">
        <v>46206.349988425929</v>
      </c>
      <c r="E113">
        <v>802198</v>
      </c>
      <c r="F113" t="s">
        <v>66</v>
      </c>
      <c r="H113">
        <v>8</v>
      </c>
      <c r="I113" t="s">
        <v>22</v>
      </c>
      <c r="J113">
        <v>47000</v>
      </c>
      <c r="K113" t="s">
        <v>23</v>
      </c>
      <c r="L113">
        <v>46237</v>
      </c>
      <c r="M113">
        <v>3627832</v>
      </c>
      <c r="N113">
        <v>8</v>
      </c>
      <c r="O113">
        <v>0</v>
      </c>
      <c r="P113" t="s">
        <v>23</v>
      </c>
    </row>
    <row r="114" spans="1:20" x14ac:dyDescent="0.25">
      <c r="A114">
        <v>655170</v>
      </c>
      <c r="B114" t="s">
        <v>109</v>
      </c>
      <c r="C114" t="s">
        <v>110</v>
      </c>
      <c r="D114">
        <v>46206.349988425929</v>
      </c>
      <c r="E114">
        <v>802199</v>
      </c>
      <c r="F114" t="s">
        <v>68</v>
      </c>
      <c r="H114">
        <v>2</v>
      </c>
      <c r="I114" t="s">
        <v>22</v>
      </c>
      <c r="J114">
        <v>215769.86714300001</v>
      </c>
      <c r="K114" t="s">
        <v>23</v>
      </c>
      <c r="L114">
        <v>46237</v>
      </c>
      <c r="M114">
        <v>3627833</v>
      </c>
      <c r="N114">
        <v>2</v>
      </c>
      <c r="O114">
        <v>172689.07</v>
      </c>
      <c r="P114" t="s">
        <v>23</v>
      </c>
    </row>
    <row r="115" spans="1:20" x14ac:dyDescent="0.25">
      <c r="A115">
        <v>655170</v>
      </c>
      <c r="B115" t="s">
        <v>109</v>
      </c>
      <c r="C115" t="s">
        <v>110</v>
      </c>
      <c r="D115">
        <v>46206.349988425929</v>
      </c>
      <c r="E115">
        <v>802200</v>
      </c>
      <c r="F115" t="s">
        <v>71</v>
      </c>
      <c r="H115">
        <v>10</v>
      </c>
      <c r="I115" t="s">
        <v>22</v>
      </c>
      <c r="J115">
        <v>58391.982000000004</v>
      </c>
      <c r="K115" t="s">
        <v>23</v>
      </c>
      <c r="L115">
        <v>46237</v>
      </c>
      <c r="M115">
        <v>3627834</v>
      </c>
      <c r="N115">
        <v>10</v>
      </c>
      <c r="O115">
        <v>24789.91</v>
      </c>
      <c r="P115" t="s">
        <v>23</v>
      </c>
    </row>
    <row r="116" spans="1:20" x14ac:dyDescent="0.25">
      <c r="A116">
        <v>655170</v>
      </c>
      <c r="B116" t="s">
        <v>109</v>
      </c>
      <c r="C116" t="s">
        <v>110</v>
      </c>
      <c r="D116">
        <v>46206.349988425929</v>
      </c>
      <c r="E116">
        <v>802201</v>
      </c>
      <c r="F116" t="s">
        <v>74</v>
      </c>
      <c r="H116">
        <v>4</v>
      </c>
      <c r="I116" t="s">
        <v>22</v>
      </c>
      <c r="J116">
        <v>24741.68</v>
      </c>
      <c r="K116" t="s">
        <v>23</v>
      </c>
      <c r="L116">
        <v>46237</v>
      </c>
      <c r="M116">
        <v>3627835</v>
      </c>
      <c r="N116">
        <v>4</v>
      </c>
      <c r="O116">
        <v>21008.400000000001</v>
      </c>
      <c r="P116" t="s">
        <v>23</v>
      </c>
    </row>
    <row r="117" spans="1:20" x14ac:dyDescent="0.25">
      <c r="A117">
        <v>655170</v>
      </c>
      <c r="B117" t="s">
        <v>109</v>
      </c>
      <c r="C117" t="s">
        <v>110</v>
      </c>
      <c r="D117">
        <v>46206.349988425929</v>
      </c>
      <c r="E117">
        <v>802202</v>
      </c>
      <c r="F117" t="s">
        <v>77</v>
      </c>
      <c r="H117">
        <v>3</v>
      </c>
      <c r="I117" t="s">
        <v>22</v>
      </c>
      <c r="J117">
        <v>32940</v>
      </c>
      <c r="K117" t="s">
        <v>23</v>
      </c>
      <c r="L117">
        <v>46237</v>
      </c>
      <c r="M117">
        <v>3627836</v>
      </c>
      <c r="N117">
        <v>3</v>
      </c>
      <c r="O117">
        <v>28500</v>
      </c>
      <c r="P117" t="s">
        <v>23</v>
      </c>
      <c r="T117" t="s">
        <v>111</v>
      </c>
    </row>
    <row r="118" spans="1:20" x14ac:dyDescent="0.25">
      <c r="A118">
        <v>655170</v>
      </c>
      <c r="B118" t="s">
        <v>109</v>
      </c>
      <c r="C118" t="s">
        <v>110</v>
      </c>
      <c r="D118">
        <v>46206.349988425929</v>
      </c>
      <c r="E118">
        <v>802203</v>
      </c>
      <c r="F118" t="s">
        <v>80</v>
      </c>
      <c r="H118">
        <v>5</v>
      </c>
      <c r="I118" t="s">
        <v>22</v>
      </c>
      <c r="J118">
        <v>12900</v>
      </c>
      <c r="K118" t="s">
        <v>23</v>
      </c>
      <c r="L118">
        <v>46237</v>
      </c>
      <c r="M118">
        <v>3627837</v>
      </c>
      <c r="N118">
        <v>5</v>
      </c>
      <c r="O118">
        <v>11800</v>
      </c>
      <c r="P118" t="s">
        <v>23</v>
      </c>
      <c r="T118" t="s">
        <v>112</v>
      </c>
    </row>
    <row r="119" spans="1:20" x14ac:dyDescent="0.25">
      <c r="A119">
        <v>655170</v>
      </c>
      <c r="B119" t="s">
        <v>109</v>
      </c>
      <c r="C119" t="s">
        <v>110</v>
      </c>
      <c r="D119">
        <v>46206.349988425929</v>
      </c>
      <c r="E119">
        <v>802204</v>
      </c>
      <c r="F119" t="s">
        <v>82</v>
      </c>
      <c r="H119">
        <v>5</v>
      </c>
      <c r="I119" t="s">
        <v>22</v>
      </c>
      <c r="J119">
        <v>19854.116000000002</v>
      </c>
      <c r="K119" t="s">
        <v>23</v>
      </c>
      <c r="L119">
        <v>46237</v>
      </c>
      <c r="M119">
        <v>3627838</v>
      </c>
      <c r="N119">
        <v>5</v>
      </c>
      <c r="O119">
        <v>26470.58</v>
      </c>
      <c r="P119" t="s">
        <v>23</v>
      </c>
    </row>
    <row r="120" spans="1:20" x14ac:dyDescent="0.25">
      <c r="A120">
        <v>655170</v>
      </c>
      <c r="B120" t="s">
        <v>109</v>
      </c>
      <c r="C120" t="s">
        <v>110</v>
      </c>
      <c r="D120">
        <v>46206.349988425929</v>
      </c>
      <c r="E120">
        <v>802205</v>
      </c>
      <c r="F120" t="s">
        <v>85</v>
      </c>
      <c r="H120">
        <v>15</v>
      </c>
      <c r="I120" t="s">
        <v>22</v>
      </c>
      <c r="J120">
        <v>25799.4725</v>
      </c>
      <c r="K120" t="s">
        <v>23</v>
      </c>
      <c r="L120">
        <v>46237</v>
      </c>
      <c r="M120">
        <v>3627839</v>
      </c>
      <c r="N120">
        <v>15</v>
      </c>
      <c r="O120">
        <v>19747.89</v>
      </c>
      <c r="P120" t="s">
        <v>23</v>
      </c>
    </row>
    <row r="121" spans="1:20" x14ac:dyDescent="0.25">
      <c r="A121">
        <v>655170</v>
      </c>
      <c r="B121" t="s">
        <v>109</v>
      </c>
      <c r="C121" t="s">
        <v>110</v>
      </c>
      <c r="D121">
        <v>46206.349988425929</v>
      </c>
      <c r="E121">
        <v>802206</v>
      </c>
      <c r="F121" t="s">
        <v>88</v>
      </c>
      <c r="H121">
        <v>8</v>
      </c>
      <c r="I121" t="s">
        <v>22</v>
      </c>
      <c r="J121">
        <v>16386.55</v>
      </c>
      <c r="K121" t="s">
        <v>23</v>
      </c>
      <c r="L121">
        <v>46237</v>
      </c>
      <c r="M121">
        <v>3627840</v>
      </c>
      <c r="N121">
        <v>8</v>
      </c>
      <c r="O121">
        <v>16386.55</v>
      </c>
      <c r="P121" t="s">
        <v>23</v>
      </c>
    </row>
    <row r="122" spans="1:20" x14ac:dyDescent="0.25">
      <c r="A122">
        <v>655323</v>
      </c>
      <c r="B122" t="s">
        <v>113</v>
      </c>
      <c r="C122" t="s">
        <v>114</v>
      </c>
      <c r="D122">
        <v>46205.606087962966</v>
      </c>
      <c r="E122">
        <v>802183</v>
      </c>
      <c r="F122" t="s">
        <v>21</v>
      </c>
      <c r="H122">
        <v>1</v>
      </c>
      <c r="I122" t="s">
        <v>22</v>
      </c>
      <c r="J122">
        <v>5415656.9014290003</v>
      </c>
      <c r="K122" t="s">
        <v>23</v>
      </c>
      <c r="L122">
        <v>46237</v>
      </c>
      <c r="M122">
        <v>3629137</v>
      </c>
      <c r="N122">
        <v>1</v>
      </c>
      <c r="O122">
        <v>15000000</v>
      </c>
      <c r="P122" t="s">
        <v>23</v>
      </c>
      <c r="Q122">
        <v>50</v>
      </c>
    </row>
    <row r="123" spans="1:20" x14ac:dyDescent="0.25">
      <c r="A123">
        <v>655323</v>
      </c>
      <c r="B123" t="s">
        <v>113</v>
      </c>
      <c r="C123" t="s">
        <v>114</v>
      </c>
      <c r="D123">
        <v>46205.606087962966</v>
      </c>
      <c r="E123">
        <v>802184</v>
      </c>
      <c r="F123" t="s">
        <v>26</v>
      </c>
      <c r="H123">
        <v>1</v>
      </c>
      <c r="I123" t="s">
        <v>22</v>
      </c>
      <c r="J123">
        <v>1480429</v>
      </c>
      <c r="K123" t="s">
        <v>23</v>
      </c>
      <c r="L123">
        <v>46237</v>
      </c>
      <c r="M123">
        <v>3629138</v>
      </c>
      <c r="N123">
        <v>1</v>
      </c>
      <c r="O123">
        <v>1800000</v>
      </c>
      <c r="P123" t="s">
        <v>23</v>
      </c>
      <c r="Q123">
        <v>15</v>
      </c>
    </row>
    <row r="124" spans="1:20" x14ac:dyDescent="0.25">
      <c r="A124">
        <v>655323</v>
      </c>
      <c r="B124" t="s">
        <v>113</v>
      </c>
      <c r="C124" t="s">
        <v>114</v>
      </c>
      <c r="D124">
        <v>46205.606087962966</v>
      </c>
      <c r="E124">
        <v>802185</v>
      </c>
      <c r="F124" t="s">
        <v>29</v>
      </c>
      <c r="H124">
        <v>1</v>
      </c>
      <c r="I124" t="s">
        <v>22</v>
      </c>
      <c r="J124">
        <v>449475.51</v>
      </c>
      <c r="K124" t="s">
        <v>23</v>
      </c>
      <c r="L124">
        <v>46237</v>
      </c>
      <c r="M124">
        <v>3629139</v>
      </c>
      <c r="N124">
        <v>1</v>
      </c>
      <c r="O124">
        <v>350000</v>
      </c>
      <c r="P124" t="s">
        <v>23</v>
      </c>
      <c r="Q124">
        <v>15</v>
      </c>
    </row>
    <row r="125" spans="1:20" x14ac:dyDescent="0.25">
      <c r="A125">
        <v>655323</v>
      </c>
      <c r="B125" t="s">
        <v>113</v>
      </c>
      <c r="C125" t="s">
        <v>114</v>
      </c>
      <c r="D125">
        <v>46205.606087962966</v>
      </c>
      <c r="E125">
        <v>802186</v>
      </c>
      <c r="F125" t="s">
        <v>32</v>
      </c>
      <c r="H125">
        <v>2</v>
      </c>
      <c r="I125" t="s">
        <v>22</v>
      </c>
      <c r="J125">
        <v>167457.10800000001</v>
      </c>
      <c r="K125" t="s">
        <v>23</v>
      </c>
      <c r="L125">
        <v>46237</v>
      </c>
      <c r="M125">
        <v>3629140</v>
      </c>
      <c r="N125">
        <v>2</v>
      </c>
      <c r="O125">
        <v>200000</v>
      </c>
      <c r="P125" t="s">
        <v>23</v>
      </c>
      <c r="Q125">
        <v>15</v>
      </c>
    </row>
    <row r="126" spans="1:20" x14ac:dyDescent="0.25">
      <c r="A126">
        <v>655323</v>
      </c>
      <c r="B126" t="s">
        <v>113</v>
      </c>
      <c r="C126" t="s">
        <v>114</v>
      </c>
      <c r="D126">
        <v>46205.606087962966</v>
      </c>
      <c r="E126">
        <v>802187</v>
      </c>
      <c r="F126" t="s">
        <v>35</v>
      </c>
      <c r="H126">
        <v>1</v>
      </c>
      <c r="I126" t="s">
        <v>22</v>
      </c>
      <c r="J126">
        <v>98618.317999999999</v>
      </c>
      <c r="K126" t="s">
        <v>23</v>
      </c>
      <c r="L126">
        <v>46237</v>
      </c>
      <c r="M126">
        <v>3629141</v>
      </c>
      <c r="N126">
        <v>1</v>
      </c>
      <c r="O126">
        <v>100000</v>
      </c>
      <c r="P126" t="s">
        <v>23</v>
      </c>
      <c r="Q126">
        <v>15</v>
      </c>
    </row>
    <row r="127" spans="1:20" x14ac:dyDescent="0.25">
      <c r="A127">
        <v>655323</v>
      </c>
      <c r="B127" t="s">
        <v>113</v>
      </c>
      <c r="C127" t="s">
        <v>114</v>
      </c>
      <c r="D127">
        <v>46205.606087962966</v>
      </c>
      <c r="E127">
        <v>802188</v>
      </c>
      <c r="F127" t="s">
        <v>38</v>
      </c>
      <c r="H127">
        <v>5</v>
      </c>
      <c r="I127" t="s">
        <v>22</v>
      </c>
      <c r="J127">
        <v>72282.183999999994</v>
      </c>
      <c r="K127" t="s">
        <v>23</v>
      </c>
      <c r="L127">
        <v>46237</v>
      </c>
      <c r="M127">
        <v>3629142</v>
      </c>
      <c r="N127">
        <v>5</v>
      </c>
      <c r="O127">
        <v>80000</v>
      </c>
      <c r="P127" t="s">
        <v>23</v>
      </c>
    </row>
    <row r="128" spans="1:20" x14ac:dyDescent="0.25">
      <c r="A128">
        <v>655323</v>
      </c>
      <c r="B128" t="s">
        <v>113</v>
      </c>
      <c r="C128" t="s">
        <v>114</v>
      </c>
      <c r="D128">
        <v>46205.606087962966</v>
      </c>
      <c r="E128">
        <v>802189</v>
      </c>
      <c r="F128" t="s">
        <v>41</v>
      </c>
      <c r="H128">
        <v>1</v>
      </c>
      <c r="I128" t="s">
        <v>22</v>
      </c>
      <c r="J128">
        <v>2253131.0783330002</v>
      </c>
      <c r="K128" t="s">
        <v>23</v>
      </c>
      <c r="L128">
        <v>46237</v>
      </c>
      <c r="M128">
        <v>3629143</v>
      </c>
      <c r="N128">
        <v>1</v>
      </c>
      <c r="O128">
        <v>3000000</v>
      </c>
      <c r="P128" t="s">
        <v>23</v>
      </c>
      <c r="Q128">
        <v>15</v>
      </c>
    </row>
    <row r="129" spans="1:20" x14ac:dyDescent="0.25">
      <c r="A129">
        <v>655323</v>
      </c>
      <c r="B129" t="s">
        <v>113</v>
      </c>
      <c r="C129" t="s">
        <v>114</v>
      </c>
      <c r="D129">
        <v>46205.606087962966</v>
      </c>
      <c r="E129">
        <v>802190</v>
      </c>
      <c r="F129" t="s">
        <v>44</v>
      </c>
      <c r="H129">
        <v>3</v>
      </c>
      <c r="I129" t="s">
        <v>22</v>
      </c>
      <c r="J129">
        <v>198655.40875</v>
      </c>
      <c r="K129" t="s">
        <v>23</v>
      </c>
      <c r="L129">
        <v>46237</v>
      </c>
      <c r="M129">
        <v>3629144</v>
      </c>
      <c r="N129">
        <v>3</v>
      </c>
      <c r="O129">
        <v>40000</v>
      </c>
      <c r="P129" t="s">
        <v>23</v>
      </c>
    </row>
    <row r="130" spans="1:20" x14ac:dyDescent="0.25">
      <c r="A130">
        <v>655323</v>
      </c>
      <c r="B130" t="s">
        <v>113</v>
      </c>
      <c r="C130" t="s">
        <v>114</v>
      </c>
      <c r="D130">
        <v>46205.606087962966</v>
      </c>
      <c r="E130">
        <v>802191</v>
      </c>
      <c r="F130" t="s">
        <v>47</v>
      </c>
      <c r="H130">
        <v>3</v>
      </c>
      <c r="I130" t="s">
        <v>22</v>
      </c>
      <c r="J130">
        <v>72315.895000000004</v>
      </c>
      <c r="K130" t="s">
        <v>23</v>
      </c>
      <c r="L130">
        <v>46237</v>
      </c>
      <c r="M130">
        <v>3629145</v>
      </c>
      <c r="N130">
        <v>3</v>
      </c>
      <c r="O130">
        <v>30000</v>
      </c>
      <c r="P130" t="s">
        <v>23</v>
      </c>
      <c r="Q130">
        <v>15</v>
      </c>
    </row>
    <row r="131" spans="1:20" x14ac:dyDescent="0.25">
      <c r="A131">
        <v>655323</v>
      </c>
      <c r="B131" t="s">
        <v>113</v>
      </c>
      <c r="C131" t="s">
        <v>114</v>
      </c>
      <c r="D131">
        <v>46205.606087962966</v>
      </c>
      <c r="E131">
        <v>802192</v>
      </c>
      <c r="F131" t="s">
        <v>50</v>
      </c>
      <c r="H131">
        <v>3</v>
      </c>
      <c r="I131" t="s">
        <v>22</v>
      </c>
      <c r="J131">
        <v>119398.45666700001</v>
      </c>
      <c r="K131" t="s">
        <v>23</v>
      </c>
      <c r="L131">
        <v>46237</v>
      </c>
      <c r="M131">
        <v>3629146</v>
      </c>
      <c r="N131">
        <v>3</v>
      </c>
      <c r="O131">
        <v>140000</v>
      </c>
      <c r="P131" t="s">
        <v>23</v>
      </c>
    </row>
    <row r="132" spans="1:20" x14ac:dyDescent="0.25">
      <c r="A132">
        <v>655323</v>
      </c>
      <c r="B132" t="s">
        <v>113</v>
      </c>
      <c r="C132" t="s">
        <v>114</v>
      </c>
      <c r="D132">
        <v>46205.606087962966</v>
      </c>
      <c r="E132">
        <v>802193</v>
      </c>
      <c r="F132" t="s">
        <v>53</v>
      </c>
      <c r="H132">
        <v>3</v>
      </c>
      <c r="I132" t="s">
        <v>22</v>
      </c>
      <c r="J132">
        <v>66287.813332999998</v>
      </c>
      <c r="K132" t="s">
        <v>23</v>
      </c>
      <c r="L132">
        <v>46237</v>
      </c>
      <c r="M132">
        <v>3629147</v>
      </c>
      <c r="N132">
        <v>3</v>
      </c>
      <c r="O132">
        <v>80000</v>
      </c>
      <c r="P132" t="s">
        <v>23</v>
      </c>
      <c r="Q132">
        <v>15</v>
      </c>
      <c r="R132" t="s">
        <v>115</v>
      </c>
      <c r="S132" t="s">
        <v>116</v>
      </c>
      <c r="T132" t="s">
        <v>117</v>
      </c>
    </row>
    <row r="133" spans="1:20" x14ac:dyDescent="0.25">
      <c r="A133">
        <v>655323</v>
      </c>
      <c r="B133" t="s">
        <v>113</v>
      </c>
      <c r="C133" t="s">
        <v>114</v>
      </c>
      <c r="D133">
        <v>46205.606087962966</v>
      </c>
      <c r="E133">
        <v>802194</v>
      </c>
      <c r="F133" t="s">
        <v>55</v>
      </c>
      <c r="H133">
        <v>20</v>
      </c>
      <c r="I133" t="s">
        <v>22</v>
      </c>
      <c r="J133">
        <v>16478.36</v>
      </c>
      <c r="K133" t="s">
        <v>23</v>
      </c>
      <c r="L133">
        <v>46237</v>
      </c>
      <c r="M133">
        <v>3629148</v>
      </c>
      <c r="N133">
        <v>20</v>
      </c>
      <c r="O133">
        <v>20000</v>
      </c>
      <c r="P133" t="s">
        <v>23</v>
      </c>
    </row>
    <row r="134" spans="1:20" x14ac:dyDescent="0.25">
      <c r="A134">
        <v>655323</v>
      </c>
      <c r="B134" t="s">
        <v>113</v>
      </c>
      <c r="C134" t="s">
        <v>114</v>
      </c>
      <c r="D134">
        <v>46205.606087962966</v>
      </c>
      <c r="E134">
        <v>802195</v>
      </c>
      <c r="F134" t="s">
        <v>58</v>
      </c>
      <c r="H134">
        <v>20</v>
      </c>
      <c r="I134" t="s">
        <v>22</v>
      </c>
      <c r="J134">
        <v>18524.07</v>
      </c>
      <c r="K134" t="s">
        <v>23</v>
      </c>
      <c r="L134">
        <v>46237</v>
      </c>
      <c r="M134">
        <v>3629149</v>
      </c>
      <c r="N134">
        <v>20</v>
      </c>
      <c r="O134">
        <v>25000</v>
      </c>
      <c r="P134" t="s">
        <v>23</v>
      </c>
    </row>
    <row r="135" spans="1:20" x14ac:dyDescent="0.25">
      <c r="A135">
        <v>655323</v>
      </c>
      <c r="B135" t="s">
        <v>113</v>
      </c>
      <c r="C135" t="s">
        <v>114</v>
      </c>
      <c r="D135">
        <v>46205.606087962966</v>
      </c>
      <c r="E135">
        <v>802196</v>
      </c>
      <c r="F135" t="s">
        <v>61</v>
      </c>
      <c r="H135">
        <v>15</v>
      </c>
      <c r="I135" t="s">
        <v>22</v>
      </c>
      <c r="J135">
        <v>22054.262500000001</v>
      </c>
      <c r="K135" t="s">
        <v>23</v>
      </c>
      <c r="L135">
        <v>46237</v>
      </c>
      <c r="M135">
        <v>3629150</v>
      </c>
      <c r="N135">
        <v>15</v>
      </c>
      <c r="O135">
        <v>25000</v>
      </c>
      <c r="P135" t="s">
        <v>23</v>
      </c>
      <c r="Q135">
        <v>15</v>
      </c>
    </row>
    <row r="136" spans="1:20" x14ac:dyDescent="0.25">
      <c r="A136">
        <v>655323</v>
      </c>
      <c r="B136" t="s">
        <v>113</v>
      </c>
      <c r="C136" t="s">
        <v>114</v>
      </c>
      <c r="D136">
        <v>46205.606087962966</v>
      </c>
      <c r="E136">
        <v>802197</v>
      </c>
      <c r="F136" t="s">
        <v>64</v>
      </c>
      <c r="H136">
        <v>8</v>
      </c>
      <c r="I136" t="s">
        <v>22</v>
      </c>
      <c r="J136">
        <v>20273.105</v>
      </c>
      <c r="K136" t="s">
        <v>23</v>
      </c>
      <c r="L136">
        <v>46237</v>
      </c>
      <c r="M136">
        <v>3629151</v>
      </c>
      <c r="N136">
        <v>8</v>
      </c>
      <c r="O136">
        <v>25000</v>
      </c>
      <c r="P136" t="s">
        <v>23</v>
      </c>
      <c r="T136" t="s">
        <v>118</v>
      </c>
    </row>
    <row r="137" spans="1:20" x14ac:dyDescent="0.25">
      <c r="A137">
        <v>655323</v>
      </c>
      <c r="B137" t="s">
        <v>113</v>
      </c>
      <c r="C137" t="s">
        <v>114</v>
      </c>
      <c r="D137">
        <v>46205.606087962966</v>
      </c>
      <c r="E137">
        <v>802198</v>
      </c>
      <c r="F137" t="s">
        <v>66</v>
      </c>
      <c r="H137">
        <v>8</v>
      </c>
      <c r="I137" t="s">
        <v>22</v>
      </c>
      <c r="J137">
        <v>47000</v>
      </c>
      <c r="K137" t="s">
        <v>23</v>
      </c>
      <c r="L137">
        <v>46237</v>
      </c>
      <c r="M137">
        <v>3629152</v>
      </c>
      <c r="N137">
        <v>8</v>
      </c>
      <c r="O137">
        <v>50000</v>
      </c>
      <c r="P137" t="s">
        <v>23</v>
      </c>
      <c r="Q137">
        <v>15</v>
      </c>
    </row>
    <row r="138" spans="1:20" x14ac:dyDescent="0.25">
      <c r="A138">
        <v>655323</v>
      </c>
      <c r="B138" t="s">
        <v>113</v>
      </c>
      <c r="C138" t="s">
        <v>114</v>
      </c>
      <c r="D138">
        <v>46205.606087962966</v>
      </c>
      <c r="E138">
        <v>802199</v>
      </c>
      <c r="F138" t="s">
        <v>68</v>
      </c>
      <c r="H138">
        <v>2</v>
      </c>
      <c r="I138" t="s">
        <v>22</v>
      </c>
      <c r="J138">
        <v>215769.86714300001</v>
      </c>
      <c r="K138" t="s">
        <v>23</v>
      </c>
      <c r="L138">
        <v>46237</v>
      </c>
      <c r="M138">
        <v>3629153</v>
      </c>
      <c r="N138">
        <v>2</v>
      </c>
      <c r="O138">
        <v>300000</v>
      </c>
      <c r="P138" t="s">
        <v>23</v>
      </c>
    </row>
    <row r="139" spans="1:20" x14ac:dyDescent="0.25">
      <c r="A139">
        <v>655323</v>
      </c>
      <c r="B139" t="s">
        <v>113</v>
      </c>
      <c r="C139" t="s">
        <v>114</v>
      </c>
      <c r="D139">
        <v>46205.606087962966</v>
      </c>
      <c r="E139">
        <v>802200</v>
      </c>
      <c r="F139" t="s">
        <v>71</v>
      </c>
      <c r="H139">
        <v>10</v>
      </c>
      <c r="I139" t="s">
        <v>22</v>
      </c>
      <c r="J139">
        <v>58391.982000000004</v>
      </c>
      <c r="K139" t="s">
        <v>23</v>
      </c>
      <c r="L139">
        <v>46237</v>
      </c>
      <c r="M139">
        <v>3629154</v>
      </c>
      <c r="N139">
        <v>10</v>
      </c>
      <c r="O139">
        <v>55000</v>
      </c>
      <c r="P139" t="s">
        <v>23</v>
      </c>
      <c r="Q139">
        <v>7</v>
      </c>
    </row>
    <row r="140" spans="1:20" x14ac:dyDescent="0.25">
      <c r="A140">
        <v>655323</v>
      </c>
      <c r="B140" t="s">
        <v>113</v>
      </c>
      <c r="C140" t="s">
        <v>114</v>
      </c>
      <c r="D140">
        <v>46205.606087962966</v>
      </c>
      <c r="E140">
        <v>802201</v>
      </c>
      <c r="F140" t="s">
        <v>74</v>
      </c>
      <c r="H140">
        <v>4</v>
      </c>
      <c r="I140" t="s">
        <v>22</v>
      </c>
      <c r="J140">
        <v>24741.68</v>
      </c>
      <c r="K140" t="s">
        <v>23</v>
      </c>
      <c r="L140">
        <v>46237</v>
      </c>
      <c r="M140">
        <v>3629155</v>
      </c>
      <c r="N140">
        <v>4</v>
      </c>
      <c r="O140">
        <v>35000</v>
      </c>
      <c r="P140" t="s">
        <v>23</v>
      </c>
    </row>
    <row r="141" spans="1:20" x14ac:dyDescent="0.25">
      <c r="A141">
        <v>655323</v>
      </c>
      <c r="B141" t="s">
        <v>113</v>
      </c>
      <c r="C141" t="s">
        <v>114</v>
      </c>
      <c r="D141">
        <v>46205.606087962966</v>
      </c>
      <c r="E141">
        <v>802202</v>
      </c>
      <c r="F141" t="s">
        <v>77</v>
      </c>
      <c r="H141">
        <v>3</v>
      </c>
      <c r="I141" t="s">
        <v>22</v>
      </c>
      <c r="J141">
        <v>32940</v>
      </c>
      <c r="K141" t="s">
        <v>23</v>
      </c>
      <c r="L141">
        <v>46237</v>
      </c>
      <c r="M141">
        <v>3629156</v>
      </c>
      <c r="N141">
        <v>3</v>
      </c>
      <c r="O141">
        <v>55000</v>
      </c>
      <c r="P141" t="s">
        <v>23</v>
      </c>
      <c r="Q141">
        <v>15</v>
      </c>
    </row>
    <row r="142" spans="1:20" x14ac:dyDescent="0.25">
      <c r="A142">
        <v>655323</v>
      </c>
      <c r="B142" t="s">
        <v>113</v>
      </c>
      <c r="C142" t="s">
        <v>114</v>
      </c>
      <c r="D142">
        <v>46205.606087962966</v>
      </c>
      <c r="E142">
        <v>802203</v>
      </c>
      <c r="F142" t="s">
        <v>80</v>
      </c>
      <c r="H142">
        <v>5</v>
      </c>
      <c r="I142" t="s">
        <v>22</v>
      </c>
      <c r="J142">
        <v>12900</v>
      </c>
      <c r="K142" t="s">
        <v>23</v>
      </c>
      <c r="L142">
        <v>46237</v>
      </c>
      <c r="M142">
        <v>3629157</v>
      </c>
      <c r="N142">
        <v>5</v>
      </c>
      <c r="O142">
        <v>0</v>
      </c>
      <c r="P142" t="s">
        <v>23</v>
      </c>
      <c r="Q142">
        <v>15</v>
      </c>
    </row>
    <row r="143" spans="1:20" x14ac:dyDescent="0.25">
      <c r="A143">
        <v>655323</v>
      </c>
      <c r="B143" t="s">
        <v>113</v>
      </c>
      <c r="C143" t="s">
        <v>114</v>
      </c>
      <c r="D143">
        <v>46205.606087962966</v>
      </c>
      <c r="E143">
        <v>802204</v>
      </c>
      <c r="F143" t="s">
        <v>82</v>
      </c>
      <c r="H143">
        <v>5</v>
      </c>
      <c r="I143" t="s">
        <v>22</v>
      </c>
      <c r="J143">
        <v>19854.116000000002</v>
      </c>
      <c r="K143" t="s">
        <v>23</v>
      </c>
      <c r="L143">
        <v>46237</v>
      </c>
      <c r="M143">
        <v>3629158</v>
      </c>
      <c r="N143">
        <v>5</v>
      </c>
      <c r="O143">
        <v>25000</v>
      </c>
      <c r="P143" t="s">
        <v>23</v>
      </c>
    </row>
    <row r="144" spans="1:20" x14ac:dyDescent="0.25">
      <c r="A144">
        <v>655323</v>
      </c>
      <c r="B144" t="s">
        <v>113</v>
      </c>
      <c r="C144" t="s">
        <v>114</v>
      </c>
      <c r="D144">
        <v>46205.606087962966</v>
      </c>
      <c r="E144">
        <v>802205</v>
      </c>
      <c r="F144" t="s">
        <v>85</v>
      </c>
      <c r="H144">
        <v>15</v>
      </c>
      <c r="I144" t="s">
        <v>22</v>
      </c>
      <c r="J144">
        <v>25799.4725</v>
      </c>
      <c r="K144" t="s">
        <v>23</v>
      </c>
      <c r="L144">
        <v>46237</v>
      </c>
      <c r="M144">
        <v>3629159</v>
      </c>
      <c r="N144">
        <v>15</v>
      </c>
      <c r="O144">
        <v>28000</v>
      </c>
      <c r="P144" t="s">
        <v>23</v>
      </c>
      <c r="Q144">
        <v>15</v>
      </c>
    </row>
    <row r="145" spans="1:20" x14ac:dyDescent="0.25">
      <c r="A145">
        <v>655323</v>
      </c>
      <c r="B145" t="s">
        <v>113</v>
      </c>
      <c r="C145" t="s">
        <v>114</v>
      </c>
      <c r="D145">
        <v>46205.606087962966</v>
      </c>
      <c r="E145">
        <v>802206</v>
      </c>
      <c r="F145" t="s">
        <v>88</v>
      </c>
      <c r="H145">
        <v>8</v>
      </c>
      <c r="I145" t="s">
        <v>22</v>
      </c>
      <c r="J145">
        <v>16386.55</v>
      </c>
      <c r="K145" t="s">
        <v>23</v>
      </c>
      <c r="L145">
        <v>46237</v>
      </c>
      <c r="M145">
        <v>3629160</v>
      </c>
      <c r="N145">
        <v>8</v>
      </c>
      <c r="O145">
        <v>0</v>
      </c>
      <c r="P145" t="s">
        <v>23</v>
      </c>
      <c r="Q145">
        <v>15</v>
      </c>
    </row>
    <row r="146" spans="1:20" x14ac:dyDescent="0.25">
      <c r="A146">
        <v>655330</v>
      </c>
      <c r="B146" t="s">
        <v>119</v>
      </c>
      <c r="C146" t="s">
        <v>120</v>
      </c>
      <c r="D146">
        <v>46203.530844907407</v>
      </c>
      <c r="E146">
        <v>802183</v>
      </c>
      <c r="F146" t="s">
        <v>21</v>
      </c>
      <c r="H146">
        <v>1</v>
      </c>
      <c r="I146" t="s">
        <v>22</v>
      </c>
      <c r="J146">
        <v>5415656.9014290003</v>
      </c>
      <c r="K146" t="s">
        <v>23</v>
      </c>
      <c r="L146">
        <v>46237</v>
      </c>
      <c r="M146">
        <v>3629189</v>
      </c>
      <c r="N146">
        <v>1</v>
      </c>
      <c r="O146">
        <v>0</v>
      </c>
      <c r="P146" t="s">
        <v>23</v>
      </c>
      <c r="T146" t="s">
        <v>121</v>
      </c>
    </row>
    <row r="147" spans="1:20" x14ac:dyDescent="0.25">
      <c r="A147">
        <v>655330</v>
      </c>
      <c r="B147" t="s">
        <v>119</v>
      </c>
      <c r="C147" t="s">
        <v>120</v>
      </c>
      <c r="D147">
        <v>46203.530844907407</v>
      </c>
      <c r="E147">
        <v>802184</v>
      </c>
      <c r="F147" t="s">
        <v>26</v>
      </c>
      <c r="H147">
        <v>1</v>
      </c>
      <c r="I147" t="s">
        <v>22</v>
      </c>
      <c r="J147">
        <v>1480429</v>
      </c>
      <c r="K147" t="s">
        <v>23</v>
      </c>
      <c r="L147">
        <v>46237</v>
      </c>
      <c r="M147">
        <v>3629190</v>
      </c>
      <c r="N147">
        <v>0</v>
      </c>
      <c r="O147">
        <v>0</v>
      </c>
      <c r="P147" t="s">
        <v>23</v>
      </c>
      <c r="T147" t="s">
        <v>122</v>
      </c>
    </row>
    <row r="148" spans="1:20" x14ac:dyDescent="0.25">
      <c r="A148">
        <v>655330</v>
      </c>
      <c r="B148" t="s">
        <v>119</v>
      </c>
      <c r="C148" t="s">
        <v>120</v>
      </c>
      <c r="D148">
        <v>46203.530844907407</v>
      </c>
      <c r="E148">
        <v>802185</v>
      </c>
      <c r="F148" t="s">
        <v>29</v>
      </c>
      <c r="H148">
        <v>1</v>
      </c>
      <c r="I148" t="s">
        <v>22</v>
      </c>
      <c r="J148">
        <v>449475.51</v>
      </c>
      <c r="K148" t="s">
        <v>23</v>
      </c>
      <c r="L148">
        <v>46237</v>
      </c>
      <c r="M148">
        <v>3629191</v>
      </c>
      <c r="N148">
        <v>1</v>
      </c>
      <c r="O148">
        <v>0</v>
      </c>
      <c r="P148" t="s">
        <v>23</v>
      </c>
      <c r="T148" t="s">
        <v>123</v>
      </c>
    </row>
    <row r="149" spans="1:20" x14ac:dyDescent="0.25">
      <c r="A149">
        <v>655330</v>
      </c>
      <c r="B149" t="s">
        <v>119</v>
      </c>
      <c r="C149" t="s">
        <v>120</v>
      </c>
      <c r="D149">
        <v>46203.530844907407</v>
      </c>
      <c r="E149">
        <v>802186</v>
      </c>
      <c r="F149" t="s">
        <v>32</v>
      </c>
      <c r="H149">
        <v>2</v>
      </c>
      <c r="I149" t="s">
        <v>22</v>
      </c>
      <c r="J149">
        <v>167457.10800000001</v>
      </c>
      <c r="K149" t="s">
        <v>23</v>
      </c>
      <c r="L149">
        <v>46237</v>
      </c>
      <c r="M149">
        <v>3629192</v>
      </c>
      <c r="N149">
        <v>2</v>
      </c>
      <c r="O149">
        <v>140000</v>
      </c>
      <c r="P149" t="s">
        <v>23</v>
      </c>
      <c r="Q149">
        <v>8</v>
      </c>
      <c r="T149" t="s">
        <v>124</v>
      </c>
    </row>
    <row r="150" spans="1:20" x14ac:dyDescent="0.25">
      <c r="A150">
        <v>655330</v>
      </c>
      <c r="B150" t="s">
        <v>119</v>
      </c>
      <c r="C150" t="s">
        <v>120</v>
      </c>
      <c r="D150">
        <v>46203.530844907407</v>
      </c>
      <c r="E150">
        <v>802187</v>
      </c>
      <c r="F150" t="s">
        <v>35</v>
      </c>
      <c r="H150">
        <v>1</v>
      </c>
      <c r="I150" t="s">
        <v>22</v>
      </c>
      <c r="J150">
        <v>98618.317999999999</v>
      </c>
      <c r="K150" t="s">
        <v>23</v>
      </c>
      <c r="L150">
        <v>46237</v>
      </c>
      <c r="M150">
        <v>3629193</v>
      </c>
      <c r="N150">
        <v>1</v>
      </c>
      <c r="O150">
        <v>84000</v>
      </c>
      <c r="P150" t="s">
        <v>23</v>
      </c>
      <c r="Q150">
        <v>8</v>
      </c>
      <c r="T150" t="s">
        <v>125</v>
      </c>
    </row>
    <row r="151" spans="1:20" x14ac:dyDescent="0.25">
      <c r="A151">
        <v>655330</v>
      </c>
      <c r="B151" t="s">
        <v>119</v>
      </c>
      <c r="C151" t="s">
        <v>120</v>
      </c>
      <c r="D151">
        <v>46203.530844907407</v>
      </c>
      <c r="E151">
        <v>802188</v>
      </c>
      <c r="F151" t="s">
        <v>38</v>
      </c>
      <c r="H151">
        <v>5</v>
      </c>
      <c r="I151" t="s">
        <v>22</v>
      </c>
      <c r="J151">
        <v>72282.183999999994</v>
      </c>
      <c r="K151" t="s">
        <v>23</v>
      </c>
      <c r="L151">
        <v>46237</v>
      </c>
      <c r="M151">
        <v>3629194</v>
      </c>
      <c r="N151">
        <v>5</v>
      </c>
      <c r="O151">
        <v>71000</v>
      </c>
      <c r="P151" t="s">
        <v>23</v>
      </c>
      <c r="Q151">
        <v>8</v>
      </c>
      <c r="T151" t="s">
        <v>126</v>
      </c>
    </row>
    <row r="152" spans="1:20" x14ac:dyDescent="0.25">
      <c r="A152">
        <v>655330</v>
      </c>
      <c r="B152" t="s">
        <v>119</v>
      </c>
      <c r="C152" t="s">
        <v>120</v>
      </c>
      <c r="D152">
        <v>46203.530844907407</v>
      </c>
      <c r="E152">
        <v>802189</v>
      </c>
      <c r="F152" t="s">
        <v>41</v>
      </c>
      <c r="H152">
        <v>1</v>
      </c>
      <c r="I152" t="s">
        <v>22</v>
      </c>
      <c r="J152">
        <v>2253131.0783330002</v>
      </c>
      <c r="K152" t="s">
        <v>23</v>
      </c>
      <c r="L152">
        <v>46237</v>
      </c>
      <c r="M152">
        <v>3629195</v>
      </c>
      <c r="N152">
        <v>1</v>
      </c>
      <c r="O152">
        <v>2667000</v>
      </c>
      <c r="P152" t="s">
        <v>23</v>
      </c>
      <c r="Q152">
        <v>8</v>
      </c>
      <c r="T152" t="s">
        <v>127</v>
      </c>
    </row>
    <row r="153" spans="1:20" x14ac:dyDescent="0.25">
      <c r="A153">
        <v>655330</v>
      </c>
      <c r="B153" t="s">
        <v>119</v>
      </c>
      <c r="C153" t="s">
        <v>120</v>
      </c>
      <c r="D153">
        <v>46203.530844907407</v>
      </c>
      <c r="E153">
        <v>802190</v>
      </c>
      <c r="F153" t="s">
        <v>44</v>
      </c>
      <c r="H153">
        <v>3</v>
      </c>
      <c r="I153" t="s">
        <v>22</v>
      </c>
      <c r="J153">
        <v>198655.40875</v>
      </c>
      <c r="K153" t="s">
        <v>23</v>
      </c>
      <c r="L153">
        <v>46237</v>
      </c>
      <c r="M153">
        <v>3629196</v>
      </c>
      <c r="N153">
        <v>3</v>
      </c>
      <c r="O153">
        <v>40000</v>
      </c>
      <c r="P153" t="s">
        <v>23</v>
      </c>
      <c r="Q153">
        <v>8</v>
      </c>
      <c r="T153" t="s">
        <v>128</v>
      </c>
    </row>
    <row r="154" spans="1:20" x14ac:dyDescent="0.25">
      <c r="A154">
        <v>655330</v>
      </c>
      <c r="B154" t="s">
        <v>119</v>
      </c>
      <c r="C154" t="s">
        <v>120</v>
      </c>
      <c r="D154">
        <v>46203.530844907407</v>
      </c>
      <c r="E154">
        <v>802191</v>
      </c>
      <c r="F154" t="s">
        <v>47</v>
      </c>
      <c r="H154">
        <v>3</v>
      </c>
      <c r="I154" t="s">
        <v>22</v>
      </c>
      <c r="J154">
        <v>72315.895000000004</v>
      </c>
      <c r="K154" t="s">
        <v>23</v>
      </c>
      <c r="L154">
        <v>46237</v>
      </c>
      <c r="M154">
        <v>3629197</v>
      </c>
      <c r="N154">
        <v>3</v>
      </c>
      <c r="O154">
        <v>141000</v>
      </c>
      <c r="P154" t="s">
        <v>23</v>
      </c>
      <c r="Q154">
        <v>8</v>
      </c>
      <c r="T154" t="s">
        <v>129</v>
      </c>
    </row>
    <row r="155" spans="1:20" x14ac:dyDescent="0.25">
      <c r="A155">
        <v>655330</v>
      </c>
      <c r="B155" t="s">
        <v>119</v>
      </c>
      <c r="C155" t="s">
        <v>120</v>
      </c>
      <c r="D155">
        <v>46203.530844907407</v>
      </c>
      <c r="E155">
        <v>802192</v>
      </c>
      <c r="F155" t="s">
        <v>50</v>
      </c>
      <c r="H155">
        <v>3</v>
      </c>
      <c r="I155" t="s">
        <v>22</v>
      </c>
      <c r="J155">
        <v>119398.45666700001</v>
      </c>
      <c r="K155" t="s">
        <v>23</v>
      </c>
      <c r="L155">
        <v>46237</v>
      </c>
      <c r="M155">
        <v>3629198</v>
      </c>
      <c r="N155">
        <v>3</v>
      </c>
      <c r="O155">
        <v>0</v>
      </c>
      <c r="P155" t="s">
        <v>23</v>
      </c>
      <c r="T155" t="s">
        <v>130</v>
      </c>
    </row>
    <row r="156" spans="1:20" x14ac:dyDescent="0.25">
      <c r="A156">
        <v>655330</v>
      </c>
      <c r="B156" t="s">
        <v>119</v>
      </c>
      <c r="C156" t="s">
        <v>120</v>
      </c>
      <c r="D156">
        <v>46203.530844907407</v>
      </c>
      <c r="E156">
        <v>802193</v>
      </c>
      <c r="F156" t="s">
        <v>53</v>
      </c>
      <c r="H156">
        <v>3</v>
      </c>
      <c r="I156" t="s">
        <v>22</v>
      </c>
      <c r="J156">
        <v>66287.813332999998</v>
      </c>
      <c r="K156" t="s">
        <v>23</v>
      </c>
      <c r="L156">
        <v>46237</v>
      </c>
      <c r="M156">
        <v>3629199</v>
      </c>
      <c r="N156">
        <v>3</v>
      </c>
      <c r="O156">
        <v>0</v>
      </c>
      <c r="P156" t="s">
        <v>23</v>
      </c>
      <c r="T156" t="s">
        <v>131</v>
      </c>
    </row>
    <row r="157" spans="1:20" x14ac:dyDescent="0.25">
      <c r="A157">
        <v>655330</v>
      </c>
      <c r="B157" t="s">
        <v>119</v>
      </c>
      <c r="C157" t="s">
        <v>120</v>
      </c>
      <c r="D157">
        <v>46203.530844907407</v>
      </c>
      <c r="E157">
        <v>802194</v>
      </c>
      <c r="F157" t="s">
        <v>55</v>
      </c>
      <c r="H157">
        <v>20</v>
      </c>
      <c r="I157" t="s">
        <v>22</v>
      </c>
      <c r="J157">
        <v>16478.36</v>
      </c>
      <c r="K157" t="s">
        <v>23</v>
      </c>
      <c r="L157">
        <v>46237</v>
      </c>
      <c r="M157">
        <v>3629200</v>
      </c>
      <c r="N157">
        <v>20</v>
      </c>
      <c r="O157">
        <v>19000</v>
      </c>
      <c r="P157" t="s">
        <v>23</v>
      </c>
      <c r="Q157">
        <v>8</v>
      </c>
      <c r="T157" t="s">
        <v>132</v>
      </c>
    </row>
    <row r="158" spans="1:20" x14ac:dyDescent="0.25">
      <c r="A158">
        <v>655330</v>
      </c>
      <c r="B158" t="s">
        <v>119</v>
      </c>
      <c r="C158" t="s">
        <v>120</v>
      </c>
      <c r="D158">
        <v>46203.530844907407</v>
      </c>
      <c r="E158">
        <v>802195</v>
      </c>
      <c r="F158" t="s">
        <v>58</v>
      </c>
      <c r="H158">
        <v>20</v>
      </c>
      <c r="I158" t="s">
        <v>22</v>
      </c>
      <c r="J158">
        <v>18524.07</v>
      </c>
      <c r="K158" t="s">
        <v>23</v>
      </c>
      <c r="L158">
        <v>46237</v>
      </c>
      <c r="M158">
        <v>3629201</v>
      </c>
      <c r="N158">
        <v>20</v>
      </c>
      <c r="O158">
        <v>0</v>
      </c>
      <c r="P158" t="s">
        <v>23</v>
      </c>
      <c r="T158" t="s">
        <v>133</v>
      </c>
    </row>
    <row r="159" spans="1:20" x14ac:dyDescent="0.25">
      <c r="A159">
        <v>655330</v>
      </c>
      <c r="B159" t="s">
        <v>119</v>
      </c>
      <c r="C159" t="s">
        <v>120</v>
      </c>
      <c r="D159">
        <v>46203.530844907407</v>
      </c>
      <c r="E159">
        <v>802196</v>
      </c>
      <c r="F159" t="s">
        <v>61</v>
      </c>
      <c r="H159">
        <v>15</v>
      </c>
      <c r="I159" t="s">
        <v>22</v>
      </c>
      <c r="J159">
        <v>22054.262500000001</v>
      </c>
      <c r="K159" t="s">
        <v>23</v>
      </c>
      <c r="L159">
        <v>46237</v>
      </c>
      <c r="M159">
        <v>3629202</v>
      </c>
      <c r="N159">
        <v>15</v>
      </c>
      <c r="O159">
        <v>29000</v>
      </c>
      <c r="P159" t="s">
        <v>23</v>
      </c>
      <c r="Q159">
        <v>8</v>
      </c>
      <c r="T159" t="s">
        <v>134</v>
      </c>
    </row>
    <row r="160" spans="1:20" x14ac:dyDescent="0.25">
      <c r="A160">
        <v>655330</v>
      </c>
      <c r="B160" t="s">
        <v>119</v>
      </c>
      <c r="C160" t="s">
        <v>120</v>
      </c>
      <c r="D160">
        <v>46203.530844907407</v>
      </c>
      <c r="E160">
        <v>802197</v>
      </c>
      <c r="F160" t="s">
        <v>64</v>
      </c>
      <c r="H160">
        <v>8</v>
      </c>
      <c r="I160" t="s">
        <v>22</v>
      </c>
      <c r="J160">
        <v>20273.105</v>
      </c>
      <c r="K160" t="s">
        <v>23</v>
      </c>
      <c r="L160">
        <v>46237</v>
      </c>
      <c r="M160">
        <v>3629203</v>
      </c>
      <c r="N160">
        <v>8</v>
      </c>
      <c r="O160">
        <v>0</v>
      </c>
      <c r="P160" t="s">
        <v>23</v>
      </c>
      <c r="T160" t="s">
        <v>135</v>
      </c>
    </row>
    <row r="161" spans="1:20" x14ac:dyDescent="0.25">
      <c r="A161">
        <v>655330</v>
      </c>
      <c r="B161" t="s">
        <v>119</v>
      </c>
      <c r="C161" t="s">
        <v>120</v>
      </c>
      <c r="D161">
        <v>46203.530844907407</v>
      </c>
      <c r="E161">
        <v>802198</v>
      </c>
      <c r="F161" t="s">
        <v>66</v>
      </c>
      <c r="H161">
        <v>8</v>
      </c>
      <c r="I161" t="s">
        <v>22</v>
      </c>
      <c r="J161">
        <v>47000</v>
      </c>
      <c r="K161" t="s">
        <v>23</v>
      </c>
      <c r="L161">
        <v>46237</v>
      </c>
      <c r="M161">
        <v>3629204</v>
      </c>
      <c r="N161">
        <v>8</v>
      </c>
      <c r="O161">
        <v>44000</v>
      </c>
      <c r="P161" t="s">
        <v>23</v>
      </c>
      <c r="Q161">
        <v>8</v>
      </c>
      <c r="T161" t="s">
        <v>136</v>
      </c>
    </row>
    <row r="162" spans="1:20" x14ac:dyDescent="0.25">
      <c r="A162">
        <v>655330</v>
      </c>
      <c r="B162" t="s">
        <v>119</v>
      </c>
      <c r="C162" t="s">
        <v>120</v>
      </c>
      <c r="D162">
        <v>46203.530844907407</v>
      </c>
      <c r="E162">
        <v>802199</v>
      </c>
      <c r="F162" t="s">
        <v>68</v>
      </c>
      <c r="H162">
        <v>2</v>
      </c>
      <c r="I162" t="s">
        <v>22</v>
      </c>
      <c r="J162">
        <v>215769.86714300001</v>
      </c>
      <c r="K162" t="s">
        <v>23</v>
      </c>
      <c r="L162">
        <v>46237</v>
      </c>
      <c r="M162">
        <v>3629205</v>
      </c>
      <c r="N162">
        <v>2</v>
      </c>
      <c r="O162">
        <v>112000</v>
      </c>
      <c r="P162" t="s">
        <v>23</v>
      </c>
      <c r="Q162">
        <v>8</v>
      </c>
      <c r="T162" t="s">
        <v>137</v>
      </c>
    </row>
    <row r="163" spans="1:20" x14ac:dyDescent="0.25">
      <c r="A163">
        <v>655330</v>
      </c>
      <c r="B163" t="s">
        <v>119</v>
      </c>
      <c r="C163" t="s">
        <v>120</v>
      </c>
      <c r="D163">
        <v>46203.530844907407</v>
      </c>
      <c r="E163">
        <v>802200</v>
      </c>
      <c r="F163" t="s">
        <v>71</v>
      </c>
      <c r="H163">
        <v>10</v>
      </c>
      <c r="I163" t="s">
        <v>22</v>
      </c>
      <c r="J163">
        <v>58391.982000000004</v>
      </c>
      <c r="K163" t="s">
        <v>23</v>
      </c>
      <c r="L163">
        <v>46237</v>
      </c>
      <c r="M163">
        <v>3629206</v>
      </c>
      <c r="N163">
        <v>10</v>
      </c>
      <c r="O163">
        <v>97000</v>
      </c>
      <c r="P163" t="s">
        <v>23</v>
      </c>
      <c r="Q163">
        <v>8</v>
      </c>
      <c r="T163" t="s">
        <v>138</v>
      </c>
    </row>
    <row r="164" spans="1:20" x14ac:dyDescent="0.25">
      <c r="A164">
        <v>655330</v>
      </c>
      <c r="B164" t="s">
        <v>119</v>
      </c>
      <c r="C164" t="s">
        <v>120</v>
      </c>
      <c r="D164">
        <v>46203.530844907407</v>
      </c>
      <c r="E164">
        <v>802201</v>
      </c>
      <c r="F164" t="s">
        <v>74</v>
      </c>
      <c r="H164">
        <v>4</v>
      </c>
      <c r="I164" t="s">
        <v>22</v>
      </c>
      <c r="J164">
        <v>24741.68</v>
      </c>
      <c r="K164" t="s">
        <v>23</v>
      </c>
      <c r="L164">
        <v>46237</v>
      </c>
      <c r="M164">
        <v>3629207</v>
      </c>
      <c r="N164">
        <v>4</v>
      </c>
      <c r="O164">
        <v>22000</v>
      </c>
      <c r="P164" t="s">
        <v>23</v>
      </c>
      <c r="Q164">
        <v>8</v>
      </c>
      <c r="T164" t="s">
        <v>139</v>
      </c>
    </row>
    <row r="165" spans="1:20" x14ac:dyDescent="0.25">
      <c r="A165">
        <v>655330</v>
      </c>
      <c r="B165" t="s">
        <v>119</v>
      </c>
      <c r="C165" t="s">
        <v>120</v>
      </c>
      <c r="D165">
        <v>46203.530844907407</v>
      </c>
      <c r="E165">
        <v>802202</v>
      </c>
      <c r="F165" t="s">
        <v>77</v>
      </c>
      <c r="H165">
        <v>3</v>
      </c>
      <c r="I165" t="s">
        <v>22</v>
      </c>
      <c r="J165">
        <v>32940</v>
      </c>
      <c r="K165" t="s">
        <v>23</v>
      </c>
      <c r="L165">
        <v>46237</v>
      </c>
      <c r="M165">
        <v>3629208</v>
      </c>
      <c r="N165">
        <v>3</v>
      </c>
      <c r="O165">
        <v>38000</v>
      </c>
      <c r="P165" t="s">
        <v>23</v>
      </c>
      <c r="Q165">
        <v>8</v>
      </c>
      <c r="T165" t="s">
        <v>140</v>
      </c>
    </row>
    <row r="166" spans="1:20" x14ac:dyDescent="0.25">
      <c r="A166">
        <v>655330</v>
      </c>
      <c r="B166" t="s">
        <v>119</v>
      </c>
      <c r="C166" t="s">
        <v>120</v>
      </c>
      <c r="D166">
        <v>46203.530844907407</v>
      </c>
      <c r="E166">
        <v>802203</v>
      </c>
      <c r="F166" t="s">
        <v>80</v>
      </c>
      <c r="H166">
        <v>5</v>
      </c>
      <c r="I166" t="s">
        <v>22</v>
      </c>
      <c r="J166">
        <v>12900</v>
      </c>
      <c r="K166" t="s">
        <v>23</v>
      </c>
      <c r="L166">
        <v>46237</v>
      </c>
      <c r="M166">
        <v>3629209</v>
      </c>
      <c r="N166">
        <v>5</v>
      </c>
      <c r="O166">
        <v>14000</v>
      </c>
      <c r="P166" t="s">
        <v>23</v>
      </c>
      <c r="Q166">
        <v>8</v>
      </c>
      <c r="T166" t="s">
        <v>141</v>
      </c>
    </row>
    <row r="167" spans="1:20" x14ac:dyDescent="0.25">
      <c r="A167">
        <v>655330</v>
      </c>
      <c r="B167" t="s">
        <v>119</v>
      </c>
      <c r="C167" t="s">
        <v>120</v>
      </c>
      <c r="D167">
        <v>46203.530844907407</v>
      </c>
      <c r="E167">
        <v>802204</v>
      </c>
      <c r="F167" t="s">
        <v>82</v>
      </c>
      <c r="H167">
        <v>5</v>
      </c>
      <c r="I167" t="s">
        <v>22</v>
      </c>
      <c r="J167">
        <v>19854.116000000002</v>
      </c>
      <c r="K167" t="s">
        <v>23</v>
      </c>
      <c r="L167">
        <v>46237</v>
      </c>
      <c r="M167">
        <v>3629210</v>
      </c>
      <c r="N167">
        <v>5</v>
      </c>
      <c r="O167">
        <v>25000</v>
      </c>
      <c r="P167" t="s">
        <v>23</v>
      </c>
      <c r="Q167">
        <v>8</v>
      </c>
      <c r="T167" t="s">
        <v>142</v>
      </c>
    </row>
    <row r="168" spans="1:20" x14ac:dyDescent="0.25">
      <c r="A168">
        <v>655330</v>
      </c>
      <c r="B168" t="s">
        <v>119</v>
      </c>
      <c r="C168" t="s">
        <v>120</v>
      </c>
      <c r="D168">
        <v>46203.530844907407</v>
      </c>
      <c r="E168">
        <v>802205</v>
      </c>
      <c r="F168" t="s">
        <v>85</v>
      </c>
      <c r="H168">
        <v>15</v>
      </c>
      <c r="I168" t="s">
        <v>22</v>
      </c>
      <c r="J168">
        <v>25799.4725</v>
      </c>
      <c r="K168" t="s">
        <v>23</v>
      </c>
      <c r="L168">
        <v>46237</v>
      </c>
      <c r="M168">
        <v>3629211</v>
      </c>
      <c r="N168">
        <v>15</v>
      </c>
      <c r="O168">
        <v>37000</v>
      </c>
      <c r="P168" t="s">
        <v>23</v>
      </c>
      <c r="Q168">
        <v>8</v>
      </c>
      <c r="T168" t="s">
        <v>143</v>
      </c>
    </row>
    <row r="169" spans="1:20" x14ac:dyDescent="0.25">
      <c r="A169">
        <v>655330</v>
      </c>
      <c r="B169" t="s">
        <v>119</v>
      </c>
      <c r="C169" t="s">
        <v>120</v>
      </c>
      <c r="D169">
        <v>46203.530844907407</v>
      </c>
      <c r="E169">
        <v>802206</v>
      </c>
      <c r="F169" t="s">
        <v>88</v>
      </c>
      <c r="H169">
        <v>8</v>
      </c>
      <c r="I169" t="s">
        <v>22</v>
      </c>
      <c r="J169">
        <v>16386.55</v>
      </c>
      <c r="K169" t="s">
        <v>23</v>
      </c>
      <c r="L169">
        <v>46237</v>
      </c>
      <c r="M169">
        <v>3629212</v>
      </c>
      <c r="N169">
        <v>8</v>
      </c>
      <c r="O169">
        <v>0</v>
      </c>
      <c r="P169" t="s">
        <v>23</v>
      </c>
      <c r="T169" t="s">
        <v>144</v>
      </c>
    </row>
    <row r="170" spans="1:20" x14ac:dyDescent="0.25">
      <c r="A170">
        <v>655167</v>
      </c>
      <c r="B170" t="s">
        <v>145</v>
      </c>
      <c r="C170" t="s">
        <v>146</v>
      </c>
      <c r="D170">
        <v>46205.632094907407</v>
      </c>
      <c r="E170">
        <v>802183</v>
      </c>
      <c r="F170" t="s">
        <v>21</v>
      </c>
      <c r="H170">
        <v>1</v>
      </c>
      <c r="I170" t="s">
        <v>22</v>
      </c>
      <c r="J170">
        <v>5415656.9014290003</v>
      </c>
      <c r="K170" t="s">
        <v>23</v>
      </c>
      <c r="L170">
        <v>46237</v>
      </c>
      <c r="M170">
        <v>3627768</v>
      </c>
      <c r="N170">
        <v>1</v>
      </c>
      <c r="O170">
        <v>0</v>
      </c>
      <c r="P170" t="s">
        <v>23</v>
      </c>
    </row>
    <row r="171" spans="1:20" x14ac:dyDescent="0.25">
      <c r="A171">
        <v>655167</v>
      </c>
      <c r="B171" t="s">
        <v>145</v>
      </c>
      <c r="C171" t="s">
        <v>146</v>
      </c>
      <c r="D171">
        <v>46205.632094907407</v>
      </c>
      <c r="E171">
        <v>802184</v>
      </c>
      <c r="F171" t="s">
        <v>26</v>
      </c>
      <c r="H171">
        <v>1</v>
      </c>
      <c r="I171" t="s">
        <v>22</v>
      </c>
      <c r="J171">
        <v>1480429</v>
      </c>
      <c r="K171" t="s">
        <v>23</v>
      </c>
      <c r="L171">
        <v>46237</v>
      </c>
      <c r="M171">
        <v>3627769</v>
      </c>
      <c r="N171">
        <v>1</v>
      </c>
      <c r="O171">
        <v>0</v>
      </c>
      <c r="P171" t="s">
        <v>23</v>
      </c>
    </row>
    <row r="172" spans="1:20" x14ac:dyDescent="0.25">
      <c r="A172">
        <v>655167</v>
      </c>
      <c r="B172" t="s">
        <v>145</v>
      </c>
      <c r="C172" t="s">
        <v>146</v>
      </c>
      <c r="D172">
        <v>46205.632094907407</v>
      </c>
      <c r="E172">
        <v>802185</v>
      </c>
      <c r="F172" t="s">
        <v>29</v>
      </c>
      <c r="H172">
        <v>1</v>
      </c>
      <c r="I172" t="s">
        <v>22</v>
      </c>
      <c r="J172">
        <v>449475.51</v>
      </c>
      <c r="K172" t="s">
        <v>23</v>
      </c>
      <c r="L172">
        <v>46237</v>
      </c>
      <c r="M172">
        <v>3627770</v>
      </c>
      <c r="N172">
        <v>1</v>
      </c>
      <c r="O172">
        <v>0</v>
      </c>
      <c r="P172" t="s">
        <v>23</v>
      </c>
    </row>
    <row r="173" spans="1:20" x14ac:dyDescent="0.25">
      <c r="A173">
        <v>655167</v>
      </c>
      <c r="B173" t="s">
        <v>145</v>
      </c>
      <c r="C173" t="s">
        <v>146</v>
      </c>
      <c r="D173">
        <v>46205.632094907407</v>
      </c>
      <c r="E173">
        <v>802186</v>
      </c>
      <c r="F173" t="s">
        <v>32</v>
      </c>
      <c r="H173">
        <v>2</v>
      </c>
      <c r="I173" t="s">
        <v>22</v>
      </c>
      <c r="J173">
        <v>167457.10800000001</v>
      </c>
      <c r="K173" t="s">
        <v>23</v>
      </c>
      <c r="L173">
        <v>46237</v>
      </c>
      <c r="M173">
        <v>3627771</v>
      </c>
      <c r="N173">
        <v>2</v>
      </c>
      <c r="O173">
        <v>0</v>
      </c>
      <c r="P173" t="s">
        <v>23</v>
      </c>
    </row>
    <row r="174" spans="1:20" x14ac:dyDescent="0.25">
      <c r="A174">
        <v>655167</v>
      </c>
      <c r="B174" t="s">
        <v>145</v>
      </c>
      <c r="C174" t="s">
        <v>146</v>
      </c>
      <c r="D174">
        <v>46205.632094907407</v>
      </c>
      <c r="E174">
        <v>802187</v>
      </c>
      <c r="F174" t="s">
        <v>35</v>
      </c>
      <c r="H174">
        <v>1</v>
      </c>
      <c r="I174" t="s">
        <v>22</v>
      </c>
      <c r="J174">
        <v>98618.317999999999</v>
      </c>
      <c r="K174" t="s">
        <v>23</v>
      </c>
      <c r="L174">
        <v>46237</v>
      </c>
      <c r="M174">
        <v>3627772</v>
      </c>
      <c r="N174">
        <v>1</v>
      </c>
      <c r="O174">
        <v>0</v>
      </c>
      <c r="P174" t="s">
        <v>23</v>
      </c>
    </row>
    <row r="175" spans="1:20" x14ac:dyDescent="0.25">
      <c r="A175">
        <v>655167</v>
      </c>
      <c r="B175" t="s">
        <v>145</v>
      </c>
      <c r="C175" t="s">
        <v>146</v>
      </c>
      <c r="D175">
        <v>46205.632094907407</v>
      </c>
      <c r="E175">
        <v>802188</v>
      </c>
      <c r="F175" t="s">
        <v>38</v>
      </c>
      <c r="H175">
        <v>5</v>
      </c>
      <c r="I175" t="s">
        <v>22</v>
      </c>
      <c r="J175">
        <v>72282.183999999994</v>
      </c>
      <c r="K175" t="s">
        <v>23</v>
      </c>
      <c r="L175">
        <v>46237</v>
      </c>
      <c r="M175">
        <v>3627773</v>
      </c>
      <c r="N175">
        <v>5</v>
      </c>
      <c r="O175">
        <v>0</v>
      </c>
      <c r="P175" t="s">
        <v>23</v>
      </c>
    </row>
    <row r="176" spans="1:20" x14ac:dyDescent="0.25">
      <c r="A176">
        <v>655167</v>
      </c>
      <c r="B176" t="s">
        <v>145</v>
      </c>
      <c r="C176" t="s">
        <v>146</v>
      </c>
      <c r="D176">
        <v>46205.632094907407</v>
      </c>
      <c r="E176">
        <v>802189</v>
      </c>
      <c r="F176" t="s">
        <v>41</v>
      </c>
      <c r="H176">
        <v>1</v>
      </c>
      <c r="I176" t="s">
        <v>22</v>
      </c>
      <c r="J176">
        <v>2253131.0783330002</v>
      </c>
      <c r="K176" t="s">
        <v>23</v>
      </c>
      <c r="L176">
        <v>46237</v>
      </c>
      <c r="M176">
        <v>3627774</v>
      </c>
      <c r="N176">
        <v>1</v>
      </c>
      <c r="O176">
        <v>0</v>
      </c>
      <c r="P176" t="s">
        <v>23</v>
      </c>
    </row>
    <row r="177" spans="1:20" x14ac:dyDescent="0.25">
      <c r="A177">
        <v>655167</v>
      </c>
      <c r="B177" t="s">
        <v>145</v>
      </c>
      <c r="C177" t="s">
        <v>146</v>
      </c>
      <c r="D177">
        <v>46205.632094907407</v>
      </c>
      <c r="E177">
        <v>802190</v>
      </c>
      <c r="F177" t="s">
        <v>44</v>
      </c>
      <c r="H177">
        <v>3</v>
      </c>
      <c r="I177" t="s">
        <v>22</v>
      </c>
      <c r="J177">
        <v>198655.40875</v>
      </c>
      <c r="K177" t="s">
        <v>23</v>
      </c>
      <c r="L177">
        <v>46237</v>
      </c>
      <c r="M177">
        <v>3627775</v>
      </c>
      <c r="N177">
        <v>3</v>
      </c>
      <c r="O177">
        <v>770000</v>
      </c>
      <c r="P177" t="s">
        <v>23</v>
      </c>
      <c r="Q177">
        <v>15</v>
      </c>
      <c r="R177" t="s">
        <v>147</v>
      </c>
      <c r="S177" t="s">
        <v>148</v>
      </c>
      <c r="T177" t="s">
        <v>149</v>
      </c>
    </row>
    <row r="178" spans="1:20" x14ac:dyDescent="0.25">
      <c r="A178">
        <v>655167</v>
      </c>
      <c r="B178" t="s">
        <v>145</v>
      </c>
      <c r="C178" t="s">
        <v>146</v>
      </c>
      <c r="D178">
        <v>46205.632094907407</v>
      </c>
      <c r="E178">
        <v>802191</v>
      </c>
      <c r="F178" t="s">
        <v>47</v>
      </c>
      <c r="H178">
        <v>3</v>
      </c>
      <c r="I178" t="s">
        <v>22</v>
      </c>
      <c r="J178">
        <v>72315.895000000004</v>
      </c>
      <c r="K178" t="s">
        <v>23</v>
      </c>
      <c r="L178">
        <v>46237</v>
      </c>
      <c r="M178">
        <v>3627776</v>
      </c>
      <c r="N178">
        <v>3</v>
      </c>
      <c r="O178">
        <v>0</v>
      </c>
      <c r="P178" t="s">
        <v>23</v>
      </c>
    </row>
    <row r="179" spans="1:20" x14ac:dyDescent="0.25">
      <c r="A179">
        <v>655167</v>
      </c>
      <c r="B179" t="s">
        <v>145</v>
      </c>
      <c r="C179" t="s">
        <v>146</v>
      </c>
      <c r="D179">
        <v>46205.632094907407</v>
      </c>
      <c r="E179">
        <v>802192</v>
      </c>
      <c r="F179" t="s">
        <v>50</v>
      </c>
      <c r="H179">
        <v>3</v>
      </c>
      <c r="I179" t="s">
        <v>22</v>
      </c>
      <c r="J179">
        <v>119398.45666700001</v>
      </c>
      <c r="K179" t="s">
        <v>23</v>
      </c>
      <c r="L179">
        <v>46237</v>
      </c>
      <c r="M179">
        <v>3627777</v>
      </c>
      <c r="N179">
        <v>3</v>
      </c>
      <c r="O179">
        <v>0</v>
      </c>
      <c r="P179" t="s">
        <v>23</v>
      </c>
    </row>
    <row r="180" spans="1:20" x14ac:dyDescent="0.25">
      <c r="A180">
        <v>655167</v>
      </c>
      <c r="B180" t="s">
        <v>145</v>
      </c>
      <c r="C180" t="s">
        <v>146</v>
      </c>
      <c r="D180">
        <v>46205.632094907407</v>
      </c>
      <c r="E180">
        <v>802193</v>
      </c>
      <c r="F180" t="s">
        <v>53</v>
      </c>
      <c r="H180">
        <v>3</v>
      </c>
      <c r="I180" t="s">
        <v>22</v>
      </c>
      <c r="J180">
        <v>66287.813332999998</v>
      </c>
      <c r="K180" t="s">
        <v>23</v>
      </c>
      <c r="L180">
        <v>46237</v>
      </c>
      <c r="M180">
        <v>3627778</v>
      </c>
      <c r="N180">
        <v>3</v>
      </c>
      <c r="O180">
        <v>0</v>
      </c>
      <c r="P180" t="s">
        <v>23</v>
      </c>
    </row>
    <row r="181" spans="1:20" x14ac:dyDescent="0.25">
      <c r="A181">
        <v>655167</v>
      </c>
      <c r="B181" t="s">
        <v>145</v>
      </c>
      <c r="C181" t="s">
        <v>146</v>
      </c>
      <c r="D181">
        <v>46205.632094907407</v>
      </c>
      <c r="E181">
        <v>802194</v>
      </c>
      <c r="F181" t="s">
        <v>55</v>
      </c>
      <c r="H181">
        <v>20</v>
      </c>
      <c r="I181" t="s">
        <v>22</v>
      </c>
      <c r="J181">
        <v>16478.36</v>
      </c>
      <c r="K181" t="s">
        <v>23</v>
      </c>
      <c r="L181">
        <v>46237</v>
      </c>
      <c r="M181">
        <v>3627779</v>
      </c>
      <c r="N181">
        <v>20</v>
      </c>
      <c r="O181">
        <v>0</v>
      </c>
      <c r="P181" t="s">
        <v>23</v>
      </c>
    </row>
    <row r="182" spans="1:20" x14ac:dyDescent="0.25">
      <c r="A182">
        <v>655167</v>
      </c>
      <c r="B182" t="s">
        <v>145</v>
      </c>
      <c r="C182" t="s">
        <v>146</v>
      </c>
      <c r="D182">
        <v>46205.632094907407</v>
      </c>
      <c r="E182">
        <v>802195</v>
      </c>
      <c r="F182" t="s">
        <v>58</v>
      </c>
      <c r="H182">
        <v>20</v>
      </c>
      <c r="I182" t="s">
        <v>22</v>
      </c>
      <c r="J182">
        <v>18524.07</v>
      </c>
      <c r="K182" t="s">
        <v>23</v>
      </c>
      <c r="L182">
        <v>46237</v>
      </c>
      <c r="M182">
        <v>3627780</v>
      </c>
      <c r="N182">
        <v>20</v>
      </c>
      <c r="O182">
        <v>0</v>
      </c>
      <c r="P182" t="s">
        <v>23</v>
      </c>
    </row>
    <row r="183" spans="1:20" x14ac:dyDescent="0.25">
      <c r="A183">
        <v>655167</v>
      </c>
      <c r="B183" t="s">
        <v>145</v>
      </c>
      <c r="C183" t="s">
        <v>146</v>
      </c>
      <c r="D183">
        <v>46205.632094907407</v>
      </c>
      <c r="E183">
        <v>802196</v>
      </c>
      <c r="F183" t="s">
        <v>61</v>
      </c>
      <c r="H183">
        <v>15</v>
      </c>
      <c r="I183" t="s">
        <v>22</v>
      </c>
      <c r="J183">
        <v>22054.262500000001</v>
      </c>
      <c r="K183" t="s">
        <v>23</v>
      </c>
      <c r="L183">
        <v>46237</v>
      </c>
      <c r="M183">
        <v>3627781</v>
      </c>
      <c r="N183">
        <v>15</v>
      </c>
      <c r="O183">
        <v>0</v>
      </c>
      <c r="P183" t="s">
        <v>23</v>
      </c>
    </row>
    <row r="184" spans="1:20" x14ac:dyDescent="0.25">
      <c r="A184">
        <v>655167</v>
      </c>
      <c r="B184" t="s">
        <v>145</v>
      </c>
      <c r="C184" t="s">
        <v>146</v>
      </c>
      <c r="D184">
        <v>46205.632094907407</v>
      </c>
      <c r="E184">
        <v>802197</v>
      </c>
      <c r="F184" t="s">
        <v>64</v>
      </c>
      <c r="H184">
        <v>8</v>
      </c>
      <c r="I184" t="s">
        <v>22</v>
      </c>
      <c r="J184">
        <v>20273.105</v>
      </c>
      <c r="K184" t="s">
        <v>23</v>
      </c>
      <c r="L184">
        <v>46237</v>
      </c>
      <c r="M184">
        <v>3627782</v>
      </c>
      <c r="N184">
        <v>8</v>
      </c>
      <c r="O184">
        <v>0</v>
      </c>
      <c r="P184" t="s">
        <v>23</v>
      </c>
    </row>
    <row r="185" spans="1:20" x14ac:dyDescent="0.25">
      <c r="A185">
        <v>655167</v>
      </c>
      <c r="B185" t="s">
        <v>145</v>
      </c>
      <c r="C185" t="s">
        <v>146</v>
      </c>
      <c r="D185">
        <v>46205.632094907407</v>
      </c>
      <c r="E185">
        <v>802198</v>
      </c>
      <c r="F185" t="s">
        <v>66</v>
      </c>
      <c r="H185">
        <v>8</v>
      </c>
      <c r="I185" t="s">
        <v>22</v>
      </c>
      <c r="J185">
        <v>47000</v>
      </c>
      <c r="K185" t="s">
        <v>23</v>
      </c>
      <c r="L185">
        <v>46237</v>
      </c>
      <c r="M185">
        <v>3627783</v>
      </c>
      <c r="N185">
        <v>8</v>
      </c>
      <c r="O185">
        <v>0</v>
      </c>
      <c r="P185" t="s">
        <v>23</v>
      </c>
    </row>
    <row r="186" spans="1:20" x14ac:dyDescent="0.25">
      <c r="A186">
        <v>655167</v>
      </c>
      <c r="B186" t="s">
        <v>145</v>
      </c>
      <c r="C186" t="s">
        <v>146</v>
      </c>
      <c r="D186">
        <v>46205.632094907407</v>
      </c>
      <c r="E186">
        <v>802199</v>
      </c>
      <c r="F186" t="s">
        <v>68</v>
      </c>
      <c r="H186">
        <v>2</v>
      </c>
      <c r="I186" t="s">
        <v>22</v>
      </c>
      <c r="J186">
        <v>215769.86714300001</v>
      </c>
      <c r="K186" t="s">
        <v>23</v>
      </c>
      <c r="L186">
        <v>46237</v>
      </c>
      <c r="M186">
        <v>3627784</v>
      </c>
      <c r="N186">
        <v>2</v>
      </c>
      <c r="O186">
        <v>520000</v>
      </c>
      <c r="P186" t="s">
        <v>23</v>
      </c>
      <c r="Q186">
        <v>15</v>
      </c>
      <c r="R186" t="s">
        <v>150</v>
      </c>
      <c r="S186">
        <v>445703</v>
      </c>
      <c r="T186" t="s">
        <v>151</v>
      </c>
    </row>
    <row r="187" spans="1:20" x14ac:dyDescent="0.25">
      <c r="A187">
        <v>655167</v>
      </c>
      <c r="B187" t="s">
        <v>145</v>
      </c>
      <c r="C187" t="s">
        <v>146</v>
      </c>
      <c r="D187">
        <v>46205.632094907407</v>
      </c>
      <c r="E187">
        <v>802200</v>
      </c>
      <c r="F187" t="s">
        <v>71</v>
      </c>
      <c r="H187">
        <v>10</v>
      </c>
      <c r="I187" t="s">
        <v>22</v>
      </c>
      <c r="J187">
        <v>58391.982000000004</v>
      </c>
      <c r="K187" t="s">
        <v>23</v>
      </c>
      <c r="L187">
        <v>46237</v>
      </c>
      <c r="M187">
        <v>3627785</v>
      </c>
      <c r="N187">
        <v>10</v>
      </c>
      <c r="O187">
        <v>0</v>
      </c>
      <c r="P187" t="s">
        <v>23</v>
      </c>
    </row>
    <row r="188" spans="1:20" x14ac:dyDescent="0.25">
      <c r="A188">
        <v>655167</v>
      </c>
      <c r="B188" t="s">
        <v>145</v>
      </c>
      <c r="C188" t="s">
        <v>146</v>
      </c>
      <c r="D188">
        <v>46205.632094907407</v>
      </c>
      <c r="E188">
        <v>802201</v>
      </c>
      <c r="F188" t="s">
        <v>74</v>
      </c>
      <c r="H188">
        <v>4</v>
      </c>
      <c r="I188" t="s">
        <v>22</v>
      </c>
      <c r="J188">
        <v>24741.68</v>
      </c>
      <c r="K188" t="s">
        <v>23</v>
      </c>
      <c r="L188">
        <v>46237</v>
      </c>
      <c r="M188">
        <v>3627786</v>
      </c>
      <c r="N188">
        <v>4</v>
      </c>
      <c r="O188">
        <v>0</v>
      </c>
      <c r="P188" t="s">
        <v>23</v>
      </c>
    </row>
    <row r="189" spans="1:20" x14ac:dyDescent="0.25">
      <c r="A189">
        <v>655167</v>
      </c>
      <c r="B189" t="s">
        <v>145</v>
      </c>
      <c r="C189" t="s">
        <v>146</v>
      </c>
      <c r="D189">
        <v>46205.632094907407</v>
      </c>
      <c r="E189">
        <v>802202</v>
      </c>
      <c r="F189" t="s">
        <v>77</v>
      </c>
      <c r="H189">
        <v>3</v>
      </c>
      <c r="I189" t="s">
        <v>22</v>
      </c>
      <c r="J189">
        <v>32940</v>
      </c>
      <c r="K189" t="s">
        <v>23</v>
      </c>
      <c r="L189">
        <v>46237</v>
      </c>
      <c r="M189">
        <v>3627787</v>
      </c>
      <c r="N189">
        <v>3</v>
      </c>
      <c r="O189">
        <v>0</v>
      </c>
      <c r="P189" t="s">
        <v>23</v>
      </c>
    </row>
    <row r="190" spans="1:20" x14ac:dyDescent="0.25">
      <c r="A190">
        <v>655167</v>
      </c>
      <c r="B190" t="s">
        <v>145</v>
      </c>
      <c r="C190" t="s">
        <v>146</v>
      </c>
      <c r="D190">
        <v>46205.632094907407</v>
      </c>
      <c r="E190">
        <v>802203</v>
      </c>
      <c r="F190" t="s">
        <v>80</v>
      </c>
      <c r="H190">
        <v>5</v>
      </c>
      <c r="I190" t="s">
        <v>22</v>
      </c>
      <c r="J190">
        <v>12900</v>
      </c>
      <c r="K190" t="s">
        <v>23</v>
      </c>
      <c r="L190">
        <v>46237</v>
      </c>
      <c r="M190">
        <v>3627788</v>
      </c>
      <c r="N190">
        <v>5</v>
      </c>
      <c r="O190">
        <v>0</v>
      </c>
      <c r="P190" t="s">
        <v>23</v>
      </c>
    </row>
    <row r="191" spans="1:20" x14ac:dyDescent="0.25">
      <c r="A191">
        <v>655167</v>
      </c>
      <c r="B191" t="s">
        <v>145</v>
      </c>
      <c r="C191" t="s">
        <v>146</v>
      </c>
      <c r="D191">
        <v>46205.632094907407</v>
      </c>
      <c r="E191">
        <v>802204</v>
      </c>
      <c r="F191" t="s">
        <v>82</v>
      </c>
      <c r="H191">
        <v>5</v>
      </c>
      <c r="I191" t="s">
        <v>22</v>
      </c>
      <c r="J191">
        <v>19854.116000000002</v>
      </c>
      <c r="K191" t="s">
        <v>23</v>
      </c>
      <c r="L191">
        <v>46237</v>
      </c>
      <c r="M191">
        <v>3627789</v>
      </c>
      <c r="N191">
        <v>5</v>
      </c>
      <c r="O191">
        <v>0</v>
      </c>
      <c r="P191" t="s">
        <v>23</v>
      </c>
    </row>
    <row r="192" spans="1:20" x14ac:dyDescent="0.25">
      <c r="A192">
        <v>655167</v>
      </c>
      <c r="B192" t="s">
        <v>145</v>
      </c>
      <c r="C192" t="s">
        <v>146</v>
      </c>
      <c r="D192">
        <v>46205.632094907407</v>
      </c>
      <c r="E192">
        <v>802205</v>
      </c>
      <c r="F192" t="s">
        <v>85</v>
      </c>
      <c r="H192">
        <v>15</v>
      </c>
      <c r="I192" t="s">
        <v>22</v>
      </c>
      <c r="J192">
        <v>25799.4725</v>
      </c>
      <c r="K192" t="s">
        <v>23</v>
      </c>
      <c r="L192">
        <v>46237</v>
      </c>
      <c r="M192">
        <v>3627790</v>
      </c>
      <c r="N192">
        <v>15</v>
      </c>
      <c r="O192">
        <v>0</v>
      </c>
      <c r="P192" t="s">
        <v>23</v>
      </c>
    </row>
    <row r="193" spans="1:16" x14ac:dyDescent="0.25">
      <c r="A193">
        <v>655167</v>
      </c>
      <c r="B193" t="s">
        <v>145</v>
      </c>
      <c r="C193" t="s">
        <v>146</v>
      </c>
      <c r="D193">
        <v>46205.632094907407</v>
      </c>
      <c r="E193">
        <v>802206</v>
      </c>
      <c r="F193" t="s">
        <v>88</v>
      </c>
      <c r="H193">
        <v>8</v>
      </c>
      <c r="I193" t="s">
        <v>22</v>
      </c>
      <c r="J193">
        <v>16386.55</v>
      </c>
      <c r="K193" t="s">
        <v>23</v>
      </c>
      <c r="L193">
        <v>46237</v>
      </c>
      <c r="M193">
        <v>3627791</v>
      </c>
      <c r="N193">
        <v>8</v>
      </c>
      <c r="O193">
        <v>0</v>
      </c>
      <c r="P193" t="s">
        <v>23</v>
      </c>
    </row>
    <row r="194" spans="1:16" x14ac:dyDescent="0.25">
      <c r="A194">
        <v>655222</v>
      </c>
      <c r="B194" t="s">
        <v>152</v>
      </c>
      <c r="C194" t="s">
        <v>153</v>
      </c>
      <c r="D194">
        <v>46206.443101851852</v>
      </c>
      <c r="E194">
        <v>802183</v>
      </c>
      <c r="F194" t="s">
        <v>21</v>
      </c>
      <c r="H194">
        <v>1</v>
      </c>
      <c r="I194" t="s">
        <v>22</v>
      </c>
      <c r="J194">
        <v>5415656.9014290003</v>
      </c>
      <c r="K194" t="s">
        <v>23</v>
      </c>
      <c r="L194">
        <v>46237</v>
      </c>
      <c r="M194">
        <v>3628323</v>
      </c>
      <c r="N194">
        <v>1</v>
      </c>
      <c r="O194">
        <v>0</v>
      </c>
      <c r="P194" t="s">
        <v>23</v>
      </c>
    </row>
    <row r="195" spans="1:16" x14ac:dyDescent="0.25">
      <c r="A195">
        <v>655222</v>
      </c>
      <c r="B195" t="s">
        <v>152</v>
      </c>
      <c r="C195" t="s">
        <v>153</v>
      </c>
      <c r="D195">
        <v>46206.443101851852</v>
      </c>
      <c r="E195">
        <v>802184</v>
      </c>
      <c r="F195" t="s">
        <v>26</v>
      </c>
      <c r="H195">
        <v>1</v>
      </c>
      <c r="I195" t="s">
        <v>22</v>
      </c>
      <c r="J195">
        <v>1480429</v>
      </c>
      <c r="K195" t="s">
        <v>23</v>
      </c>
      <c r="L195">
        <v>46237</v>
      </c>
      <c r="M195">
        <v>3628324</v>
      </c>
      <c r="N195">
        <v>1</v>
      </c>
      <c r="O195">
        <v>898000</v>
      </c>
      <c r="P195" t="s">
        <v>23</v>
      </c>
    </row>
    <row r="196" spans="1:16" x14ac:dyDescent="0.25">
      <c r="A196">
        <v>655222</v>
      </c>
      <c r="B196" t="s">
        <v>152</v>
      </c>
      <c r="C196" t="s">
        <v>153</v>
      </c>
      <c r="D196">
        <v>46206.443101851852</v>
      </c>
      <c r="E196">
        <v>802185</v>
      </c>
      <c r="F196" t="s">
        <v>29</v>
      </c>
      <c r="H196">
        <v>1</v>
      </c>
      <c r="I196" t="s">
        <v>22</v>
      </c>
      <c r="J196">
        <v>449475.51</v>
      </c>
      <c r="K196" t="s">
        <v>23</v>
      </c>
      <c r="L196">
        <v>46237</v>
      </c>
      <c r="M196">
        <v>3628325</v>
      </c>
      <c r="N196">
        <v>1</v>
      </c>
      <c r="O196">
        <v>290000</v>
      </c>
      <c r="P196" t="s">
        <v>23</v>
      </c>
    </row>
    <row r="197" spans="1:16" x14ac:dyDescent="0.25">
      <c r="A197">
        <v>655222</v>
      </c>
      <c r="B197" t="s">
        <v>152</v>
      </c>
      <c r="C197" t="s">
        <v>153</v>
      </c>
      <c r="D197">
        <v>46206.443101851852</v>
      </c>
      <c r="E197">
        <v>802186</v>
      </c>
      <c r="F197" t="s">
        <v>32</v>
      </c>
      <c r="H197">
        <v>2</v>
      </c>
      <c r="I197" t="s">
        <v>22</v>
      </c>
      <c r="J197">
        <v>167457.10800000001</v>
      </c>
      <c r="K197" t="s">
        <v>23</v>
      </c>
      <c r="L197">
        <v>46237</v>
      </c>
      <c r="M197">
        <v>3628326</v>
      </c>
      <c r="N197">
        <v>2</v>
      </c>
      <c r="O197">
        <v>0</v>
      </c>
      <c r="P197" t="s">
        <v>23</v>
      </c>
    </row>
    <row r="198" spans="1:16" x14ac:dyDescent="0.25">
      <c r="A198">
        <v>655222</v>
      </c>
      <c r="B198" t="s">
        <v>152</v>
      </c>
      <c r="C198" t="s">
        <v>153</v>
      </c>
      <c r="D198">
        <v>46206.443101851852</v>
      </c>
      <c r="E198">
        <v>802187</v>
      </c>
      <c r="F198" t="s">
        <v>35</v>
      </c>
      <c r="H198">
        <v>1</v>
      </c>
      <c r="I198" t="s">
        <v>22</v>
      </c>
      <c r="J198">
        <v>98618.317999999999</v>
      </c>
      <c r="K198" t="s">
        <v>23</v>
      </c>
      <c r="L198">
        <v>46237</v>
      </c>
      <c r="M198">
        <v>3628327</v>
      </c>
      <c r="N198">
        <v>1</v>
      </c>
      <c r="O198">
        <v>0</v>
      </c>
      <c r="P198" t="s">
        <v>23</v>
      </c>
    </row>
    <row r="199" spans="1:16" x14ac:dyDescent="0.25">
      <c r="A199">
        <v>655222</v>
      </c>
      <c r="B199" t="s">
        <v>152</v>
      </c>
      <c r="C199" t="s">
        <v>153</v>
      </c>
      <c r="D199">
        <v>46206.443101851852</v>
      </c>
      <c r="E199">
        <v>802188</v>
      </c>
      <c r="F199" t="s">
        <v>38</v>
      </c>
      <c r="H199">
        <v>5</v>
      </c>
      <c r="I199" t="s">
        <v>22</v>
      </c>
      <c r="J199">
        <v>72282.183999999994</v>
      </c>
      <c r="K199" t="s">
        <v>23</v>
      </c>
      <c r="L199">
        <v>46237</v>
      </c>
      <c r="M199">
        <v>3628328</v>
      </c>
      <c r="N199">
        <v>5</v>
      </c>
      <c r="O199">
        <v>0</v>
      </c>
      <c r="P199" t="s">
        <v>23</v>
      </c>
    </row>
    <row r="200" spans="1:16" x14ac:dyDescent="0.25">
      <c r="A200">
        <v>655222</v>
      </c>
      <c r="B200" t="s">
        <v>152</v>
      </c>
      <c r="C200" t="s">
        <v>153</v>
      </c>
      <c r="D200">
        <v>46206.443101851852</v>
      </c>
      <c r="E200">
        <v>802189</v>
      </c>
      <c r="F200" t="s">
        <v>41</v>
      </c>
      <c r="H200">
        <v>1</v>
      </c>
      <c r="I200" t="s">
        <v>22</v>
      </c>
      <c r="J200">
        <v>2253131.0783330002</v>
      </c>
      <c r="K200" t="s">
        <v>23</v>
      </c>
      <c r="L200">
        <v>46237</v>
      </c>
      <c r="M200">
        <v>3628329</v>
      </c>
      <c r="N200">
        <v>1</v>
      </c>
      <c r="O200">
        <v>2181403</v>
      </c>
      <c r="P200" t="s">
        <v>23</v>
      </c>
    </row>
    <row r="201" spans="1:16" x14ac:dyDescent="0.25">
      <c r="A201">
        <v>655222</v>
      </c>
      <c r="B201" t="s">
        <v>152</v>
      </c>
      <c r="C201" t="s">
        <v>153</v>
      </c>
      <c r="D201">
        <v>46206.443101851852</v>
      </c>
      <c r="E201">
        <v>802190</v>
      </c>
      <c r="F201" t="s">
        <v>44</v>
      </c>
      <c r="H201">
        <v>3</v>
      </c>
      <c r="I201" t="s">
        <v>22</v>
      </c>
      <c r="J201">
        <v>198655.40875</v>
      </c>
      <c r="K201" t="s">
        <v>23</v>
      </c>
      <c r="L201">
        <v>46237</v>
      </c>
      <c r="M201">
        <v>3628330</v>
      </c>
      <c r="N201">
        <v>3</v>
      </c>
      <c r="O201">
        <v>598000</v>
      </c>
      <c r="P201" t="s">
        <v>23</v>
      </c>
    </row>
    <row r="202" spans="1:16" x14ac:dyDescent="0.25">
      <c r="A202">
        <v>655222</v>
      </c>
      <c r="B202" t="s">
        <v>152</v>
      </c>
      <c r="C202" t="s">
        <v>153</v>
      </c>
      <c r="D202">
        <v>46206.443101851852</v>
      </c>
      <c r="E202">
        <v>802191</v>
      </c>
      <c r="F202" t="s">
        <v>47</v>
      </c>
      <c r="H202">
        <v>3</v>
      </c>
      <c r="I202" t="s">
        <v>22</v>
      </c>
      <c r="J202">
        <v>72315.895000000004</v>
      </c>
      <c r="K202" t="s">
        <v>23</v>
      </c>
      <c r="L202">
        <v>46237</v>
      </c>
      <c r="M202">
        <v>3628331</v>
      </c>
      <c r="N202">
        <v>3</v>
      </c>
      <c r="O202">
        <v>0</v>
      </c>
      <c r="P202" t="s">
        <v>23</v>
      </c>
    </row>
    <row r="203" spans="1:16" x14ac:dyDescent="0.25">
      <c r="A203">
        <v>655222</v>
      </c>
      <c r="B203" t="s">
        <v>152</v>
      </c>
      <c r="C203" t="s">
        <v>153</v>
      </c>
      <c r="D203">
        <v>46206.443101851852</v>
      </c>
      <c r="E203">
        <v>802192</v>
      </c>
      <c r="F203" t="s">
        <v>50</v>
      </c>
      <c r="H203">
        <v>3</v>
      </c>
      <c r="I203" t="s">
        <v>22</v>
      </c>
      <c r="J203">
        <v>119398.45666700001</v>
      </c>
      <c r="K203" t="s">
        <v>23</v>
      </c>
      <c r="L203">
        <v>46237</v>
      </c>
      <c r="M203">
        <v>3628332</v>
      </c>
      <c r="N203">
        <v>3</v>
      </c>
      <c r="O203">
        <v>0</v>
      </c>
      <c r="P203" t="s">
        <v>23</v>
      </c>
    </row>
    <row r="204" spans="1:16" x14ac:dyDescent="0.25">
      <c r="A204">
        <v>655222</v>
      </c>
      <c r="B204" t="s">
        <v>152</v>
      </c>
      <c r="C204" t="s">
        <v>153</v>
      </c>
      <c r="D204">
        <v>46206.443101851852</v>
      </c>
      <c r="E204">
        <v>802193</v>
      </c>
      <c r="F204" t="s">
        <v>53</v>
      </c>
      <c r="H204">
        <v>3</v>
      </c>
      <c r="I204" t="s">
        <v>22</v>
      </c>
      <c r="J204">
        <v>66287.813332999998</v>
      </c>
      <c r="K204" t="s">
        <v>23</v>
      </c>
      <c r="L204">
        <v>46237</v>
      </c>
      <c r="M204">
        <v>3628333</v>
      </c>
      <c r="N204">
        <v>3</v>
      </c>
      <c r="O204">
        <v>0</v>
      </c>
      <c r="P204" t="s">
        <v>23</v>
      </c>
    </row>
    <row r="205" spans="1:16" x14ac:dyDescent="0.25">
      <c r="A205">
        <v>655222</v>
      </c>
      <c r="B205" t="s">
        <v>152</v>
      </c>
      <c r="C205" t="s">
        <v>153</v>
      </c>
      <c r="D205">
        <v>46206.443101851852</v>
      </c>
      <c r="E205">
        <v>802194</v>
      </c>
      <c r="F205" t="s">
        <v>55</v>
      </c>
      <c r="H205">
        <v>20</v>
      </c>
      <c r="I205" t="s">
        <v>22</v>
      </c>
      <c r="J205">
        <v>16478.36</v>
      </c>
      <c r="K205" t="s">
        <v>23</v>
      </c>
      <c r="L205">
        <v>46237</v>
      </c>
      <c r="M205">
        <v>3628334</v>
      </c>
      <c r="N205">
        <v>20</v>
      </c>
      <c r="O205">
        <v>0</v>
      </c>
      <c r="P205" t="s">
        <v>23</v>
      </c>
    </row>
    <row r="206" spans="1:16" x14ac:dyDescent="0.25">
      <c r="A206">
        <v>655222</v>
      </c>
      <c r="B206" t="s">
        <v>152</v>
      </c>
      <c r="C206" t="s">
        <v>153</v>
      </c>
      <c r="D206">
        <v>46206.443101851852</v>
      </c>
      <c r="E206">
        <v>802195</v>
      </c>
      <c r="F206" t="s">
        <v>58</v>
      </c>
      <c r="H206">
        <v>20</v>
      </c>
      <c r="I206" t="s">
        <v>22</v>
      </c>
      <c r="J206">
        <v>18524.07</v>
      </c>
      <c r="K206" t="s">
        <v>23</v>
      </c>
      <c r="L206">
        <v>46237</v>
      </c>
      <c r="M206">
        <v>3628335</v>
      </c>
      <c r="N206">
        <v>20</v>
      </c>
      <c r="O206">
        <v>0</v>
      </c>
      <c r="P206" t="s">
        <v>23</v>
      </c>
    </row>
    <row r="207" spans="1:16" x14ac:dyDescent="0.25">
      <c r="A207">
        <v>655222</v>
      </c>
      <c r="B207" t="s">
        <v>152</v>
      </c>
      <c r="C207" t="s">
        <v>153</v>
      </c>
      <c r="D207">
        <v>46206.443101851852</v>
      </c>
      <c r="E207">
        <v>802196</v>
      </c>
      <c r="F207" t="s">
        <v>61</v>
      </c>
      <c r="H207">
        <v>15</v>
      </c>
      <c r="I207" t="s">
        <v>22</v>
      </c>
      <c r="J207">
        <v>22054.262500000001</v>
      </c>
      <c r="K207" t="s">
        <v>23</v>
      </c>
      <c r="L207">
        <v>46237</v>
      </c>
      <c r="M207">
        <v>3628336</v>
      </c>
      <c r="N207">
        <v>15</v>
      </c>
      <c r="O207">
        <v>0</v>
      </c>
      <c r="P207" t="s">
        <v>23</v>
      </c>
    </row>
    <row r="208" spans="1:16" x14ac:dyDescent="0.25">
      <c r="A208">
        <v>655222</v>
      </c>
      <c r="B208" t="s">
        <v>152</v>
      </c>
      <c r="C208" t="s">
        <v>153</v>
      </c>
      <c r="D208">
        <v>46206.443101851852</v>
      </c>
      <c r="E208">
        <v>802197</v>
      </c>
      <c r="F208" t="s">
        <v>64</v>
      </c>
      <c r="H208">
        <v>8</v>
      </c>
      <c r="I208" t="s">
        <v>22</v>
      </c>
      <c r="J208">
        <v>20273.105</v>
      </c>
      <c r="K208" t="s">
        <v>23</v>
      </c>
      <c r="L208">
        <v>46237</v>
      </c>
      <c r="M208">
        <v>3628337</v>
      </c>
      <c r="N208">
        <v>8</v>
      </c>
      <c r="O208">
        <v>0</v>
      </c>
      <c r="P208" t="s">
        <v>23</v>
      </c>
    </row>
    <row r="209" spans="1:20" x14ac:dyDescent="0.25">
      <c r="A209">
        <v>655222</v>
      </c>
      <c r="B209" t="s">
        <v>152</v>
      </c>
      <c r="C209" t="s">
        <v>153</v>
      </c>
      <c r="D209">
        <v>46206.443101851852</v>
      </c>
      <c r="E209">
        <v>802198</v>
      </c>
      <c r="F209" t="s">
        <v>66</v>
      </c>
      <c r="H209">
        <v>8</v>
      </c>
      <c r="I209" t="s">
        <v>22</v>
      </c>
      <c r="J209">
        <v>47000</v>
      </c>
      <c r="K209" t="s">
        <v>23</v>
      </c>
      <c r="L209">
        <v>46237</v>
      </c>
      <c r="M209">
        <v>3628338</v>
      </c>
      <c r="N209">
        <v>8</v>
      </c>
      <c r="O209">
        <v>0</v>
      </c>
      <c r="P209" t="s">
        <v>23</v>
      </c>
    </row>
    <row r="210" spans="1:20" x14ac:dyDescent="0.25">
      <c r="A210">
        <v>655222</v>
      </c>
      <c r="B210" t="s">
        <v>152</v>
      </c>
      <c r="C210" t="s">
        <v>153</v>
      </c>
      <c r="D210">
        <v>46206.443101851852</v>
      </c>
      <c r="E210">
        <v>802199</v>
      </c>
      <c r="F210" t="s">
        <v>68</v>
      </c>
      <c r="H210">
        <v>2</v>
      </c>
      <c r="I210" t="s">
        <v>22</v>
      </c>
      <c r="J210">
        <v>215769.86714300001</v>
      </c>
      <c r="K210" t="s">
        <v>23</v>
      </c>
      <c r="L210">
        <v>46237</v>
      </c>
      <c r="M210">
        <v>3628339</v>
      </c>
      <c r="N210">
        <v>2</v>
      </c>
      <c r="O210">
        <v>45000</v>
      </c>
      <c r="P210" t="s">
        <v>23</v>
      </c>
    </row>
    <row r="211" spans="1:20" x14ac:dyDescent="0.25">
      <c r="A211">
        <v>655222</v>
      </c>
      <c r="B211" t="s">
        <v>152</v>
      </c>
      <c r="C211" t="s">
        <v>153</v>
      </c>
      <c r="D211">
        <v>46206.443101851852</v>
      </c>
      <c r="E211">
        <v>802200</v>
      </c>
      <c r="F211" t="s">
        <v>71</v>
      </c>
      <c r="H211">
        <v>10</v>
      </c>
      <c r="I211" t="s">
        <v>22</v>
      </c>
      <c r="J211">
        <v>58391.982000000004</v>
      </c>
      <c r="K211" t="s">
        <v>23</v>
      </c>
      <c r="L211">
        <v>46237</v>
      </c>
      <c r="M211">
        <v>3628340</v>
      </c>
      <c r="N211">
        <v>10</v>
      </c>
      <c r="O211">
        <v>0</v>
      </c>
      <c r="P211" t="s">
        <v>23</v>
      </c>
    </row>
    <row r="212" spans="1:20" x14ac:dyDescent="0.25">
      <c r="A212">
        <v>655222</v>
      </c>
      <c r="B212" t="s">
        <v>152</v>
      </c>
      <c r="C212" t="s">
        <v>153</v>
      </c>
      <c r="D212">
        <v>46206.443101851852</v>
      </c>
      <c r="E212">
        <v>802201</v>
      </c>
      <c r="F212" t="s">
        <v>74</v>
      </c>
      <c r="H212">
        <v>4</v>
      </c>
      <c r="I212" t="s">
        <v>22</v>
      </c>
      <c r="J212">
        <v>24741.68</v>
      </c>
      <c r="K212" t="s">
        <v>23</v>
      </c>
      <c r="L212">
        <v>46237</v>
      </c>
      <c r="M212">
        <v>3628341</v>
      </c>
      <c r="N212">
        <v>4</v>
      </c>
      <c r="O212">
        <v>0</v>
      </c>
      <c r="P212" t="s">
        <v>23</v>
      </c>
    </row>
    <row r="213" spans="1:20" x14ac:dyDescent="0.25">
      <c r="A213">
        <v>655222</v>
      </c>
      <c r="B213" t="s">
        <v>152</v>
      </c>
      <c r="C213" t="s">
        <v>153</v>
      </c>
      <c r="D213">
        <v>46206.443101851852</v>
      </c>
      <c r="E213">
        <v>802202</v>
      </c>
      <c r="F213" t="s">
        <v>77</v>
      </c>
      <c r="H213">
        <v>3</v>
      </c>
      <c r="I213" t="s">
        <v>22</v>
      </c>
      <c r="J213">
        <v>32940</v>
      </c>
      <c r="K213" t="s">
        <v>23</v>
      </c>
      <c r="L213">
        <v>46237</v>
      </c>
      <c r="M213">
        <v>3628342</v>
      </c>
      <c r="N213">
        <v>3</v>
      </c>
      <c r="O213">
        <v>0</v>
      </c>
      <c r="P213" t="s">
        <v>23</v>
      </c>
    </row>
    <row r="214" spans="1:20" x14ac:dyDescent="0.25">
      <c r="A214">
        <v>655222</v>
      </c>
      <c r="B214" t="s">
        <v>152</v>
      </c>
      <c r="C214" t="s">
        <v>153</v>
      </c>
      <c r="D214">
        <v>46206.443101851852</v>
      </c>
      <c r="E214">
        <v>802203</v>
      </c>
      <c r="F214" t="s">
        <v>80</v>
      </c>
      <c r="H214">
        <v>5</v>
      </c>
      <c r="I214" t="s">
        <v>22</v>
      </c>
      <c r="J214">
        <v>12900</v>
      </c>
      <c r="K214" t="s">
        <v>23</v>
      </c>
      <c r="L214">
        <v>46237</v>
      </c>
      <c r="M214">
        <v>3628343</v>
      </c>
      <c r="N214">
        <v>5</v>
      </c>
      <c r="O214">
        <v>0</v>
      </c>
      <c r="P214" t="s">
        <v>23</v>
      </c>
    </row>
    <row r="215" spans="1:20" x14ac:dyDescent="0.25">
      <c r="A215">
        <v>655222</v>
      </c>
      <c r="B215" t="s">
        <v>152</v>
      </c>
      <c r="C215" t="s">
        <v>153</v>
      </c>
      <c r="D215">
        <v>46206.443101851852</v>
      </c>
      <c r="E215">
        <v>802204</v>
      </c>
      <c r="F215" t="s">
        <v>82</v>
      </c>
      <c r="H215">
        <v>5</v>
      </c>
      <c r="I215" t="s">
        <v>22</v>
      </c>
      <c r="J215">
        <v>19854.116000000002</v>
      </c>
      <c r="K215" t="s">
        <v>23</v>
      </c>
      <c r="L215">
        <v>46237</v>
      </c>
      <c r="M215">
        <v>3628344</v>
      </c>
      <c r="N215">
        <v>5</v>
      </c>
      <c r="O215">
        <v>0</v>
      </c>
      <c r="P215" t="s">
        <v>23</v>
      </c>
    </row>
    <row r="216" spans="1:20" x14ac:dyDescent="0.25">
      <c r="A216">
        <v>655222</v>
      </c>
      <c r="B216" t="s">
        <v>152</v>
      </c>
      <c r="C216" t="s">
        <v>153</v>
      </c>
      <c r="D216">
        <v>46206.443101851852</v>
      </c>
      <c r="E216">
        <v>802205</v>
      </c>
      <c r="F216" t="s">
        <v>85</v>
      </c>
      <c r="H216">
        <v>15</v>
      </c>
      <c r="I216" t="s">
        <v>22</v>
      </c>
      <c r="J216">
        <v>25799.4725</v>
      </c>
      <c r="K216" t="s">
        <v>23</v>
      </c>
      <c r="L216">
        <v>46237</v>
      </c>
      <c r="M216">
        <v>3628345</v>
      </c>
      <c r="N216">
        <v>15</v>
      </c>
      <c r="O216">
        <v>0</v>
      </c>
      <c r="P216" t="s">
        <v>23</v>
      </c>
    </row>
    <row r="217" spans="1:20" x14ac:dyDescent="0.25">
      <c r="A217">
        <v>655222</v>
      </c>
      <c r="B217" t="s">
        <v>152</v>
      </c>
      <c r="C217" t="s">
        <v>153</v>
      </c>
      <c r="D217">
        <v>46206.443101851852</v>
      </c>
      <c r="E217">
        <v>802206</v>
      </c>
      <c r="F217" t="s">
        <v>88</v>
      </c>
      <c r="H217">
        <v>8</v>
      </c>
      <c r="I217" t="s">
        <v>22</v>
      </c>
      <c r="J217">
        <v>16386.55</v>
      </c>
      <c r="K217" t="s">
        <v>23</v>
      </c>
      <c r="L217">
        <v>46237</v>
      </c>
      <c r="M217">
        <v>3628346</v>
      </c>
      <c r="N217">
        <v>8</v>
      </c>
      <c r="O217">
        <v>0</v>
      </c>
      <c r="P217" t="s">
        <v>23</v>
      </c>
    </row>
    <row r="218" spans="1:20" x14ac:dyDescent="0.25">
      <c r="A218">
        <v>655238</v>
      </c>
      <c r="B218" t="s">
        <v>154</v>
      </c>
      <c r="C218" t="s">
        <v>155</v>
      </c>
      <c r="D218">
        <v>46203.743564814817</v>
      </c>
      <c r="E218">
        <v>802183</v>
      </c>
      <c r="F218" t="s">
        <v>21</v>
      </c>
      <c r="H218">
        <v>1</v>
      </c>
      <c r="I218" t="s">
        <v>22</v>
      </c>
      <c r="J218">
        <v>5415656.9014290003</v>
      </c>
      <c r="K218" t="s">
        <v>23</v>
      </c>
      <c r="L218">
        <v>46237</v>
      </c>
      <c r="M218">
        <v>3628454</v>
      </c>
      <c r="N218">
        <v>1</v>
      </c>
      <c r="O218">
        <v>11608000</v>
      </c>
      <c r="P218" t="s">
        <v>23</v>
      </c>
      <c r="Q218">
        <v>45</v>
      </c>
      <c r="R218" t="s">
        <v>156</v>
      </c>
      <c r="S218" t="s">
        <v>157</v>
      </c>
      <c r="T218" t="s">
        <v>156</v>
      </c>
    </row>
    <row r="219" spans="1:20" x14ac:dyDescent="0.25">
      <c r="A219">
        <v>655238</v>
      </c>
      <c r="B219" t="s">
        <v>154</v>
      </c>
      <c r="C219" t="s">
        <v>155</v>
      </c>
      <c r="D219">
        <v>46203.743564814817</v>
      </c>
      <c r="E219">
        <v>802184</v>
      </c>
      <c r="F219" t="s">
        <v>26</v>
      </c>
      <c r="H219">
        <v>1</v>
      </c>
      <c r="I219" t="s">
        <v>22</v>
      </c>
      <c r="J219">
        <v>1480429</v>
      </c>
      <c r="K219" t="s">
        <v>23</v>
      </c>
      <c r="L219">
        <v>46237</v>
      </c>
      <c r="M219">
        <v>3628455</v>
      </c>
      <c r="N219">
        <v>1</v>
      </c>
      <c r="O219">
        <v>0</v>
      </c>
      <c r="P219" t="s">
        <v>23</v>
      </c>
    </row>
    <row r="220" spans="1:20" x14ac:dyDescent="0.25">
      <c r="A220">
        <v>655238</v>
      </c>
      <c r="B220" t="s">
        <v>154</v>
      </c>
      <c r="C220" t="s">
        <v>155</v>
      </c>
      <c r="D220">
        <v>46203.743564814817</v>
      </c>
      <c r="E220">
        <v>802185</v>
      </c>
      <c r="F220" t="s">
        <v>29</v>
      </c>
      <c r="H220">
        <v>1</v>
      </c>
      <c r="I220" t="s">
        <v>22</v>
      </c>
      <c r="J220">
        <v>449475.51</v>
      </c>
      <c r="K220" t="s">
        <v>23</v>
      </c>
      <c r="L220">
        <v>46237</v>
      </c>
      <c r="M220">
        <v>3628456</v>
      </c>
      <c r="N220">
        <v>1</v>
      </c>
      <c r="O220">
        <v>1850000</v>
      </c>
      <c r="P220" t="s">
        <v>23</v>
      </c>
      <c r="Q220">
        <v>45</v>
      </c>
      <c r="R220" t="s">
        <v>158</v>
      </c>
      <c r="S220" t="s">
        <v>159</v>
      </c>
      <c r="T220" t="s">
        <v>158</v>
      </c>
    </row>
    <row r="221" spans="1:20" x14ac:dyDescent="0.25">
      <c r="A221">
        <v>655238</v>
      </c>
      <c r="B221" t="s">
        <v>154</v>
      </c>
      <c r="C221" t="s">
        <v>155</v>
      </c>
      <c r="D221">
        <v>46203.743564814817</v>
      </c>
      <c r="E221">
        <v>802186</v>
      </c>
      <c r="F221" t="s">
        <v>32</v>
      </c>
      <c r="H221">
        <v>2</v>
      </c>
      <c r="I221" t="s">
        <v>22</v>
      </c>
      <c r="J221">
        <v>167457.10800000001</v>
      </c>
      <c r="K221" t="s">
        <v>23</v>
      </c>
      <c r="L221">
        <v>46237</v>
      </c>
      <c r="M221">
        <v>3628457</v>
      </c>
      <c r="N221">
        <v>2</v>
      </c>
      <c r="O221">
        <v>0</v>
      </c>
      <c r="P221" t="s">
        <v>23</v>
      </c>
    </row>
    <row r="222" spans="1:20" x14ac:dyDescent="0.25">
      <c r="A222">
        <v>655238</v>
      </c>
      <c r="B222" t="s">
        <v>154</v>
      </c>
      <c r="C222" t="s">
        <v>155</v>
      </c>
      <c r="D222">
        <v>46203.743564814817</v>
      </c>
      <c r="E222">
        <v>802187</v>
      </c>
      <c r="F222" t="s">
        <v>35</v>
      </c>
      <c r="H222">
        <v>1</v>
      </c>
      <c r="I222" t="s">
        <v>22</v>
      </c>
      <c r="J222">
        <v>98618.317999999999</v>
      </c>
      <c r="K222" t="s">
        <v>23</v>
      </c>
      <c r="L222">
        <v>46237</v>
      </c>
      <c r="M222">
        <v>3628458</v>
      </c>
      <c r="N222">
        <v>1</v>
      </c>
      <c r="O222">
        <v>0</v>
      </c>
      <c r="P222" t="s">
        <v>23</v>
      </c>
    </row>
    <row r="223" spans="1:20" x14ac:dyDescent="0.25">
      <c r="A223">
        <v>655238</v>
      </c>
      <c r="B223" t="s">
        <v>154</v>
      </c>
      <c r="C223" t="s">
        <v>155</v>
      </c>
      <c r="D223">
        <v>46203.743564814817</v>
      </c>
      <c r="E223">
        <v>802188</v>
      </c>
      <c r="F223" t="s">
        <v>38</v>
      </c>
      <c r="H223">
        <v>5</v>
      </c>
      <c r="I223" t="s">
        <v>22</v>
      </c>
      <c r="J223">
        <v>72282.183999999994</v>
      </c>
      <c r="K223" t="s">
        <v>23</v>
      </c>
      <c r="L223">
        <v>46237</v>
      </c>
      <c r="M223">
        <v>3628459</v>
      </c>
      <c r="N223">
        <v>5</v>
      </c>
      <c r="O223">
        <v>0</v>
      </c>
      <c r="P223" t="s">
        <v>23</v>
      </c>
    </row>
    <row r="224" spans="1:20" x14ac:dyDescent="0.25">
      <c r="A224">
        <v>655238</v>
      </c>
      <c r="B224" t="s">
        <v>154</v>
      </c>
      <c r="C224" t="s">
        <v>155</v>
      </c>
      <c r="D224">
        <v>46203.743564814817</v>
      </c>
      <c r="E224">
        <v>802189</v>
      </c>
      <c r="F224" t="s">
        <v>41</v>
      </c>
      <c r="H224">
        <v>1</v>
      </c>
      <c r="I224" t="s">
        <v>22</v>
      </c>
      <c r="J224">
        <v>2253131.0783330002</v>
      </c>
      <c r="K224" t="s">
        <v>23</v>
      </c>
      <c r="L224">
        <v>46237</v>
      </c>
      <c r="M224">
        <v>3628460</v>
      </c>
      <c r="N224">
        <v>1</v>
      </c>
      <c r="O224">
        <v>0</v>
      </c>
      <c r="P224" t="s">
        <v>23</v>
      </c>
    </row>
    <row r="225" spans="1:20" x14ac:dyDescent="0.25">
      <c r="A225">
        <v>655238</v>
      </c>
      <c r="B225" t="s">
        <v>154</v>
      </c>
      <c r="C225" t="s">
        <v>155</v>
      </c>
      <c r="D225">
        <v>46203.743564814817</v>
      </c>
      <c r="E225">
        <v>802190</v>
      </c>
      <c r="F225" t="s">
        <v>44</v>
      </c>
      <c r="H225">
        <v>3</v>
      </c>
      <c r="I225" t="s">
        <v>22</v>
      </c>
      <c r="J225">
        <v>198655.40875</v>
      </c>
      <c r="K225" t="s">
        <v>23</v>
      </c>
      <c r="L225">
        <v>46237</v>
      </c>
      <c r="M225">
        <v>3628461</v>
      </c>
      <c r="N225">
        <v>3</v>
      </c>
      <c r="O225">
        <v>0</v>
      </c>
      <c r="P225" t="s">
        <v>23</v>
      </c>
    </row>
    <row r="226" spans="1:20" x14ac:dyDescent="0.25">
      <c r="A226">
        <v>655238</v>
      </c>
      <c r="B226" t="s">
        <v>154</v>
      </c>
      <c r="C226" t="s">
        <v>155</v>
      </c>
      <c r="D226">
        <v>46203.743564814817</v>
      </c>
      <c r="E226">
        <v>802191</v>
      </c>
      <c r="F226" t="s">
        <v>47</v>
      </c>
      <c r="H226">
        <v>3</v>
      </c>
      <c r="I226" t="s">
        <v>22</v>
      </c>
      <c r="J226">
        <v>72315.895000000004</v>
      </c>
      <c r="K226" t="s">
        <v>23</v>
      </c>
      <c r="L226">
        <v>46237</v>
      </c>
      <c r="M226">
        <v>3628462</v>
      </c>
      <c r="N226">
        <v>3</v>
      </c>
      <c r="O226">
        <v>0</v>
      </c>
      <c r="P226" t="s">
        <v>23</v>
      </c>
    </row>
    <row r="227" spans="1:20" x14ac:dyDescent="0.25">
      <c r="A227">
        <v>655238</v>
      </c>
      <c r="B227" t="s">
        <v>154</v>
      </c>
      <c r="C227" t="s">
        <v>155</v>
      </c>
      <c r="D227">
        <v>46203.743564814817</v>
      </c>
      <c r="E227">
        <v>802192</v>
      </c>
      <c r="F227" t="s">
        <v>50</v>
      </c>
      <c r="H227">
        <v>3</v>
      </c>
      <c r="I227" t="s">
        <v>22</v>
      </c>
      <c r="J227">
        <v>119398.45666700001</v>
      </c>
      <c r="K227" t="s">
        <v>23</v>
      </c>
      <c r="L227">
        <v>46237</v>
      </c>
      <c r="M227">
        <v>3628463</v>
      </c>
      <c r="N227">
        <v>3</v>
      </c>
      <c r="O227">
        <v>0</v>
      </c>
      <c r="P227" t="s">
        <v>23</v>
      </c>
    </row>
    <row r="228" spans="1:20" x14ac:dyDescent="0.25">
      <c r="A228">
        <v>655238</v>
      </c>
      <c r="B228" t="s">
        <v>154</v>
      </c>
      <c r="C228" t="s">
        <v>155</v>
      </c>
      <c r="D228">
        <v>46203.743564814817</v>
      </c>
      <c r="E228">
        <v>802193</v>
      </c>
      <c r="F228" t="s">
        <v>53</v>
      </c>
      <c r="H228">
        <v>3</v>
      </c>
      <c r="I228" t="s">
        <v>22</v>
      </c>
      <c r="J228">
        <v>66287.813332999998</v>
      </c>
      <c r="K228" t="s">
        <v>23</v>
      </c>
      <c r="L228">
        <v>46237</v>
      </c>
      <c r="M228">
        <v>3628464</v>
      </c>
      <c r="N228">
        <v>3</v>
      </c>
      <c r="O228">
        <v>0</v>
      </c>
      <c r="P228" t="s">
        <v>23</v>
      </c>
    </row>
    <row r="229" spans="1:20" x14ac:dyDescent="0.25">
      <c r="A229">
        <v>655238</v>
      </c>
      <c r="B229" t="s">
        <v>154</v>
      </c>
      <c r="C229" t="s">
        <v>155</v>
      </c>
      <c r="D229">
        <v>46203.743564814817</v>
      </c>
      <c r="E229">
        <v>802194</v>
      </c>
      <c r="F229" t="s">
        <v>55</v>
      </c>
      <c r="H229">
        <v>20</v>
      </c>
      <c r="I229" t="s">
        <v>22</v>
      </c>
      <c r="J229">
        <v>16478.36</v>
      </c>
      <c r="K229" t="s">
        <v>23</v>
      </c>
      <c r="L229">
        <v>46237</v>
      </c>
      <c r="M229">
        <v>3628465</v>
      </c>
      <c r="N229">
        <v>20</v>
      </c>
      <c r="O229">
        <v>0</v>
      </c>
      <c r="P229" t="s">
        <v>23</v>
      </c>
    </row>
    <row r="230" spans="1:20" x14ac:dyDescent="0.25">
      <c r="A230">
        <v>655238</v>
      </c>
      <c r="B230" t="s">
        <v>154</v>
      </c>
      <c r="C230" t="s">
        <v>155</v>
      </c>
      <c r="D230">
        <v>46203.743564814817</v>
      </c>
      <c r="E230">
        <v>802195</v>
      </c>
      <c r="F230" t="s">
        <v>58</v>
      </c>
      <c r="H230">
        <v>20</v>
      </c>
      <c r="I230" t="s">
        <v>22</v>
      </c>
      <c r="J230">
        <v>18524.07</v>
      </c>
      <c r="K230" t="s">
        <v>23</v>
      </c>
      <c r="L230">
        <v>46237</v>
      </c>
      <c r="M230">
        <v>3628466</v>
      </c>
      <c r="N230">
        <v>20</v>
      </c>
      <c r="O230">
        <v>0</v>
      </c>
      <c r="P230" t="s">
        <v>23</v>
      </c>
    </row>
    <row r="231" spans="1:20" x14ac:dyDescent="0.25">
      <c r="A231">
        <v>655238</v>
      </c>
      <c r="B231" t="s">
        <v>154</v>
      </c>
      <c r="C231" t="s">
        <v>155</v>
      </c>
      <c r="D231">
        <v>46203.743564814817</v>
      </c>
      <c r="E231">
        <v>802196</v>
      </c>
      <c r="F231" t="s">
        <v>61</v>
      </c>
      <c r="H231">
        <v>15</v>
      </c>
      <c r="I231" t="s">
        <v>22</v>
      </c>
      <c r="J231">
        <v>22054.262500000001</v>
      </c>
      <c r="K231" t="s">
        <v>23</v>
      </c>
      <c r="L231">
        <v>46237</v>
      </c>
      <c r="M231">
        <v>3628467</v>
      </c>
      <c r="N231">
        <v>15</v>
      </c>
      <c r="O231">
        <v>0</v>
      </c>
      <c r="P231" t="s">
        <v>23</v>
      </c>
    </row>
    <row r="232" spans="1:20" x14ac:dyDescent="0.25">
      <c r="A232">
        <v>655238</v>
      </c>
      <c r="B232" t="s">
        <v>154</v>
      </c>
      <c r="C232" t="s">
        <v>155</v>
      </c>
      <c r="D232">
        <v>46203.743564814817</v>
      </c>
      <c r="E232">
        <v>802197</v>
      </c>
      <c r="F232" t="s">
        <v>64</v>
      </c>
      <c r="H232">
        <v>8</v>
      </c>
      <c r="I232" t="s">
        <v>22</v>
      </c>
      <c r="J232">
        <v>20273.105</v>
      </c>
      <c r="K232" t="s">
        <v>23</v>
      </c>
      <c r="L232">
        <v>46237</v>
      </c>
      <c r="M232">
        <v>3628468</v>
      </c>
      <c r="N232">
        <v>8</v>
      </c>
      <c r="O232">
        <v>0</v>
      </c>
      <c r="P232" t="s">
        <v>23</v>
      </c>
    </row>
    <row r="233" spans="1:20" x14ac:dyDescent="0.25">
      <c r="A233">
        <v>655238</v>
      </c>
      <c r="B233" t="s">
        <v>154</v>
      </c>
      <c r="C233" t="s">
        <v>155</v>
      </c>
      <c r="D233">
        <v>46203.743564814817</v>
      </c>
      <c r="E233">
        <v>802198</v>
      </c>
      <c r="F233" t="s">
        <v>66</v>
      </c>
      <c r="H233">
        <v>8</v>
      </c>
      <c r="I233" t="s">
        <v>22</v>
      </c>
      <c r="J233">
        <v>47000</v>
      </c>
      <c r="K233" t="s">
        <v>23</v>
      </c>
      <c r="L233">
        <v>46237</v>
      </c>
      <c r="M233">
        <v>3628469</v>
      </c>
      <c r="N233">
        <v>8</v>
      </c>
      <c r="O233">
        <v>0</v>
      </c>
      <c r="P233" t="s">
        <v>23</v>
      </c>
    </row>
    <row r="234" spans="1:20" x14ac:dyDescent="0.25">
      <c r="A234">
        <v>655238</v>
      </c>
      <c r="B234" t="s">
        <v>154</v>
      </c>
      <c r="C234" t="s">
        <v>155</v>
      </c>
      <c r="D234">
        <v>46203.743564814817</v>
      </c>
      <c r="E234">
        <v>802199</v>
      </c>
      <c r="F234" t="s">
        <v>68</v>
      </c>
      <c r="H234">
        <v>2</v>
      </c>
      <c r="I234" t="s">
        <v>22</v>
      </c>
      <c r="J234">
        <v>215769.86714300001</v>
      </c>
      <c r="K234" t="s">
        <v>23</v>
      </c>
      <c r="L234">
        <v>46237</v>
      </c>
      <c r="M234">
        <v>3628470</v>
      </c>
      <c r="N234">
        <v>2</v>
      </c>
      <c r="O234">
        <v>288000</v>
      </c>
      <c r="P234" t="s">
        <v>23</v>
      </c>
      <c r="Q234">
        <v>45</v>
      </c>
      <c r="R234" t="s">
        <v>160</v>
      </c>
      <c r="S234" t="s">
        <v>161</v>
      </c>
      <c r="T234" t="s">
        <v>160</v>
      </c>
    </row>
    <row r="235" spans="1:20" x14ac:dyDescent="0.25">
      <c r="A235">
        <v>655238</v>
      </c>
      <c r="B235" t="s">
        <v>154</v>
      </c>
      <c r="C235" t="s">
        <v>155</v>
      </c>
      <c r="D235">
        <v>46203.743564814817</v>
      </c>
      <c r="E235">
        <v>802200</v>
      </c>
      <c r="F235" t="s">
        <v>71</v>
      </c>
      <c r="H235">
        <v>10</v>
      </c>
      <c r="I235" t="s">
        <v>22</v>
      </c>
      <c r="J235">
        <v>58391.982000000004</v>
      </c>
      <c r="K235" t="s">
        <v>23</v>
      </c>
      <c r="L235">
        <v>46237</v>
      </c>
      <c r="M235">
        <v>3628471</v>
      </c>
      <c r="N235">
        <v>10</v>
      </c>
      <c r="O235">
        <v>0</v>
      </c>
      <c r="P235" t="s">
        <v>23</v>
      </c>
    </row>
    <row r="236" spans="1:20" x14ac:dyDescent="0.25">
      <c r="A236">
        <v>655238</v>
      </c>
      <c r="B236" t="s">
        <v>154</v>
      </c>
      <c r="C236" t="s">
        <v>155</v>
      </c>
      <c r="D236">
        <v>46203.743564814817</v>
      </c>
      <c r="E236">
        <v>802201</v>
      </c>
      <c r="F236" t="s">
        <v>74</v>
      </c>
      <c r="H236">
        <v>4</v>
      </c>
      <c r="I236" t="s">
        <v>22</v>
      </c>
      <c r="J236">
        <v>24741.68</v>
      </c>
      <c r="K236" t="s">
        <v>23</v>
      </c>
      <c r="L236">
        <v>46237</v>
      </c>
      <c r="M236">
        <v>3628472</v>
      </c>
      <c r="N236">
        <v>4</v>
      </c>
      <c r="O236">
        <v>0</v>
      </c>
      <c r="P236" t="s">
        <v>23</v>
      </c>
    </row>
    <row r="237" spans="1:20" x14ac:dyDescent="0.25">
      <c r="A237">
        <v>655238</v>
      </c>
      <c r="B237" t="s">
        <v>154</v>
      </c>
      <c r="C237" t="s">
        <v>155</v>
      </c>
      <c r="D237">
        <v>46203.743564814817</v>
      </c>
      <c r="E237">
        <v>802202</v>
      </c>
      <c r="F237" t="s">
        <v>77</v>
      </c>
      <c r="H237">
        <v>3</v>
      </c>
      <c r="I237" t="s">
        <v>22</v>
      </c>
      <c r="J237">
        <v>32940</v>
      </c>
      <c r="K237" t="s">
        <v>23</v>
      </c>
      <c r="L237">
        <v>46237</v>
      </c>
      <c r="M237">
        <v>3628473</v>
      </c>
      <c r="N237">
        <v>3</v>
      </c>
      <c r="O237">
        <v>0</v>
      </c>
      <c r="P237" t="s">
        <v>23</v>
      </c>
    </row>
    <row r="238" spans="1:20" x14ac:dyDescent="0.25">
      <c r="A238">
        <v>655238</v>
      </c>
      <c r="B238" t="s">
        <v>154</v>
      </c>
      <c r="C238" t="s">
        <v>155</v>
      </c>
      <c r="D238">
        <v>46203.743564814817</v>
      </c>
      <c r="E238">
        <v>802203</v>
      </c>
      <c r="F238" t="s">
        <v>80</v>
      </c>
      <c r="H238">
        <v>5</v>
      </c>
      <c r="I238" t="s">
        <v>22</v>
      </c>
      <c r="J238">
        <v>12900</v>
      </c>
      <c r="K238" t="s">
        <v>23</v>
      </c>
      <c r="L238">
        <v>46237</v>
      </c>
      <c r="M238">
        <v>3628474</v>
      </c>
      <c r="N238">
        <v>5</v>
      </c>
      <c r="O238">
        <v>0</v>
      </c>
      <c r="P238" t="s">
        <v>23</v>
      </c>
    </row>
    <row r="239" spans="1:20" x14ac:dyDescent="0.25">
      <c r="A239">
        <v>655238</v>
      </c>
      <c r="B239" t="s">
        <v>154</v>
      </c>
      <c r="C239" t="s">
        <v>155</v>
      </c>
      <c r="D239">
        <v>46203.743564814817</v>
      </c>
      <c r="E239">
        <v>802204</v>
      </c>
      <c r="F239" t="s">
        <v>82</v>
      </c>
      <c r="H239">
        <v>5</v>
      </c>
      <c r="I239" t="s">
        <v>22</v>
      </c>
      <c r="J239">
        <v>19854.116000000002</v>
      </c>
      <c r="K239" t="s">
        <v>23</v>
      </c>
      <c r="L239">
        <v>46237</v>
      </c>
      <c r="M239">
        <v>3628475</v>
      </c>
      <c r="N239">
        <v>5</v>
      </c>
      <c r="O239">
        <v>0</v>
      </c>
      <c r="P239" t="s">
        <v>23</v>
      </c>
    </row>
    <row r="240" spans="1:20" x14ac:dyDescent="0.25">
      <c r="A240">
        <v>655238</v>
      </c>
      <c r="B240" t="s">
        <v>154</v>
      </c>
      <c r="C240" t="s">
        <v>155</v>
      </c>
      <c r="D240">
        <v>46203.743564814817</v>
      </c>
      <c r="E240">
        <v>802205</v>
      </c>
      <c r="F240" t="s">
        <v>85</v>
      </c>
      <c r="H240">
        <v>15</v>
      </c>
      <c r="I240" t="s">
        <v>22</v>
      </c>
      <c r="J240">
        <v>25799.4725</v>
      </c>
      <c r="K240" t="s">
        <v>23</v>
      </c>
      <c r="L240">
        <v>46237</v>
      </c>
      <c r="M240">
        <v>3628476</v>
      </c>
      <c r="N240">
        <v>15</v>
      </c>
      <c r="O240">
        <v>0</v>
      </c>
      <c r="P240" t="s">
        <v>23</v>
      </c>
    </row>
    <row r="241" spans="1:16" x14ac:dyDescent="0.25">
      <c r="A241">
        <v>655238</v>
      </c>
      <c r="B241" t="s">
        <v>154</v>
      </c>
      <c r="C241" t="s">
        <v>155</v>
      </c>
      <c r="D241">
        <v>46203.743564814817</v>
      </c>
      <c r="E241">
        <v>802206</v>
      </c>
      <c r="F241" t="s">
        <v>88</v>
      </c>
      <c r="H241">
        <v>8</v>
      </c>
      <c r="I241" t="s">
        <v>22</v>
      </c>
      <c r="J241">
        <v>16386.55</v>
      </c>
      <c r="K241" t="s">
        <v>23</v>
      </c>
      <c r="L241">
        <v>46237</v>
      </c>
      <c r="M241">
        <v>3628477</v>
      </c>
      <c r="N241">
        <v>8</v>
      </c>
      <c r="O241">
        <v>0</v>
      </c>
      <c r="P241" t="s">
        <v>23</v>
      </c>
    </row>
    <row r="242" spans="1:16" x14ac:dyDescent="0.25">
      <c r="A242">
        <v>655630</v>
      </c>
      <c r="B242" t="s">
        <v>162</v>
      </c>
      <c r="C242" t="s">
        <v>163</v>
      </c>
      <c r="D242">
        <v>46199.661550925928</v>
      </c>
      <c r="E242">
        <v>802183</v>
      </c>
      <c r="F242" t="s">
        <v>21</v>
      </c>
      <c r="H242">
        <v>1</v>
      </c>
      <c r="I242" t="s">
        <v>22</v>
      </c>
      <c r="J242">
        <v>5415656.9014290003</v>
      </c>
      <c r="K242" t="s">
        <v>23</v>
      </c>
      <c r="L242">
        <v>46237</v>
      </c>
      <c r="M242">
        <v>3630638</v>
      </c>
      <c r="N242">
        <v>1</v>
      </c>
      <c r="O242">
        <v>0</v>
      </c>
      <c r="P242" t="s">
        <v>23</v>
      </c>
    </row>
    <row r="243" spans="1:16" x14ac:dyDescent="0.25">
      <c r="A243">
        <v>655630</v>
      </c>
      <c r="B243" t="s">
        <v>162</v>
      </c>
      <c r="C243" t="s">
        <v>163</v>
      </c>
      <c r="D243">
        <v>46199.661550925928</v>
      </c>
      <c r="E243">
        <v>802184</v>
      </c>
      <c r="F243" t="s">
        <v>26</v>
      </c>
      <c r="H243">
        <v>1</v>
      </c>
      <c r="I243" t="s">
        <v>22</v>
      </c>
      <c r="J243">
        <v>1480429</v>
      </c>
      <c r="K243" t="s">
        <v>23</v>
      </c>
      <c r="L243">
        <v>46237</v>
      </c>
      <c r="M243">
        <v>3630639</v>
      </c>
      <c r="N243">
        <v>1</v>
      </c>
      <c r="O243">
        <v>0</v>
      </c>
      <c r="P243" t="s">
        <v>23</v>
      </c>
    </row>
    <row r="244" spans="1:16" x14ac:dyDescent="0.25">
      <c r="A244">
        <v>655630</v>
      </c>
      <c r="B244" t="s">
        <v>162</v>
      </c>
      <c r="C244" t="s">
        <v>163</v>
      </c>
      <c r="D244">
        <v>46199.661550925928</v>
      </c>
      <c r="E244">
        <v>802185</v>
      </c>
      <c r="F244" t="s">
        <v>29</v>
      </c>
      <c r="H244">
        <v>1</v>
      </c>
      <c r="I244" t="s">
        <v>22</v>
      </c>
      <c r="J244">
        <v>449475.51</v>
      </c>
      <c r="K244" t="s">
        <v>23</v>
      </c>
      <c r="L244">
        <v>46237</v>
      </c>
      <c r="M244">
        <v>3630640</v>
      </c>
      <c r="N244">
        <v>1</v>
      </c>
      <c r="O244">
        <v>0</v>
      </c>
      <c r="P244" t="s">
        <v>23</v>
      </c>
    </row>
    <row r="245" spans="1:16" x14ac:dyDescent="0.25">
      <c r="A245">
        <v>655630</v>
      </c>
      <c r="B245" t="s">
        <v>162</v>
      </c>
      <c r="C245" t="s">
        <v>163</v>
      </c>
      <c r="D245">
        <v>46199.661550925928</v>
      </c>
      <c r="E245">
        <v>802186</v>
      </c>
      <c r="F245" t="s">
        <v>32</v>
      </c>
      <c r="H245">
        <v>2</v>
      </c>
      <c r="I245" t="s">
        <v>22</v>
      </c>
      <c r="J245">
        <v>167457.10800000001</v>
      </c>
      <c r="K245" t="s">
        <v>23</v>
      </c>
      <c r="L245">
        <v>46237</v>
      </c>
      <c r="M245">
        <v>3630641</v>
      </c>
      <c r="N245">
        <v>2</v>
      </c>
      <c r="O245">
        <v>0</v>
      </c>
      <c r="P245" t="s">
        <v>23</v>
      </c>
    </row>
    <row r="246" spans="1:16" x14ac:dyDescent="0.25">
      <c r="A246">
        <v>655630</v>
      </c>
      <c r="B246" t="s">
        <v>162</v>
      </c>
      <c r="C246" t="s">
        <v>163</v>
      </c>
      <c r="D246">
        <v>46199.661550925928</v>
      </c>
      <c r="E246">
        <v>802187</v>
      </c>
      <c r="F246" t="s">
        <v>35</v>
      </c>
      <c r="H246">
        <v>1</v>
      </c>
      <c r="I246" t="s">
        <v>22</v>
      </c>
      <c r="J246">
        <v>98618.317999999999</v>
      </c>
      <c r="K246" t="s">
        <v>23</v>
      </c>
      <c r="L246">
        <v>46237</v>
      </c>
      <c r="M246">
        <v>3630642</v>
      </c>
      <c r="N246">
        <v>1</v>
      </c>
      <c r="O246">
        <v>0</v>
      </c>
      <c r="P246" t="s">
        <v>23</v>
      </c>
    </row>
    <row r="247" spans="1:16" x14ac:dyDescent="0.25">
      <c r="A247">
        <v>655630</v>
      </c>
      <c r="B247" t="s">
        <v>162</v>
      </c>
      <c r="C247" t="s">
        <v>163</v>
      </c>
      <c r="D247">
        <v>46199.661550925928</v>
      </c>
      <c r="E247">
        <v>802188</v>
      </c>
      <c r="F247" t="s">
        <v>38</v>
      </c>
      <c r="H247">
        <v>5</v>
      </c>
      <c r="I247" t="s">
        <v>22</v>
      </c>
      <c r="J247">
        <v>72282.183999999994</v>
      </c>
      <c r="K247" t="s">
        <v>23</v>
      </c>
      <c r="L247">
        <v>46237</v>
      </c>
      <c r="M247">
        <v>3630643</v>
      </c>
      <c r="N247">
        <v>5</v>
      </c>
      <c r="O247">
        <v>0</v>
      </c>
      <c r="P247" t="s">
        <v>23</v>
      </c>
    </row>
    <row r="248" spans="1:16" x14ac:dyDescent="0.25">
      <c r="A248">
        <v>655630</v>
      </c>
      <c r="B248" t="s">
        <v>162</v>
      </c>
      <c r="C248" t="s">
        <v>163</v>
      </c>
      <c r="D248">
        <v>46199.661550925928</v>
      </c>
      <c r="E248">
        <v>802189</v>
      </c>
      <c r="F248" t="s">
        <v>41</v>
      </c>
      <c r="H248">
        <v>1</v>
      </c>
      <c r="I248" t="s">
        <v>22</v>
      </c>
      <c r="J248">
        <v>2253131.0783330002</v>
      </c>
      <c r="K248" t="s">
        <v>23</v>
      </c>
      <c r="L248">
        <v>46237</v>
      </c>
      <c r="M248">
        <v>3630644</v>
      </c>
      <c r="N248">
        <v>1</v>
      </c>
      <c r="O248">
        <v>0</v>
      </c>
      <c r="P248" t="s">
        <v>23</v>
      </c>
    </row>
    <row r="249" spans="1:16" x14ac:dyDescent="0.25">
      <c r="A249">
        <v>655630</v>
      </c>
      <c r="B249" t="s">
        <v>162</v>
      </c>
      <c r="C249" t="s">
        <v>163</v>
      </c>
      <c r="D249">
        <v>46199.661550925928</v>
      </c>
      <c r="E249">
        <v>802190</v>
      </c>
      <c r="F249" t="s">
        <v>44</v>
      </c>
      <c r="H249">
        <v>3</v>
      </c>
      <c r="I249" t="s">
        <v>22</v>
      </c>
      <c r="J249">
        <v>198655.40875</v>
      </c>
      <c r="K249" t="s">
        <v>23</v>
      </c>
      <c r="L249">
        <v>46237</v>
      </c>
      <c r="M249">
        <v>3630645</v>
      </c>
      <c r="N249">
        <v>3</v>
      </c>
      <c r="O249">
        <v>0</v>
      </c>
      <c r="P249" t="s">
        <v>23</v>
      </c>
    </row>
    <row r="250" spans="1:16" x14ac:dyDescent="0.25">
      <c r="A250">
        <v>655630</v>
      </c>
      <c r="B250" t="s">
        <v>162</v>
      </c>
      <c r="C250" t="s">
        <v>163</v>
      </c>
      <c r="D250">
        <v>46199.661550925928</v>
      </c>
      <c r="E250">
        <v>802191</v>
      </c>
      <c r="F250" t="s">
        <v>47</v>
      </c>
      <c r="H250">
        <v>3</v>
      </c>
      <c r="I250" t="s">
        <v>22</v>
      </c>
      <c r="J250">
        <v>72315.895000000004</v>
      </c>
      <c r="K250" t="s">
        <v>23</v>
      </c>
      <c r="L250">
        <v>46237</v>
      </c>
      <c r="M250">
        <v>3630646</v>
      </c>
      <c r="N250">
        <v>3</v>
      </c>
      <c r="O250">
        <v>0</v>
      </c>
      <c r="P250" t="s">
        <v>23</v>
      </c>
    </row>
    <row r="251" spans="1:16" x14ac:dyDescent="0.25">
      <c r="A251">
        <v>655630</v>
      </c>
      <c r="B251" t="s">
        <v>162</v>
      </c>
      <c r="C251" t="s">
        <v>163</v>
      </c>
      <c r="D251">
        <v>46199.661550925928</v>
      </c>
      <c r="E251">
        <v>802192</v>
      </c>
      <c r="F251" t="s">
        <v>50</v>
      </c>
      <c r="H251">
        <v>3</v>
      </c>
      <c r="I251" t="s">
        <v>22</v>
      </c>
      <c r="J251">
        <v>119398.45666700001</v>
      </c>
      <c r="K251" t="s">
        <v>23</v>
      </c>
      <c r="L251">
        <v>46237</v>
      </c>
      <c r="M251">
        <v>3630647</v>
      </c>
      <c r="N251">
        <v>3</v>
      </c>
      <c r="O251">
        <v>0</v>
      </c>
      <c r="P251" t="s">
        <v>23</v>
      </c>
    </row>
    <row r="252" spans="1:16" x14ac:dyDescent="0.25">
      <c r="A252">
        <v>655630</v>
      </c>
      <c r="B252" t="s">
        <v>162</v>
      </c>
      <c r="C252" t="s">
        <v>163</v>
      </c>
      <c r="D252">
        <v>46199.661550925928</v>
      </c>
      <c r="E252">
        <v>802193</v>
      </c>
      <c r="F252" t="s">
        <v>53</v>
      </c>
      <c r="H252">
        <v>3</v>
      </c>
      <c r="I252" t="s">
        <v>22</v>
      </c>
      <c r="J252">
        <v>66287.813332999998</v>
      </c>
      <c r="K252" t="s">
        <v>23</v>
      </c>
      <c r="L252">
        <v>46237</v>
      </c>
      <c r="M252">
        <v>3630648</v>
      </c>
      <c r="N252">
        <v>3</v>
      </c>
      <c r="O252">
        <v>0</v>
      </c>
      <c r="P252" t="s">
        <v>23</v>
      </c>
    </row>
    <row r="253" spans="1:16" x14ac:dyDescent="0.25">
      <c r="A253">
        <v>655630</v>
      </c>
      <c r="B253" t="s">
        <v>162</v>
      </c>
      <c r="C253" t="s">
        <v>163</v>
      </c>
      <c r="D253">
        <v>46199.661550925928</v>
      </c>
      <c r="E253">
        <v>802194</v>
      </c>
      <c r="F253" t="s">
        <v>55</v>
      </c>
      <c r="H253">
        <v>20</v>
      </c>
      <c r="I253" t="s">
        <v>22</v>
      </c>
      <c r="J253">
        <v>16478.36</v>
      </c>
      <c r="K253" t="s">
        <v>23</v>
      </c>
      <c r="L253">
        <v>46237</v>
      </c>
      <c r="M253">
        <v>3630649</v>
      </c>
      <c r="N253">
        <v>20</v>
      </c>
      <c r="O253">
        <v>0</v>
      </c>
      <c r="P253" t="s">
        <v>23</v>
      </c>
    </row>
    <row r="254" spans="1:16" x14ac:dyDescent="0.25">
      <c r="A254">
        <v>655630</v>
      </c>
      <c r="B254" t="s">
        <v>162</v>
      </c>
      <c r="C254" t="s">
        <v>163</v>
      </c>
      <c r="D254">
        <v>46199.661550925928</v>
      </c>
      <c r="E254">
        <v>802195</v>
      </c>
      <c r="F254" t="s">
        <v>58</v>
      </c>
      <c r="H254">
        <v>20</v>
      </c>
      <c r="I254" t="s">
        <v>22</v>
      </c>
      <c r="J254">
        <v>18524.07</v>
      </c>
      <c r="K254" t="s">
        <v>23</v>
      </c>
      <c r="L254">
        <v>46237</v>
      </c>
      <c r="M254">
        <v>3630650</v>
      </c>
      <c r="N254">
        <v>20</v>
      </c>
      <c r="O254">
        <v>0</v>
      </c>
      <c r="P254" t="s">
        <v>23</v>
      </c>
    </row>
    <row r="255" spans="1:16" x14ac:dyDescent="0.25">
      <c r="A255">
        <v>655630</v>
      </c>
      <c r="B255" t="s">
        <v>162</v>
      </c>
      <c r="C255" t="s">
        <v>163</v>
      </c>
      <c r="D255">
        <v>46199.661550925928</v>
      </c>
      <c r="E255">
        <v>802196</v>
      </c>
      <c r="F255" t="s">
        <v>61</v>
      </c>
      <c r="H255">
        <v>15</v>
      </c>
      <c r="I255" t="s">
        <v>22</v>
      </c>
      <c r="J255">
        <v>22054.262500000001</v>
      </c>
      <c r="K255" t="s">
        <v>23</v>
      </c>
      <c r="L255">
        <v>46237</v>
      </c>
      <c r="M255">
        <v>3630651</v>
      </c>
      <c r="N255">
        <v>15</v>
      </c>
      <c r="O255">
        <v>0</v>
      </c>
      <c r="P255" t="s">
        <v>23</v>
      </c>
    </row>
    <row r="256" spans="1:16" x14ac:dyDescent="0.25">
      <c r="A256">
        <v>655630</v>
      </c>
      <c r="B256" t="s">
        <v>162</v>
      </c>
      <c r="C256" t="s">
        <v>163</v>
      </c>
      <c r="D256">
        <v>46199.661550925928</v>
      </c>
      <c r="E256">
        <v>802197</v>
      </c>
      <c r="F256" t="s">
        <v>64</v>
      </c>
      <c r="H256">
        <v>8</v>
      </c>
      <c r="I256" t="s">
        <v>22</v>
      </c>
      <c r="J256">
        <v>20273.105</v>
      </c>
      <c r="K256" t="s">
        <v>23</v>
      </c>
      <c r="L256">
        <v>46237</v>
      </c>
      <c r="M256">
        <v>3630652</v>
      </c>
      <c r="N256">
        <v>8</v>
      </c>
      <c r="O256">
        <v>0</v>
      </c>
      <c r="P256" t="s">
        <v>23</v>
      </c>
    </row>
    <row r="257" spans="1:20" x14ac:dyDescent="0.25">
      <c r="A257">
        <v>655630</v>
      </c>
      <c r="B257" t="s">
        <v>162</v>
      </c>
      <c r="C257" t="s">
        <v>163</v>
      </c>
      <c r="D257">
        <v>46199.661550925928</v>
      </c>
      <c r="E257">
        <v>802198</v>
      </c>
      <c r="F257" t="s">
        <v>66</v>
      </c>
      <c r="H257">
        <v>8</v>
      </c>
      <c r="I257" t="s">
        <v>22</v>
      </c>
      <c r="J257">
        <v>47000</v>
      </c>
      <c r="K257" t="s">
        <v>23</v>
      </c>
      <c r="L257">
        <v>46237</v>
      </c>
      <c r="M257">
        <v>3630653</v>
      </c>
      <c r="N257">
        <v>8</v>
      </c>
      <c r="O257">
        <v>0</v>
      </c>
      <c r="P257" t="s">
        <v>23</v>
      </c>
    </row>
    <row r="258" spans="1:20" x14ac:dyDescent="0.25">
      <c r="A258">
        <v>655630</v>
      </c>
      <c r="B258" t="s">
        <v>162</v>
      </c>
      <c r="C258" t="s">
        <v>163</v>
      </c>
      <c r="D258">
        <v>46199.661550925928</v>
      </c>
      <c r="E258">
        <v>802199</v>
      </c>
      <c r="F258" t="s">
        <v>68</v>
      </c>
      <c r="H258">
        <v>2</v>
      </c>
      <c r="I258" t="s">
        <v>22</v>
      </c>
      <c r="J258">
        <v>215769.86714300001</v>
      </c>
      <c r="K258" t="s">
        <v>23</v>
      </c>
      <c r="L258">
        <v>46237</v>
      </c>
      <c r="M258">
        <v>3630654</v>
      </c>
      <c r="N258">
        <v>2</v>
      </c>
      <c r="O258">
        <v>0</v>
      </c>
      <c r="P258" t="s">
        <v>23</v>
      </c>
    </row>
    <row r="259" spans="1:20" x14ac:dyDescent="0.25">
      <c r="A259">
        <v>655630</v>
      </c>
      <c r="B259" t="s">
        <v>162</v>
      </c>
      <c r="C259" t="s">
        <v>163</v>
      </c>
      <c r="D259">
        <v>46199.661550925928</v>
      </c>
      <c r="E259">
        <v>802200</v>
      </c>
      <c r="F259" t="s">
        <v>71</v>
      </c>
      <c r="H259">
        <v>10</v>
      </c>
      <c r="I259" t="s">
        <v>22</v>
      </c>
      <c r="J259">
        <v>58391.982000000004</v>
      </c>
      <c r="K259" t="s">
        <v>23</v>
      </c>
      <c r="L259">
        <v>46237</v>
      </c>
      <c r="M259">
        <v>3630655</v>
      </c>
      <c r="N259">
        <v>10</v>
      </c>
      <c r="O259">
        <v>49970</v>
      </c>
      <c r="P259" t="s">
        <v>23</v>
      </c>
      <c r="T259" t="s">
        <v>164</v>
      </c>
    </row>
    <row r="260" spans="1:20" x14ac:dyDescent="0.25">
      <c r="A260">
        <v>655630</v>
      </c>
      <c r="B260" t="s">
        <v>162</v>
      </c>
      <c r="C260" t="s">
        <v>163</v>
      </c>
      <c r="D260">
        <v>46199.661550925928</v>
      </c>
      <c r="E260">
        <v>802201</v>
      </c>
      <c r="F260" t="s">
        <v>74</v>
      </c>
      <c r="H260">
        <v>4</v>
      </c>
      <c r="I260" t="s">
        <v>22</v>
      </c>
      <c r="J260">
        <v>24741.68</v>
      </c>
      <c r="K260" t="s">
        <v>23</v>
      </c>
      <c r="L260">
        <v>46237</v>
      </c>
      <c r="M260">
        <v>3630656</v>
      </c>
      <c r="N260">
        <v>4</v>
      </c>
      <c r="O260">
        <v>22500</v>
      </c>
      <c r="P260" t="s">
        <v>23</v>
      </c>
    </row>
    <row r="261" spans="1:20" x14ac:dyDescent="0.25">
      <c r="A261">
        <v>655630</v>
      </c>
      <c r="B261" t="s">
        <v>162</v>
      </c>
      <c r="C261" t="s">
        <v>163</v>
      </c>
      <c r="D261">
        <v>46199.661550925928</v>
      </c>
      <c r="E261">
        <v>802202</v>
      </c>
      <c r="F261" t="s">
        <v>77</v>
      </c>
      <c r="H261">
        <v>3</v>
      </c>
      <c r="I261" t="s">
        <v>22</v>
      </c>
      <c r="J261">
        <v>32940</v>
      </c>
      <c r="K261" t="s">
        <v>23</v>
      </c>
      <c r="L261">
        <v>46237</v>
      </c>
      <c r="M261">
        <v>3630657</v>
      </c>
      <c r="N261">
        <v>3</v>
      </c>
      <c r="O261">
        <v>9600</v>
      </c>
      <c r="P261" t="s">
        <v>23</v>
      </c>
      <c r="T261" t="s">
        <v>165</v>
      </c>
    </row>
    <row r="262" spans="1:20" x14ac:dyDescent="0.25">
      <c r="A262">
        <v>655630</v>
      </c>
      <c r="B262" t="s">
        <v>162</v>
      </c>
      <c r="C262" t="s">
        <v>163</v>
      </c>
      <c r="D262">
        <v>46199.661550925928</v>
      </c>
      <c r="E262">
        <v>802203</v>
      </c>
      <c r="F262" t="s">
        <v>80</v>
      </c>
      <c r="H262">
        <v>5</v>
      </c>
      <c r="I262" t="s">
        <v>22</v>
      </c>
      <c r="J262">
        <v>12900</v>
      </c>
      <c r="K262" t="s">
        <v>23</v>
      </c>
      <c r="L262">
        <v>46237</v>
      </c>
      <c r="M262">
        <v>3630658</v>
      </c>
      <c r="N262">
        <v>5</v>
      </c>
      <c r="O262">
        <v>0</v>
      </c>
      <c r="P262" t="s">
        <v>23</v>
      </c>
    </row>
    <row r="263" spans="1:20" x14ac:dyDescent="0.25">
      <c r="A263">
        <v>655630</v>
      </c>
      <c r="B263" t="s">
        <v>162</v>
      </c>
      <c r="C263" t="s">
        <v>163</v>
      </c>
      <c r="D263">
        <v>46199.661550925928</v>
      </c>
      <c r="E263">
        <v>802204</v>
      </c>
      <c r="F263" t="s">
        <v>82</v>
      </c>
      <c r="H263">
        <v>5</v>
      </c>
      <c r="I263" t="s">
        <v>22</v>
      </c>
      <c r="J263">
        <v>19854.116000000002</v>
      </c>
      <c r="K263" t="s">
        <v>23</v>
      </c>
      <c r="L263">
        <v>46237</v>
      </c>
      <c r="M263">
        <v>3630659</v>
      </c>
      <c r="N263">
        <v>5</v>
      </c>
      <c r="O263">
        <v>8500</v>
      </c>
      <c r="P263" t="s">
        <v>23</v>
      </c>
    </row>
    <row r="264" spans="1:20" x14ac:dyDescent="0.25">
      <c r="A264">
        <v>655630</v>
      </c>
      <c r="B264" t="s">
        <v>162</v>
      </c>
      <c r="C264" t="s">
        <v>163</v>
      </c>
      <c r="D264">
        <v>46199.661550925928</v>
      </c>
      <c r="E264">
        <v>802205</v>
      </c>
      <c r="F264" t="s">
        <v>85</v>
      </c>
      <c r="H264">
        <v>15</v>
      </c>
      <c r="I264" t="s">
        <v>22</v>
      </c>
      <c r="J264">
        <v>25799.4725</v>
      </c>
      <c r="K264" t="s">
        <v>23</v>
      </c>
      <c r="L264">
        <v>46237</v>
      </c>
      <c r="M264">
        <v>3630660</v>
      </c>
      <c r="N264">
        <v>15</v>
      </c>
      <c r="O264">
        <v>0</v>
      </c>
      <c r="P264" t="s">
        <v>23</v>
      </c>
    </row>
    <row r="265" spans="1:20" x14ac:dyDescent="0.25">
      <c r="A265">
        <v>655630</v>
      </c>
      <c r="B265" t="s">
        <v>162</v>
      </c>
      <c r="C265" t="s">
        <v>163</v>
      </c>
      <c r="D265">
        <v>46199.661550925928</v>
      </c>
      <c r="E265">
        <v>802206</v>
      </c>
      <c r="F265" t="s">
        <v>88</v>
      </c>
      <c r="H265">
        <v>8</v>
      </c>
      <c r="I265" t="s">
        <v>22</v>
      </c>
      <c r="J265">
        <v>16386.55</v>
      </c>
      <c r="K265" t="s">
        <v>23</v>
      </c>
      <c r="L265">
        <v>46237</v>
      </c>
      <c r="M265">
        <v>3630661</v>
      </c>
      <c r="N265">
        <v>8</v>
      </c>
      <c r="O265">
        <v>0</v>
      </c>
      <c r="P265" t="s">
        <v>23</v>
      </c>
    </row>
  </sheetData>
  <autoFilter ref="A1:T265" xr:uid="{0EB3D63E-4385-453D-B804-170118514F0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garza actua</vt:lpstr>
      <vt:lpstr>Hoja2</vt:lpstr>
      <vt:lpstr>Hoja3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CRISTINA PÉREZ SIERRA</dc:creator>
  <cp:lastModifiedBy>ESTHER CRISTINA PÉREZ SIERRA</cp:lastModifiedBy>
  <dcterms:created xsi:type="dcterms:W3CDTF">2026-07-06T14:52:34Z</dcterms:created>
  <dcterms:modified xsi:type="dcterms:W3CDTF">2026-07-08T20:21:59Z</dcterms:modified>
</cp:coreProperties>
</file>