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onj\OneDrive\Desktop\OFI. PLANEACION\INTERVENTORIA URBANIZACION LIMONAR\"/>
    </mc:Choice>
  </mc:AlternateContent>
  <xr:revisionPtr revIDLastSave="0" documentId="13_ncr:1_{48847EC9-295F-4009-86C3-DFB0D990A8AA}" xr6:coauthVersionLast="47" xr6:coauthVersionMax="47" xr10:uidLastSave="{00000000-0000-0000-0000-000000000000}"/>
  <bookViews>
    <workbookView xWindow="-108" yWindow="-108" windowWidth="23256" windowHeight="12456" xr2:uid="{C485A2A3-B3B5-42A2-AA14-4042829B350B}"/>
  </bookViews>
  <sheets>
    <sheet name="PTTO" sheetId="1" r:id="rId1"/>
    <sheet name="F.MULTIPLICADOR" sheetId="2" r:id="rId2"/>
  </sheets>
  <externalReferences>
    <externalReference r:id="rId3"/>
  </externalReferences>
  <definedNames>
    <definedName name="_xlnm.Print_Area" localSheetId="0">PTTO!$A$1:$J$31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2" l="1"/>
  <c r="F15" i="2"/>
  <c r="F6" i="2"/>
  <c r="G5" i="2"/>
  <c r="H5" i="2" s="1"/>
  <c r="H22" i="2" s="1"/>
  <c r="H32" i="2" s="1"/>
  <c r="H34" i="2" s="1"/>
  <c r="H35" i="2" s="1"/>
  <c r="A2" i="2"/>
  <c r="I14" i="1" l="1"/>
  <c r="I13" i="1"/>
  <c r="I21" i="1"/>
  <c r="I12" i="1"/>
  <c r="I22" i="1" l="1"/>
  <c r="I16" i="1"/>
  <c r="I18" i="1" s="1"/>
  <c r="I23" i="1" l="1"/>
  <c r="I24" i="1" s="1"/>
  <c r="I25" i="1" s="1"/>
</calcChain>
</file>

<file path=xl/sharedStrings.xml><?xml version="1.0" encoding="utf-8"?>
<sst xmlns="http://schemas.openxmlformats.org/spreadsheetml/2006/main" count="70" uniqueCount="65">
  <si>
    <t>PRESUPESTO OFICIAL</t>
  </si>
  <si>
    <t>RECURSO</t>
  </si>
  <si>
    <t>Unid</t>
  </si>
  <si>
    <t>Honorario
mes</t>
  </si>
  <si>
    <t>Cantidad</t>
  </si>
  <si>
    <t>Dedicación por Mes</t>
  </si>
  <si>
    <t xml:space="preserve">MESES </t>
  </si>
  <si>
    <t>Total en pesos</t>
  </si>
  <si>
    <t>PERSONAL PROFESIONAL Y TÉCNICO</t>
  </si>
  <si>
    <t>Director Interventoría</t>
  </si>
  <si>
    <t>UND</t>
  </si>
  <si>
    <t>Total Personal Profesional y Técnico (A)</t>
  </si>
  <si>
    <t>Factor Multiplicador (B)</t>
  </si>
  <si>
    <t>Total Personal con Factor Multiplicador C=A*B</t>
  </si>
  <si>
    <t>OTROS COSTOS DIRECTOS</t>
  </si>
  <si>
    <t>Mes</t>
  </si>
  <si>
    <t xml:space="preserve">Papelería, fotocopias, edición de informes </t>
  </si>
  <si>
    <t>Total otros costos Directos (D)</t>
  </si>
  <si>
    <t>VALOR BÁSICO PRESUPUESTO OFICIAL F=C+D</t>
  </si>
  <si>
    <t>IVA DEL 19% H=0.19*F</t>
  </si>
  <si>
    <t>VALOR TOTAL  PRESUPUESTO OFICIAL (IVA INCLUIDO) E=H+F</t>
  </si>
  <si>
    <t xml:space="preserve">Profesional contable </t>
  </si>
  <si>
    <t xml:space="preserve">FACTOR MULTIPLICADOR </t>
  </si>
  <si>
    <t>ITEM</t>
  </si>
  <si>
    <t>CONCEPTO</t>
  </si>
  <si>
    <t>PARCIAL</t>
  </si>
  <si>
    <t>SUBTOTAL</t>
  </si>
  <si>
    <t>TOTAL</t>
  </si>
  <si>
    <t>Salario Anual básico</t>
  </si>
  <si>
    <t>Prestaciones Legales</t>
  </si>
  <si>
    <t>2.1</t>
  </si>
  <si>
    <t>Prima anual</t>
  </si>
  <si>
    <t>2.2</t>
  </si>
  <si>
    <t>Cesantías</t>
  </si>
  <si>
    <t>2.3</t>
  </si>
  <si>
    <t>Intereses sobre las Cesantias</t>
  </si>
  <si>
    <t>2.4</t>
  </si>
  <si>
    <t>Vacaciones Mensual</t>
  </si>
  <si>
    <t>2.5</t>
  </si>
  <si>
    <t>Indemnización de Ley</t>
  </si>
  <si>
    <t>2.6</t>
  </si>
  <si>
    <t>Permisos y ausencias</t>
  </si>
  <si>
    <t>2.7</t>
  </si>
  <si>
    <t>Dotación</t>
  </si>
  <si>
    <t>Aportes Patronales</t>
  </si>
  <si>
    <t>Seguridad social (salud)</t>
  </si>
  <si>
    <t>Seguridad social ( Pensión)</t>
  </si>
  <si>
    <t>Riesgos profesionales</t>
  </si>
  <si>
    <t>CAJA COMPENSACION</t>
  </si>
  <si>
    <t>SENA</t>
  </si>
  <si>
    <t>ICBF</t>
  </si>
  <si>
    <t>SUBTOTAL (1+2)</t>
  </si>
  <si>
    <t>Gasto administrativo y costos directos no reembonsables (% sobre 3)</t>
  </si>
  <si>
    <t>Gastos Indirectos No reembolsables</t>
  </si>
  <si>
    <t>Cotos y Gastos de Legalización del contrato</t>
  </si>
  <si>
    <t>Estampilla Pro Cultura</t>
  </si>
  <si>
    <t>Estampilla Pro Deporte</t>
  </si>
  <si>
    <t>Estampilla Pro Adulto Mayor</t>
  </si>
  <si>
    <t>Estampilla profamiliar</t>
  </si>
  <si>
    <t>Polizas</t>
  </si>
  <si>
    <t>SUBTOTAL (2 + 3)</t>
  </si>
  <si>
    <t>HONORARIOS</t>
  </si>
  <si>
    <t>TOTAL FACTOR MULTIPLICADOR</t>
  </si>
  <si>
    <t>Auxiliar tecnico Interventoría</t>
  </si>
  <si>
    <t>INTERVENTORIA TECNICA, ADMINISTRATIVA, FINANCIERA, LEGAL Y CONTABLE PARA LA CONSTRUCCIÓN DE OBRAS COMPLEMENTARIAS DE VÍAS Y ESPACIO PÚBLICO ASOCIADAS AL PUENTE VEHICULAR SOBRE EL RÍO LIMONAR, BARRIO TOMÁS CIPRIANO DEL MUNICIPIO DE GUADUAS,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</si>
</sst>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$&quot;* #,##0_-;\-&quot;$&quot;* #,##0_-;_-&quot;$&quot;* &quot;-&quot;_-;_-@_-"/>
    <numFmt numFmtId="165" formatCode="[$$-240A]\ #,##0"/>
    <numFmt numFmtId="166" formatCode="_-&quot;$&quot;* #,##0.00_-;\-&quot;$&quot;* #,##0.00_-;_-&quot;$&quot;* &quot;-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2"/>
      <name val="Century Gothic"/>
      <family val="2"/>
    </font>
    <font>
      <b/>
      <sz val="11"/>
      <color indexed="8"/>
      <name val="Century Gothic"/>
      <family val="2"/>
    </font>
    <font>
      <sz val="11"/>
      <name val="Century Gothic"/>
      <family val="2"/>
    </font>
    <font>
      <sz val="11"/>
      <color indexed="8"/>
      <name val="Century Gothic"/>
      <family val="2"/>
    </font>
    <font>
      <b/>
      <sz val="12"/>
      <color indexed="8"/>
      <name val="Century Gothic"/>
      <family val="2"/>
    </font>
    <font>
      <sz val="10"/>
      <name val="Century Gothic"/>
      <family val="2"/>
    </font>
    <font>
      <sz val="9"/>
      <color indexed="8"/>
      <name val="Century Gothic"/>
      <family val="2"/>
    </font>
    <font>
      <b/>
      <sz val="14"/>
      <color indexed="8"/>
      <name val="Century Gothic"/>
      <family val="2"/>
    </font>
    <font>
      <i/>
      <sz val="11"/>
      <color theme="1"/>
      <name val="Century Gothic"/>
      <family val="2"/>
    </font>
    <font>
      <b/>
      <i/>
      <sz val="11"/>
      <color theme="1"/>
      <name val="Century Gothic"/>
      <family val="2"/>
    </font>
    <font>
      <b/>
      <sz val="14"/>
      <name val="Century Gothic"/>
      <family val="2"/>
    </font>
    <font>
      <b/>
      <sz val="10"/>
      <name val="Century Gothic"/>
      <family val="2"/>
    </font>
    <font>
      <sz val="10"/>
      <color rgb="FF000000"/>
      <name val="Century Gothic"/>
      <family val="2"/>
    </font>
    <font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000000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45">
    <xf numFmtId="0" fontId="0" fillId="0" borderId="0" xfId="0"/>
    <xf numFmtId="0" fontId="2" fillId="0" borderId="0" xfId="0" applyFont="1" applyAlignment="1">
      <alignment vertical="center" wrapText="1"/>
    </xf>
    <xf numFmtId="2" fontId="2" fillId="0" borderId="0" xfId="0" applyNumberFormat="1" applyFont="1" applyAlignment="1">
      <alignment vertical="center" wrapText="1"/>
    </xf>
    <xf numFmtId="164" fontId="2" fillId="0" borderId="0" xfId="3" applyFont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64" fontId="4" fillId="2" borderId="10" xfId="3" applyFont="1" applyFill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2" fontId="4" fillId="0" borderId="12" xfId="0" applyNumberFormat="1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4" fillId="0" borderId="14" xfId="3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165" fontId="5" fillId="0" borderId="13" xfId="0" applyNumberFormat="1" applyFont="1" applyBorder="1" applyAlignment="1">
      <alignment vertical="center" wrapText="1"/>
    </xf>
    <xf numFmtId="2" fontId="5" fillId="0" borderId="13" xfId="0" applyNumberFormat="1" applyFont="1" applyBorder="1" applyAlignment="1">
      <alignment horizontal="center" vertical="center" wrapText="1"/>
    </xf>
    <xf numFmtId="9" fontId="5" fillId="0" borderId="13" xfId="2" applyFont="1" applyBorder="1" applyAlignment="1">
      <alignment horizontal="center" vertical="center" wrapText="1"/>
    </xf>
    <xf numFmtId="2" fontId="5" fillId="0" borderId="8" xfId="2" applyNumberFormat="1" applyFont="1" applyBorder="1" applyAlignment="1">
      <alignment horizontal="center" vertical="center" wrapText="1"/>
    </xf>
    <xf numFmtId="164" fontId="5" fillId="0" borderId="16" xfId="3" applyFont="1" applyFill="1" applyBorder="1" applyAlignment="1">
      <alignment vertical="center" wrapText="1"/>
    </xf>
    <xf numFmtId="2" fontId="5" fillId="0" borderId="13" xfId="0" applyNumberFormat="1" applyFont="1" applyBorder="1" applyAlignment="1">
      <alignment vertical="center" wrapText="1"/>
    </xf>
    <xf numFmtId="2" fontId="5" fillId="0" borderId="8" xfId="0" applyNumberFormat="1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 wrapText="1"/>
    </xf>
    <xf numFmtId="164" fontId="4" fillId="0" borderId="16" xfId="3" applyFont="1" applyFill="1" applyBorder="1" applyAlignment="1">
      <alignment vertical="center" wrapText="1"/>
    </xf>
    <xf numFmtId="0" fontId="6" fillId="0" borderId="12" xfId="0" applyFont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2" fontId="4" fillId="0" borderId="18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2" xfId="3" applyFont="1" applyFill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165" fontId="2" fillId="0" borderId="13" xfId="0" applyNumberFormat="1" applyFont="1" applyBorder="1" applyAlignment="1">
      <alignment vertical="center" wrapText="1"/>
    </xf>
    <xf numFmtId="9" fontId="2" fillId="0" borderId="13" xfId="2" applyFont="1" applyBorder="1" applyAlignment="1">
      <alignment horizontal="center" vertical="center" wrapText="1"/>
    </xf>
    <xf numFmtId="2" fontId="2" fillId="0" borderId="8" xfId="2" applyNumberFormat="1" applyFont="1" applyBorder="1" applyAlignment="1">
      <alignment horizontal="center" vertical="center" wrapText="1"/>
    </xf>
    <xf numFmtId="164" fontId="2" fillId="0" borderId="16" xfId="3" applyFont="1" applyFill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3" fillId="0" borderId="12" xfId="0" applyFont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9" fillId="0" borderId="4" xfId="4" applyFont="1" applyBorder="1" applyAlignment="1">
      <alignment vertical="center"/>
    </xf>
    <xf numFmtId="0" fontId="10" fillId="0" borderId="0" xfId="4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2" fontId="11" fillId="0" borderId="0" xfId="0" applyNumberFormat="1" applyFont="1" applyAlignment="1">
      <alignment vertical="center" wrapText="1"/>
    </xf>
    <xf numFmtId="164" fontId="11" fillId="0" borderId="0" xfId="3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5" fillId="0" borderId="13" xfId="0" applyFont="1" applyFill="1" applyBorder="1" applyAlignment="1">
      <alignment horizontal="center" vertical="center" wrapText="1"/>
    </xf>
    <xf numFmtId="165" fontId="5" fillId="0" borderId="13" xfId="0" applyNumberFormat="1" applyFont="1" applyFill="1" applyBorder="1" applyAlignment="1">
      <alignment vertical="center" wrapText="1"/>
    </xf>
    <xf numFmtId="2" fontId="5" fillId="0" borderId="13" xfId="0" applyNumberFormat="1" applyFont="1" applyFill="1" applyBorder="1" applyAlignment="1">
      <alignment horizontal="center" vertical="center" wrapText="1"/>
    </xf>
    <xf numFmtId="9" fontId="5" fillId="0" borderId="13" xfId="2" applyFont="1" applyFill="1" applyBorder="1" applyAlignment="1">
      <alignment horizontal="center" vertical="center" wrapText="1"/>
    </xf>
    <xf numFmtId="2" fontId="5" fillId="0" borderId="8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vertical="center" wrapText="1"/>
    </xf>
    <xf numFmtId="166" fontId="4" fillId="2" borderId="21" xfId="3" applyNumberFormat="1" applyFont="1" applyFill="1" applyBorder="1" applyAlignment="1">
      <alignment horizontal="right" vertical="center" wrapText="1"/>
    </xf>
    <xf numFmtId="0" fontId="14" fillId="3" borderId="34" xfId="0" applyFont="1" applyFill="1" applyBorder="1"/>
    <xf numFmtId="0" fontId="14" fillId="3" borderId="37" xfId="0" applyFont="1" applyFill="1" applyBorder="1"/>
    <xf numFmtId="0" fontId="14" fillId="3" borderId="37" xfId="0" applyFont="1" applyFill="1" applyBorder="1" applyAlignment="1">
      <alignment horizontal="center"/>
    </xf>
    <xf numFmtId="0" fontId="14" fillId="3" borderId="38" xfId="0" applyFont="1" applyFill="1" applyBorder="1" applyAlignment="1">
      <alignment horizontal="center" vertical="center"/>
    </xf>
    <xf numFmtId="0" fontId="14" fillId="0" borderId="34" xfId="0" applyFont="1" applyBorder="1"/>
    <xf numFmtId="0" fontId="14" fillId="0" borderId="37" xfId="0" applyFont="1" applyBorder="1"/>
    <xf numFmtId="0" fontId="14" fillId="0" borderId="37" xfId="0" applyFont="1" applyBorder="1" applyAlignment="1">
      <alignment horizontal="center"/>
    </xf>
    <xf numFmtId="10" fontId="14" fillId="0" borderId="38" xfId="0" applyNumberFormat="1" applyFont="1" applyBorder="1" applyAlignment="1">
      <alignment horizontal="center" vertical="center"/>
    </xf>
    <xf numFmtId="10" fontId="14" fillId="0" borderId="37" xfId="0" applyNumberFormat="1" applyFont="1" applyBorder="1" applyAlignment="1">
      <alignment horizontal="center"/>
    </xf>
    <xf numFmtId="0" fontId="8" fillId="0" borderId="34" xfId="0" applyFont="1" applyBorder="1"/>
    <xf numFmtId="0" fontId="8" fillId="0" borderId="37" xfId="0" applyFont="1" applyBorder="1"/>
    <xf numFmtId="10" fontId="8" fillId="0" borderId="37" xfId="0" applyNumberFormat="1" applyFont="1" applyBorder="1"/>
    <xf numFmtId="0" fontId="8" fillId="0" borderId="37" xfId="0" applyFont="1" applyBorder="1" applyAlignment="1">
      <alignment horizontal="center"/>
    </xf>
    <xf numFmtId="0" fontId="14" fillId="0" borderId="38" xfId="0" applyFont="1" applyBorder="1" applyAlignment="1">
      <alignment horizontal="center" vertical="center"/>
    </xf>
    <xf numFmtId="0" fontId="8" fillId="0" borderId="37" xfId="0" applyFont="1" applyBorder="1" applyAlignment="1">
      <alignment horizontal="right"/>
    </xf>
    <xf numFmtId="10" fontId="14" fillId="0" borderId="37" xfId="0" applyNumberFormat="1" applyFont="1" applyBorder="1"/>
    <xf numFmtId="0" fontId="8" fillId="0" borderId="39" xfId="0" applyFont="1" applyBorder="1"/>
    <xf numFmtId="0" fontId="15" fillId="0" borderId="7" xfId="0" applyFont="1" applyBorder="1" applyAlignment="1">
      <alignment horizontal="center" vertical="top"/>
    </xf>
    <xf numFmtId="0" fontId="8" fillId="0" borderId="40" xfId="0" applyFont="1" applyBorder="1"/>
    <xf numFmtId="0" fontId="8" fillId="0" borderId="13" xfId="0" applyFont="1" applyBorder="1"/>
    <xf numFmtId="0" fontId="15" fillId="0" borderId="13" xfId="0" applyFont="1" applyBorder="1" applyAlignment="1">
      <alignment horizontal="left" vertical="center" indent="1"/>
    </xf>
    <xf numFmtId="10" fontId="15" fillId="0" borderId="7" xfId="0" applyNumberFormat="1" applyFont="1" applyBorder="1" applyAlignment="1">
      <alignment horizontal="center" vertical="top"/>
    </xf>
    <xf numFmtId="0" fontId="8" fillId="0" borderId="31" xfId="0" applyFont="1" applyBorder="1"/>
    <xf numFmtId="10" fontId="15" fillId="0" borderId="13" xfId="0" applyNumberFormat="1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/>
    </xf>
    <xf numFmtId="0" fontId="15" fillId="0" borderId="41" xfId="0" applyFont="1" applyBorder="1" applyAlignment="1">
      <alignment horizontal="left" vertical="center" indent="1"/>
    </xf>
    <xf numFmtId="10" fontId="15" fillId="0" borderId="41" xfId="0" applyNumberFormat="1" applyFont="1" applyBorder="1" applyAlignment="1">
      <alignment horizontal="center" vertical="top"/>
    </xf>
    <xf numFmtId="0" fontId="15" fillId="0" borderId="41" xfId="0" applyFont="1" applyBorder="1" applyAlignment="1">
      <alignment horizontal="center" vertical="top"/>
    </xf>
    <xf numFmtId="0" fontId="14" fillId="0" borderId="33" xfId="0" applyFont="1" applyBorder="1" applyAlignment="1">
      <alignment horizontal="center" vertical="center"/>
    </xf>
    <xf numFmtId="0" fontId="16" fillId="0" borderId="13" xfId="0" applyFont="1" applyBorder="1"/>
    <xf numFmtId="0" fontId="8" fillId="0" borderId="13" xfId="0" applyFont="1" applyBorder="1" applyAlignment="1">
      <alignment horizontal="center"/>
    </xf>
    <xf numFmtId="2" fontId="14" fillId="3" borderId="38" xfId="0" applyNumberFormat="1" applyFont="1" applyFill="1" applyBorder="1" applyAlignment="1">
      <alignment horizontal="center" vertical="center"/>
    </xf>
    <xf numFmtId="0" fontId="16" fillId="0" borderId="1" xfId="0" applyFont="1" applyBorder="1"/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2" xfId="0" applyFont="1" applyBorder="1"/>
    <xf numFmtId="0" fontId="14" fillId="0" borderId="4" xfId="0" applyFont="1" applyBorder="1" applyAlignment="1">
      <alignment horizontal="center"/>
    </xf>
    <xf numFmtId="4" fontId="14" fillId="0" borderId="0" xfId="0" applyNumberFormat="1" applyFont="1"/>
    <xf numFmtId="0" fontId="16" fillId="0" borderId="25" xfId="0" applyFont="1" applyBorder="1"/>
    <xf numFmtId="4" fontId="8" fillId="0" borderId="26" xfId="0" applyNumberFormat="1" applyFont="1" applyBorder="1"/>
    <xf numFmtId="0" fontId="16" fillId="0" borderId="26" xfId="0" applyFont="1" applyBorder="1"/>
    <xf numFmtId="0" fontId="16" fillId="0" borderId="26" xfId="0" applyFont="1" applyBorder="1" applyAlignment="1">
      <alignment horizontal="center"/>
    </xf>
    <xf numFmtId="0" fontId="16" fillId="0" borderId="27" xfId="0" applyFont="1" applyBorder="1"/>
    <xf numFmtId="166" fontId="4" fillId="0" borderId="16" xfId="3" applyNumberFormat="1" applyFont="1" applyFill="1" applyBorder="1" applyAlignment="1">
      <alignment vertical="center" wrapText="1"/>
    </xf>
    <xf numFmtId="166" fontId="4" fillId="2" borderId="16" xfId="3" applyNumberFormat="1" applyFont="1" applyFill="1" applyBorder="1" applyAlignment="1">
      <alignment vertical="center" wrapText="1"/>
    </xf>
    <xf numFmtId="2" fontId="4" fillId="0" borderId="16" xfId="1" applyNumberFormat="1" applyFont="1" applyBorder="1" applyAlignment="1">
      <alignment horizontal="right"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14" fillId="0" borderId="35" xfId="0" applyFont="1" applyBorder="1"/>
    <xf numFmtId="0" fontId="14" fillId="0" borderId="32" xfId="0" applyFont="1" applyBorder="1"/>
    <xf numFmtId="0" fontId="14" fillId="0" borderId="36" xfId="0" applyFont="1" applyBorder="1"/>
    <xf numFmtId="0" fontId="14" fillId="3" borderId="31" xfId="0" applyFont="1" applyFill="1" applyBorder="1"/>
    <xf numFmtId="0" fontId="14" fillId="3" borderId="32" xfId="0" applyFont="1" applyFill="1" applyBorder="1"/>
    <xf numFmtId="0" fontId="14" fillId="3" borderId="36" xfId="0" applyFont="1" applyFill="1" applyBorder="1"/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3" borderId="35" xfId="0" applyFont="1" applyFill="1" applyBorder="1"/>
    <xf numFmtId="0" fontId="14" fillId="0" borderId="31" xfId="0" applyFont="1" applyBorder="1"/>
    <xf numFmtId="0" fontId="14" fillId="0" borderId="33" xfId="0" applyFont="1" applyBorder="1"/>
  </cellXfs>
  <cellStyles count="5">
    <cellStyle name="Millares [0]" xfId="1" builtinId="6"/>
    <cellStyle name="Moneda [0] 2" xfId="3" xr:uid="{2BBE2CB9-08F2-42FD-B2FD-98423D54FFC6}"/>
    <cellStyle name="Normal" xfId="0" builtinId="0"/>
    <cellStyle name="Normal 6 2" xfId="4" xr:uid="{5E7BBB2D-D9F1-4343-A6E5-0DF7AAB315C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280147</xdr:colOff>
      <xdr:row>6</xdr:row>
      <xdr:rowOff>69029</xdr:rowOff>
    </xdr:from>
    <xdr:to>
      <xdr:col>2</xdr:col>
      <xdr:colOff>764240</xdr:colOff>
      <xdr:row>8</xdr:row>
      <xdr:rowOff>364374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CCAF18-1B9D-47B9-A943-ACB4AF618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1247" y="1204409"/>
          <a:ext cx="484093" cy="95066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nj\Downloads\PRESUPUE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BASICOS"/>
      <sheetName val="CADENA DE VALOR"/>
      <sheetName val="PRESUPUESTO GENERAL"/>
      <sheetName val="AIU"/>
      <sheetName val="APU´S"/>
      <sheetName val="MC"/>
      <sheetName val="INTERV."/>
      <sheetName val="ANALISIS DE TRASPORTE "/>
      <sheetName val="FM"/>
      <sheetName val="FACTOR 1,7"/>
      <sheetName val="FACTOR 1,8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45191-1509-49A2-A920-39D78CBFB95A}">
  <dimension ref="B3:I35"/>
  <sheetViews>
    <sheetView tabSelected="1" topLeftCell="A4" zoomScale="73" zoomScaleNormal="73" zoomScaleSheetLayoutView="73" workbookViewId="0">
      <selection activeCell="K24" sqref="K24"/>
    </sheetView>
  </sheetViews>
  <sheetFormatPr baseColWidth="10" defaultRowHeight="14.4" x14ac:dyDescent="0.3"/>
  <cols>
    <col min="1" max="1" width="3.44140625" customWidth="1"/>
    <col min="2" max="2" width="2.88671875" customWidth="1"/>
    <col min="3" max="3" width="40.77734375" customWidth="1"/>
    <col min="5" max="5" width="15.5546875" customWidth="1"/>
    <col min="6" max="6" width="13.77734375" bestFit="1" customWidth="1"/>
    <col min="7" max="7" width="13.109375" customWidth="1"/>
    <col min="9" max="9" width="23.109375" customWidth="1"/>
  </cols>
  <sheetData>
    <row r="3" spans="2:9" x14ac:dyDescent="0.3">
      <c r="B3" s="1"/>
      <c r="C3" s="1"/>
      <c r="D3" s="1"/>
      <c r="E3" s="1"/>
      <c r="F3" s="2"/>
      <c r="G3" s="1"/>
      <c r="H3" s="1"/>
      <c r="I3" s="3"/>
    </row>
    <row r="4" spans="2:9" ht="15" thickBot="1" x14ac:dyDescent="0.35">
      <c r="B4" s="1"/>
      <c r="C4" s="1"/>
      <c r="D4" s="1"/>
      <c r="E4" s="1"/>
      <c r="F4" s="2"/>
      <c r="G4" s="1"/>
      <c r="H4" s="1"/>
      <c r="I4" s="3"/>
    </row>
    <row r="5" spans="2:9" ht="45" customHeight="1" x14ac:dyDescent="0.3">
      <c r="B5" s="1"/>
      <c r="C5" s="104" t="s">
        <v>64</v>
      </c>
      <c r="D5" s="105"/>
      <c r="E5" s="105"/>
      <c r="F5" s="105"/>
      <c r="G5" s="105"/>
      <c r="H5" s="105"/>
      <c r="I5" s="106"/>
    </row>
    <row r="6" spans="2:9" ht="28.2" customHeight="1" thickBot="1" x14ac:dyDescent="0.35">
      <c r="B6" s="1"/>
      <c r="C6" s="107"/>
      <c r="D6" s="108"/>
      <c r="E6" s="108"/>
      <c r="F6" s="108"/>
      <c r="G6" s="108"/>
      <c r="H6" s="108"/>
      <c r="I6" s="109"/>
    </row>
    <row r="7" spans="2:9" ht="27.6" customHeight="1" x14ac:dyDescent="0.3">
      <c r="B7" s="1"/>
      <c r="C7" s="119"/>
      <c r="D7" s="120"/>
      <c r="E7" s="120"/>
      <c r="F7" s="120"/>
      <c r="G7" s="120"/>
      <c r="H7" s="120"/>
      <c r="I7" s="121"/>
    </row>
    <row r="8" spans="2:9" ht="24" customHeight="1" x14ac:dyDescent="0.3">
      <c r="B8" s="1"/>
      <c r="C8" s="122" t="s">
        <v>0</v>
      </c>
      <c r="D8" s="123"/>
      <c r="E8" s="123"/>
      <c r="F8" s="123"/>
      <c r="G8" s="123"/>
      <c r="H8" s="123"/>
      <c r="I8" s="124"/>
    </row>
    <row r="9" spans="2:9" ht="33" customHeight="1" x14ac:dyDescent="0.3">
      <c r="B9" s="1"/>
      <c r="C9" s="125"/>
      <c r="D9" s="126"/>
      <c r="E9" s="126"/>
      <c r="F9" s="126"/>
      <c r="G9" s="126"/>
      <c r="H9" s="126"/>
      <c r="I9" s="127"/>
    </row>
    <row r="10" spans="2:9" ht="27.6" x14ac:dyDescent="0.3">
      <c r="B10" s="1"/>
      <c r="C10" s="4" t="s">
        <v>1</v>
      </c>
      <c r="D10" s="5" t="s">
        <v>2</v>
      </c>
      <c r="E10" s="5" t="s">
        <v>3</v>
      </c>
      <c r="F10" s="6" t="s">
        <v>4</v>
      </c>
      <c r="G10" s="7" t="s">
        <v>5</v>
      </c>
      <c r="H10" s="8" t="s">
        <v>6</v>
      </c>
      <c r="I10" s="9" t="s">
        <v>7</v>
      </c>
    </row>
    <row r="11" spans="2:9" ht="21.6" customHeight="1" x14ac:dyDescent="0.3">
      <c r="B11" s="1"/>
      <c r="C11" s="10" t="s">
        <v>8</v>
      </c>
      <c r="D11" s="11"/>
      <c r="E11" s="11"/>
      <c r="F11" s="12"/>
      <c r="G11" s="13"/>
      <c r="H11" s="14"/>
      <c r="I11" s="15"/>
    </row>
    <row r="12" spans="2:9" ht="19.8" customHeight="1" x14ac:dyDescent="0.3">
      <c r="B12" s="1"/>
      <c r="C12" s="16" t="s">
        <v>9</v>
      </c>
      <c r="D12" s="17" t="s">
        <v>10</v>
      </c>
      <c r="E12" s="18">
        <v>3000000</v>
      </c>
      <c r="F12" s="19">
        <v>1</v>
      </c>
      <c r="G12" s="20">
        <v>0.3</v>
      </c>
      <c r="H12" s="21">
        <v>5</v>
      </c>
      <c r="I12" s="22">
        <f>+E12*F12*G12*H12</f>
        <v>4500000</v>
      </c>
    </row>
    <row r="13" spans="2:9" ht="22.2" customHeight="1" x14ac:dyDescent="0.3">
      <c r="B13" s="1"/>
      <c r="C13" s="16" t="s">
        <v>63</v>
      </c>
      <c r="D13" s="17" t="s">
        <v>10</v>
      </c>
      <c r="E13" s="18">
        <v>2000000</v>
      </c>
      <c r="F13" s="19">
        <v>1</v>
      </c>
      <c r="G13" s="20">
        <v>1</v>
      </c>
      <c r="H13" s="21">
        <v>5</v>
      </c>
      <c r="I13" s="22">
        <f>+E13*F13*G13*H13</f>
        <v>10000000</v>
      </c>
    </row>
    <row r="14" spans="2:9" x14ac:dyDescent="0.3">
      <c r="B14" s="1"/>
      <c r="C14" s="53" t="s">
        <v>21</v>
      </c>
      <c r="D14" s="48" t="s">
        <v>10</v>
      </c>
      <c r="E14" s="49">
        <v>2400000</v>
      </c>
      <c r="F14" s="50">
        <v>1</v>
      </c>
      <c r="G14" s="51">
        <v>0.3</v>
      </c>
      <c r="H14" s="52">
        <v>5</v>
      </c>
      <c r="I14" s="22">
        <f>+E14*F14*G14*H14</f>
        <v>3600000</v>
      </c>
    </row>
    <row r="15" spans="2:9" x14ac:dyDescent="0.3">
      <c r="B15" s="1"/>
      <c r="C15" s="16"/>
      <c r="D15" s="17"/>
      <c r="E15" s="18"/>
      <c r="F15" s="19"/>
      <c r="G15" s="23"/>
      <c r="H15" s="24"/>
      <c r="I15" s="22"/>
    </row>
    <row r="16" spans="2:9" x14ac:dyDescent="0.3">
      <c r="B16" s="1"/>
      <c r="C16" s="114" t="s">
        <v>11</v>
      </c>
      <c r="D16" s="115"/>
      <c r="E16" s="115"/>
      <c r="F16" s="115"/>
      <c r="G16" s="115"/>
      <c r="H16" s="25"/>
      <c r="I16" s="26">
        <f>SUM(I12:I15)</f>
        <v>18100000</v>
      </c>
    </row>
    <row r="17" spans="2:9" x14ac:dyDescent="0.3">
      <c r="B17" s="1"/>
      <c r="C17" s="110" t="s">
        <v>12</v>
      </c>
      <c r="D17" s="111"/>
      <c r="E17" s="111"/>
      <c r="F17" s="111"/>
      <c r="G17" s="111"/>
      <c r="H17" s="27"/>
      <c r="I17" s="100">
        <v>1.8</v>
      </c>
    </row>
    <row r="18" spans="2:9" x14ac:dyDescent="0.3">
      <c r="B18" s="1"/>
      <c r="C18" s="112" t="s">
        <v>13</v>
      </c>
      <c r="D18" s="113"/>
      <c r="E18" s="113"/>
      <c r="F18" s="113"/>
      <c r="G18" s="113"/>
      <c r="H18" s="28"/>
      <c r="I18" s="99">
        <f>+ROUND(I17*I16,0)</f>
        <v>32580000</v>
      </c>
    </row>
    <row r="19" spans="2:9" x14ac:dyDescent="0.3">
      <c r="B19" s="1"/>
      <c r="C19" s="29"/>
      <c r="D19" s="30"/>
      <c r="E19" s="30"/>
      <c r="F19" s="31"/>
      <c r="G19" s="30"/>
      <c r="H19" s="32"/>
      <c r="I19" s="33"/>
    </row>
    <row r="20" spans="2:9" x14ac:dyDescent="0.3">
      <c r="B20" s="1"/>
      <c r="C20" s="114" t="s">
        <v>14</v>
      </c>
      <c r="D20" s="115"/>
      <c r="E20" s="115"/>
      <c r="F20" s="115"/>
      <c r="G20" s="115"/>
      <c r="H20" s="115"/>
      <c r="I20" s="116"/>
    </row>
    <row r="21" spans="2:9" ht="38.4" customHeight="1" x14ac:dyDescent="0.3">
      <c r="B21" s="1"/>
      <c r="C21" s="39" t="s">
        <v>16</v>
      </c>
      <c r="D21" s="34" t="s">
        <v>15</v>
      </c>
      <c r="E21" s="35">
        <v>127624.9621</v>
      </c>
      <c r="F21" s="19">
        <v>1</v>
      </c>
      <c r="G21" s="36">
        <v>1</v>
      </c>
      <c r="H21" s="37">
        <v>5</v>
      </c>
      <c r="I21" s="38">
        <f>+E21*F21*G21*H21</f>
        <v>638124.81050000002</v>
      </c>
    </row>
    <row r="22" spans="2:9" x14ac:dyDescent="0.3">
      <c r="B22" s="1"/>
      <c r="C22" s="112" t="s">
        <v>17</v>
      </c>
      <c r="D22" s="113"/>
      <c r="E22" s="113"/>
      <c r="F22" s="113"/>
      <c r="G22" s="113"/>
      <c r="H22" s="28"/>
      <c r="I22" s="99">
        <f>SUM(I21:I21)</f>
        <v>638124.81050000002</v>
      </c>
    </row>
    <row r="23" spans="2:9" x14ac:dyDescent="0.3">
      <c r="B23" s="1"/>
      <c r="C23" s="114" t="s">
        <v>18</v>
      </c>
      <c r="D23" s="115"/>
      <c r="E23" s="115"/>
      <c r="F23" s="115"/>
      <c r="G23" s="115"/>
      <c r="H23" s="25"/>
      <c r="I23" s="98">
        <f>+I18+I22</f>
        <v>33218124.8105</v>
      </c>
    </row>
    <row r="24" spans="2:9" ht="15" x14ac:dyDescent="0.3">
      <c r="B24" s="1"/>
      <c r="C24" s="117" t="s">
        <v>19</v>
      </c>
      <c r="D24" s="118"/>
      <c r="E24" s="118"/>
      <c r="F24" s="118"/>
      <c r="G24" s="118"/>
      <c r="H24" s="40"/>
      <c r="I24" s="98">
        <f>+TRUNC(I23*0.19,0)</f>
        <v>6311443</v>
      </c>
    </row>
    <row r="25" spans="2:9" ht="15.6" thickBot="1" x14ac:dyDescent="0.35">
      <c r="B25" s="1"/>
      <c r="C25" s="101" t="s">
        <v>20</v>
      </c>
      <c r="D25" s="102"/>
      <c r="E25" s="102"/>
      <c r="F25" s="102"/>
      <c r="G25" s="102"/>
      <c r="H25" s="41"/>
      <c r="I25" s="54">
        <f>+I23+I24</f>
        <v>39529567.810499996</v>
      </c>
    </row>
    <row r="26" spans="2:9" x14ac:dyDescent="0.3">
      <c r="B26" s="1"/>
      <c r="C26" s="1"/>
      <c r="D26" s="1"/>
      <c r="E26" s="1"/>
      <c r="F26" s="2"/>
      <c r="G26" s="1"/>
      <c r="H26" s="1"/>
      <c r="I26" s="3"/>
    </row>
    <row r="27" spans="2:9" x14ac:dyDescent="0.3">
      <c r="B27" s="1"/>
      <c r="C27" s="103"/>
      <c r="D27" s="103"/>
      <c r="E27" s="103"/>
      <c r="F27" s="103"/>
      <c r="G27" s="1"/>
      <c r="H27" s="1"/>
      <c r="I27" s="3"/>
    </row>
    <row r="28" spans="2:9" x14ac:dyDescent="0.3">
      <c r="B28" s="1"/>
      <c r="C28" s="1"/>
      <c r="D28" s="1"/>
      <c r="E28" s="1"/>
      <c r="F28" s="2"/>
      <c r="G28" s="1"/>
      <c r="H28" s="1"/>
      <c r="I28" s="3"/>
    </row>
    <row r="29" spans="2:9" x14ac:dyDescent="0.3">
      <c r="B29" s="1"/>
      <c r="C29" s="1"/>
      <c r="D29" s="1"/>
      <c r="E29" s="1"/>
      <c r="F29" s="2"/>
      <c r="G29" s="1"/>
      <c r="H29" s="1"/>
      <c r="I29" s="3"/>
    </row>
    <row r="30" spans="2:9" x14ac:dyDescent="0.3">
      <c r="B30" s="1"/>
      <c r="C30" s="42"/>
      <c r="D30" s="1"/>
      <c r="E30" s="1"/>
      <c r="F30" s="2"/>
      <c r="G30" s="1"/>
      <c r="H30" s="1"/>
      <c r="I30" s="3"/>
    </row>
    <row r="31" spans="2:9" ht="17.399999999999999" x14ac:dyDescent="0.3">
      <c r="B31" s="1"/>
      <c r="C31" s="43"/>
      <c r="D31" s="1"/>
      <c r="E31" s="1"/>
      <c r="F31" s="2"/>
      <c r="G31" s="1"/>
      <c r="H31" s="1"/>
      <c r="I31" s="3"/>
    </row>
    <row r="32" spans="2:9" ht="17.399999999999999" x14ac:dyDescent="0.3">
      <c r="B32" s="1"/>
      <c r="C32" s="43"/>
      <c r="D32" s="1"/>
      <c r="E32" s="1"/>
      <c r="F32" s="2"/>
      <c r="G32" s="1"/>
      <c r="H32" s="1"/>
      <c r="I32" s="3"/>
    </row>
    <row r="33" spans="2:9" ht="17.399999999999999" x14ac:dyDescent="0.3">
      <c r="B33" s="44"/>
      <c r="C33" s="43"/>
      <c r="D33" s="44"/>
      <c r="E33" s="44"/>
      <c r="F33" s="45"/>
      <c r="G33" s="44"/>
      <c r="H33" s="44"/>
      <c r="I33" s="46"/>
    </row>
    <row r="34" spans="2:9" x14ac:dyDescent="0.3">
      <c r="B34" s="44"/>
      <c r="C34" s="47"/>
      <c r="D34" s="44"/>
      <c r="E34" s="44"/>
      <c r="F34" s="45"/>
      <c r="G34" s="44"/>
      <c r="H34" s="44"/>
      <c r="I34" s="46"/>
    </row>
    <row r="35" spans="2:9" x14ac:dyDescent="0.3">
      <c r="B35" s="44"/>
      <c r="C35" s="44"/>
      <c r="D35" s="44"/>
      <c r="E35" s="44"/>
      <c r="F35" s="45"/>
      <c r="G35" s="44"/>
      <c r="H35" s="44"/>
      <c r="I35" s="46"/>
    </row>
  </sheetData>
  <dataConsolidate/>
  <mergeCells count="13">
    <mergeCell ref="C25:G25"/>
    <mergeCell ref="C27:F27"/>
    <mergeCell ref="C5:I6"/>
    <mergeCell ref="C17:G17"/>
    <mergeCell ref="C18:G18"/>
    <mergeCell ref="C20:I20"/>
    <mergeCell ref="C22:G22"/>
    <mergeCell ref="C23:G23"/>
    <mergeCell ref="C24:G24"/>
    <mergeCell ref="C7:I7"/>
    <mergeCell ref="C8:I8"/>
    <mergeCell ref="C9:I9"/>
    <mergeCell ref="C16:G16"/>
  </mergeCells>
  <pageMargins left="0.7" right="0.7" top="0.75" bottom="0.75" header="0.3" footer="0.3"/>
  <pageSetup paperSize="9" scale="62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1FF88-92AE-4677-8277-4A0DB56E8BFE}">
  <dimension ref="A1:H43"/>
  <sheetViews>
    <sheetView topLeftCell="A22" workbookViewId="0">
      <selection activeCell="J16" sqref="J16"/>
    </sheetView>
  </sheetViews>
  <sheetFormatPr baseColWidth="10" defaultRowHeight="14.4" x14ac:dyDescent="0.3"/>
  <cols>
    <col min="4" max="4" width="43" bestFit="1" customWidth="1"/>
  </cols>
  <sheetData>
    <row r="1" spans="1:8" x14ac:dyDescent="0.3">
      <c r="A1" s="136" t="s">
        <v>22</v>
      </c>
      <c r="B1" s="137"/>
      <c r="C1" s="137"/>
      <c r="D1" s="137"/>
      <c r="E1" s="137"/>
      <c r="F1" s="137"/>
      <c r="G1" s="137"/>
      <c r="H1" s="138"/>
    </row>
    <row r="2" spans="1:8" x14ac:dyDescent="0.3">
      <c r="A2" s="139" t="e">
        <f>+'[1]PRESUPUESTO GENERAL'!#REF!</f>
        <v>#REF!</v>
      </c>
      <c r="B2" s="140"/>
      <c r="C2" s="140"/>
      <c r="D2" s="140"/>
      <c r="E2" s="140"/>
      <c r="F2" s="140"/>
      <c r="G2" s="140"/>
      <c r="H2" s="141"/>
    </row>
    <row r="3" spans="1:8" x14ac:dyDescent="0.3">
      <c r="A3" s="55" t="s">
        <v>23</v>
      </c>
      <c r="B3" s="142" t="s">
        <v>24</v>
      </c>
      <c r="C3" s="134"/>
      <c r="D3" s="135"/>
      <c r="E3" s="56" t="s">
        <v>25</v>
      </c>
      <c r="F3" s="56" t="s">
        <v>26</v>
      </c>
      <c r="G3" s="57" t="s">
        <v>27</v>
      </c>
      <c r="H3" s="58" t="s">
        <v>27</v>
      </c>
    </row>
    <row r="4" spans="1:8" x14ac:dyDescent="0.3">
      <c r="A4" s="59">
        <v>1</v>
      </c>
      <c r="B4" s="130" t="s">
        <v>28</v>
      </c>
      <c r="C4" s="131"/>
      <c r="D4" s="132"/>
      <c r="E4" s="60"/>
      <c r="F4" s="60"/>
      <c r="G4" s="61"/>
      <c r="H4" s="62">
        <v>1</v>
      </c>
    </row>
    <row r="5" spans="1:8" x14ac:dyDescent="0.3">
      <c r="A5" s="59">
        <v>2</v>
      </c>
      <c r="B5" s="130" t="s">
        <v>29</v>
      </c>
      <c r="C5" s="131"/>
      <c r="D5" s="132"/>
      <c r="E5" s="60"/>
      <c r="F5" s="60"/>
      <c r="G5" s="63">
        <f>+F6+F15</f>
        <v>0.70000000000000007</v>
      </c>
      <c r="H5" s="62">
        <f>+G5</f>
        <v>0.70000000000000007</v>
      </c>
    </row>
    <row r="6" spans="1:8" x14ac:dyDescent="0.3">
      <c r="A6" s="64"/>
      <c r="B6" s="65"/>
      <c r="C6" s="60" t="s">
        <v>29</v>
      </c>
      <c r="D6" s="65"/>
      <c r="E6" s="65"/>
      <c r="F6" s="66">
        <f>+SUM(E7:E13)</f>
        <v>0.33540000000000003</v>
      </c>
      <c r="G6" s="67"/>
      <c r="H6" s="68"/>
    </row>
    <row r="7" spans="1:8" x14ac:dyDescent="0.3">
      <c r="A7" s="64"/>
      <c r="B7" s="65"/>
      <c r="C7" s="69" t="s">
        <v>30</v>
      </c>
      <c r="D7" s="65" t="s">
        <v>31</v>
      </c>
      <c r="E7" s="66">
        <v>8.3400000000000002E-2</v>
      </c>
      <c r="F7" s="65"/>
      <c r="G7" s="67"/>
      <c r="H7" s="68"/>
    </row>
    <row r="8" spans="1:8" x14ac:dyDescent="0.3">
      <c r="A8" s="64"/>
      <c r="B8" s="65"/>
      <c r="C8" s="69" t="s">
        <v>32</v>
      </c>
      <c r="D8" s="65" t="s">
        <v>33</v>
      </c>
      <c r="E8" s="66">
        <v>8.3299999999999999E-2</v>
      </c>
      <c r="F8" s="65"/>
      <c r="G8" s="67"/>
      <c r="H8" s="68"/>
    </row>
    <row r="9" spans="1:8" x14ac:dyDescent="0.3">
      <c r="A9" s="64"/>
      <c r="B9" s="65"/>
      <c r="C9" s="69" t="s">
        <v>34</v>
      </c>
      <c r="D9" s="65" t="s">
        <v>35</v>
      </c>
      <c r="E9" s="66">
        <v>0.01</v>
      </c>
      <c r="F9" s="65"/>
      <c r="G9" s="67"/>
      <c r="H9" s="68"/>
    </row>
    <row r="10" spans="1:8" x14ac:dyDescent="0.3">
      <c r="A10" s="64"/>
      <c r="B10" s="65"/>
      <c r="C10" s="69" t="s">
        <v>36</v>
      </c>
      <c r="D10" s="65" t="s">
        <v>37</v>
      </c>
      <c r="E10" s="66">
        <v>4.1599999999999998E-2</v>
      </c>
      <c r="F10" s="65"/>
      <c r="G10" s="67"/>
      <c r="H10" s="68"/>
    </row>
    <row r="11" spans="1:8" x14ac:dyDescent="0.3">
      <c r="A11" s="64"/>
      <c r="B11" s="65"/>
      <c r="C11" s="69" t="s">
        <v>38</v>
      </c>
      <c r="D11" s="65" t="s">
        <v>39</v>
      </c>
      <c r="E11" s="66">
        <v>0.03</v>
      </c>
      <c r="F11" s="65"/>
      <c r="G11" s="67"/>
      <c r="H11" s="68"/>
    </row>
    <row r="12" spans="1:8" x14ac:dyDescent="0.3">
      <c r="A12" s="64"/>
      <c r="B12" s="65"/>
      <c r="C12" s="69" t="s">
        <v>40</v>
      </c>
      <c r="D12" s="65" t="s">
        <v>41</v>
      </c>
      <c r="E12" s="66">
        <v>0.04</v>
      </c>
      <c r="F12" s="65"/>
      <c r="G12" s="67"/>
      <c r="H12" s="68"/>
    </row>
    <row r="13" spans="1:8" x14ac:dyDescent="0.3">
      <c r="A13" s="64"/>
      <c r="B13" s="65"/>
      <c r="C13" s="69" t="s">
        <v>42</v>
      </c>
      <c r="D13" s="65" t="s">
        <v>43</v>
      </c>
      <c r="E13" s="66">
        <v>4.7100000000000003E-2</v>
      </c>
      <c r="F13" s="65"/>
      <c r="G13" s="67"/>
      <c r="H13" s="68"/>
    </row>
    <row r="14" spans="1:8" x14ac:dyDescent="0.3">
      <c r="A14" s="64"/>
      <c r="B14" s="65"/>
      <c r="C14" s="69"/>
      <c r="D14" s="65"/>
      <c r="E14" s="65"/>
      <c r="F14" s="65"/>
      <c r="G14" s="67"/>
      <c r="H14" s="68"/>
    </row>
    <row r="15" spans="1:8" x14ac:dyDescent="0.3">
      <c r="A15" s="64"/>
      <c r="B15" s="65"/>
      <c r="C15" s="60" t="s">
        <v>44</v>
      </c>
      <c r="D15" s="65"/>
      <c r="E15" s="65"/>
      <c r="F15" s="66">
        <f>+SUM(E16:E21)</f>
        <v>0.36460000000000004</v>
      </c>
      <c r="G15" s="67"/>
      <c r="H15" s="68"/>
    </row>
    <row r="16" spans="1:8" x14ac:dyDescent="0.3">
      <c r="A16" s="64"/>
      <c r="B16" s="65"/>
      <c r="C16" s="65">
        <v>1.5</v>
      </c>
      <c r="D16" s="65" t="s">
        <v>45</v>
      </c>
      <c r="E16" s="66">
        <v>8.5000000000000006E-2</v>
      </c>
      <c r="F16" s="65"/>
      <c r="G16" s="67"/>
      <c r="H16" s="68"/>
    </row>
    <row r="17" spans="1:8" x14ac:dyDescent="0.3">
      <c r="A17" s="64"/>
      <c r="B17" s="65"/>
      <c r="C17" s="65">
        <v>2.5</v>
      </c>
      <c r="D17" s="65" t="s">
        <v>46</v>
      </c>
      <c r="E17" s="66">
        <v>0.12</v>
      </c>
      <c r="F17" s="65"/>
      <c r="G17" s="67"/>
      <c r="H17" s="68"/>
    </row>
    <row r="18" spans="1:8" x14ac:dyDescent="0.3">
      <c r="A18" s="64"/>
      <c r="B18" s="65"/>
      <c r="C18" s="65">
        <v>2.6</v>
      </c>
      <c r="D18" s="65" t="s">
        <v>47</v>
      </c>
      <c r="E18" s="66">
        <v>6.9599999999999995E-2</v>
      </c>
      <c r="F18" s="65"/>
      <c r="G18" s="67"/>
      <c r="H18" s="68"/>
    </row>
    <row r="19" spans="1:8" x14ac:dyDescent="0.3">
      <c r="A19" s="64"/>
      <c r="B19" s="65"/>
      <c r="C19" s="65">
        <v>2.7</v>
      </c>
      <c r="D19" s="65" t="s">
        <v>48</v>
      </c>
      <c r="E19" s="66">
        <v>0.04</v>
      </c>
      <c r="F19" s="65"/>
      <c r="G19" s="67"/>
      <c r="H19" s="68"/>
    </row>
    <row r="20" spans="1:8" x14ac:dyDescent="0.3">
      <c r="A20" s="64"/>
      <c r="B20" s="65"/>
      <c r="C20" s="65">
        <v>2.8</v>
      </c>
      <c r="D20" s="65" t="s">
        <v>49</v>
      </c>
      <c r="E20" s="66">
        <v>0.02</v>
      </c>
      <c r="F20" s="65"/>
      <c r="G20" s="67"/>
      <c r="H20" s="68"/>
    </row>
    <row r="21" spans="1:8" x14ac:dyDescent="0.3">
      <c r="A21" s="64"/>
      <c r="B21" s="65"/>
      <c r="C21" s="65">
        <v>2.9</v>
      </c>
      <c r="D21" s="65" t="s">
        <v>50</v>
      </c>
      <c r="E21" s="66">
        <v>0.03</v>
      </c>
      <c r="F21" s="65"/>
      <c r="G21" s="67"/>
      <c r="H21" s="68"/>
    </row>
    <row r="22" spans="1:8" x14ac:dyDescent="0.3">
      <c r="A22" s="59"/>
      <c r="B22" s="60" t="s">
        <v>51</v>
      </c>
      <c r="C22" s="60"/>
      <c r="D22" s="60"/>
      <c r="E22" s="65"/>
      <c r="F22" s="65"/>
      <c r="G22" s="67"/>
      <c r="H22" s="62">
        <f>+SUM(H4:H5)</f>
        <v>1.7000000000000002</v>
      </c>
    </row>
    <row r="23" spans="1:8" x14ac:dyDescent="0.3">
      <c r="A23" s="143"/>
      <c r="B23" s="131"/>
      <c r="C23" s="131"/>
      <c r="D23" s="131"/>
      <c r="E23" s="131"/>
      <c r="F23" s="131"/>
      <c r="G23" s="131"/>
      <c r="H23" s="144"/>
    </row>
    <row r="24" spans="1:8" x14ac:dyDescent="0.3">
      <c r="A24" s="59">
        <v>3</v>
      </c>
      <c r="B24" s="60" t="s">
        <v>52</v>
      </c>
      <c r="C24" s="60"/>
      <c r="D24" s="60"/>
      <c r="E24" s="60"/>
      <c r="F24" s="60"/>
      <c r="G24" s="61"/>
      <c r="H24" s="68"/>
    </row>
    <row r="25" spans="1:8" x14ac:dyDescent="0.3">
      <c r="A25" s="59"/>
      <c r="B25" s="60">
        <v>3.2</v>
      </c>
      <c r="C25" s="128" t="s">
        <v>53</v>
      </c>
      <c r="D25" s="129"/>
      <c r="E25" s="60"/>
      <c r="F25" s="70">
        <f>+SUM(E27:E31)</f>
        <v>0.1</v>
      </c>
      <c r="G25" s="61"/>
      <c r="H25" s="68"/>
    </row>
    <row r="26" spans="1:8" x14ac:dyDescent="0.3">
      <c r="A26" s="64"/>
      <c r="B26" s="65"/>
      <c r="C26" s="71">
        <v>3.21</v>
      </c>
      <c r="D26" s="71" t="s">
        <v>54</v>
      </c>
      <c r="E26" s="65"/>
      <c r="F26" s="72"/>
      <c r="G26" s="67"/>
      <c r="H26" s="68"/>
    </row>
    <row r="27" spans="1:8" x14ac:dyDescent="0.3">
      <c r="A27" s="64"/>
      <c r="B27" s="73"/>
      <c r="C27" s="74"/>
      <c r="D27" s="75" t="s">
        <v>55</v>
      </c>
      <c r="E27" s="76">
        <v>0.01</v>
      </c>
      <c r="F27" s="72"/>
      <c r="G27" s="72"/>
      <c r="H27" s="68"/>
    </row>
    <row r="28" spans="1:8" x14ac:dyDescent="0.3">
      <c r="A28" s="77"/>
      <c r="B28" s="74"/>
      <c r="C28" s="74"/>
      <c r="D28" s="75" t="s">
        <v>56</v>
      </c>
      <c r="E28" s="78">
        <v>0.02</v>
      </c>
      <c r="F28" s="79"/>
      <c r="G28" s="79"/>
      <c r="H28" s="68"/>
    </row>
    <row r="29" spans="1:8" x14ac:dyDescent="0.3">
      <c r="A29" s="77"/>
      <c r="B29" s="74"/>
      <c r="C29" s="74"/>
      <c r="D29" s="80" t="s">
        <v>57</v>
      </c>
      <c r="E29" s="81">
        <v>0.04</v>
      </c>
      <c r="F29" s="82"/>
      <c r="G29" s="79"/>
      <c r="H29" s="83"/>
    </row>
    <row r="30" spans="1:8" x14ac:dyDescent="0.3">
      <c r="A30" s="77"/>
      <c r="B30" s="74"/>
      <c r="C30" s="74"/>
      <c r="D30" s="80" t="s">
        <v>58</v>
      </c>
      <c r="E30" s="81">
        <v>0.02</v>
      </c>
      <c r="F30" s="82"/>
      <c r="G30" s="79"/>
      <c r="H30" s="83"/>
    </row>
    <row r="31" spans="1:8" x14ac:dyDescent="0.3">
      <c r="A31" s="77"/>
      <c r="B31" s="74"/>
      <c r="C31" s="84"/>
      <c r="D31" s="75" t="s">
        <v>59</v>
      </c>
      <c r="E31" s="78">
        <v>0.01</v>
      </c>
      <c r="F31" s="74"/>
      <c r="G31" s="85"/>
      <c r="H31" s="83"/>
    </row>
    <row r="32" spans="1:8" x14ac:dyDescent="0.3">
      <c r="A32" s="59">
        <v>4</v>
      </c>
      <c r="B32" s="130" t="s">
        <v>60</v>
      </c>
      <c r="C32" s="131"/>
      <c r="D32" s="132"/>
      <c r="E32" s="60"/>
      <c r="F32" s="60"/>
      <c r="G32" s="61"/>
      <c r="H32" s="62">
        <f>+SUM(H22+F25)</f>
        <v>1.8000000000000003</v>
      </c>
    </row>
    <row r="33" spans="1:8" x14ac:dyDescent="0.3">
      <c r="A33" s="59">
        <v>5</v>
      </c>
      <c r="B33" s="130" t="s">
        <v>61</v>
      </c>
      <c r="C33" s="131"/>
      <c r="D33" s="132"/>
      <c r="E33" s="60"/>
      <c r="F33" s="60"/>
      <c r="G33" s="61"/>
      <c r="H33" s="62">
        <v>0</v>
      </c>
    </row>
    <row r="34" spans="1:8" x14ac:dyDescent="0.3">
      <c r="A34" s="59">
        <v>6</v>
      </c>
      <c r="B34" s="130" t="s">
        <v>27</v>
      </c>
      <c r="C34" s="131"/>
      <c r="D34" s="132"/>
      <c r="E34" s="60"/>
      <c r="F34" s="60"/>
      <c r="G34" s="61"/>
      <c r="H34" s="62">
        <f>+SUM(H32:H33)</f>
        <v>1.8000000000000003</v>
      </c>
    </row>
    <row r="35" spans="1:8" x14ac:dyDescent="0.3">
      <c r="A35" s="133" t="s">
        <v>62</v>
      </c>
      <c r="B35" s="134"/>
      <c r="C35" s="134"/>
      <c r="D35" s="134"/>
      <c r="E35" s="134"/>
      <c r="F35" s="134"/>
      <c r="G35" s="135"/>
      <c r="H35" s="86">
        <f>+H34</f>
        <v>1.8000000000000003</v>
      </c>
    </row>
    <row r="36" spans="1:8" x14ac:dyDescent="0.3">
      <c r="A36" s="87"/>
      <c r="B36" s="88"/>
      <c r="C36" s="88"/>
      <c r="D36" s="88"/>
      <c r="E36" s="88"/>
      <c r="F36" s="88"/>
      <c r="G36" s="89"/>
      <c r="H36" s="90"/>
    </row>
    <row r="37" spans="1:8" x14ac:dyDescent="0.3">
      <c r="A37" s="87"/>
      <c r="B37" s="88"/>
      <c r="C37" s="88"/>
      <c r="D37" s="88"/>
      <c r="E37" s="88"/>
      <c r="F37" s="88"/>
      <c r="G37" s="89"/>
      <c r="H37" s="90"/>
    </row>
    <row r="38" spans="1:8" x14ac:dyDescent="0.3">
      <c r="A38" s="87"/>
      <c r="B38" s="88"/>
      <c r="C38" s="88"/>
      <c r="D38" s="88"/>
      <c r="E38" s="88"/>
      <c r="F38" s="88"/>
      <c r="G38" s="89"/>
      <c r="H38" s="90"/>
    </row>
    <row r="39" spans="1:8" x14ac:dyDescent="0.3">
      <c r="A39" s="87"/>
      <c r="B39" s="88"/>
      <c r="C39" s="88"/>
      <c r="D39" s="88"/>
      <c r="E39" s="88"/>
      <c r="F39" s="88"/>
      <c r="G39" s="89"/>
      <c r="H39" s="90"/>
    </row>
    <row r="40" spans="1:8" x14ac:dyDescent="0.3">
      <c r="A40" s="87"/>
      <c r="B40" s="88"/>
      <c r="C40" s="88"/>
      <c r="D40" s="88"/>
      <c r="E40" s="88"/>
      <c r="F40" s="88"/>
      <c r="G40" s="89"/>
      <c r="H40" s="90"/>
    </row>
    <row r="41" spans="1:8" x14ac:dyDescent="0.3">
      <c r="A41" s="87"/>
      <c r="B41" s="91"/>
      <c r="C41" s="88"/>
      <c r="D41" s="88"/>
      <c r="E41" s="88"/>
      <c r="F41" s="88"/>
      <c r="G41" s="89"/>
      <c r="H41" s="90"/>
    </row>
    <row r="42" spans="1:8" x14ac:dyDescent="0.3">
      <c r="A42" s="87"/>
      <c r="B42" s="92"/>
      <c r="C42" s="88"/>
      <c r="D42" s="88"/>
      <c r="E42" s="88"/>
      <c r="F42" s="88"/>
      <c r="G42" s="89"/>
      <c r="H42" s="90"/>
    </row>
    <row r="43" spans="1:8" ht="15" thickBot="1" x14ac:dyDescent="0.35">
      <c r="A43" s="93"/>
      <c r="B43" s="94"/>
      <c r="C43" s="95"/>
      <c r="D43" s="95"/>
      <c r="E43" s="95"/>
      <c r="F43" s="95"/>
      <c r="G43" s="96"/>
      <c r="H43" s="97"/>
    </row>
  </sheetData>
  <mergeCells count="11">
    <mergeCell ref="A23:H23"/>
    <mergeCell ref="A1:H1"/>
    <mergeCell ref="A2:H2"/>
    <mergeCell ref="B3:D3"/>
    <mergeCell ref="B4:D4"/>
    <mergeCell ref="B5:D5"/>
    <mergeCell ref="C25:D25"/>
    <mergeCell ref="B32:D32"/>
    <mergeCell ref="B33:D33"/>
    <mergeCell ref="B34:D34"/>
    <mergeCell ref="A35:G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PTTO</vt:lpstr>
      <vt:lpstr>F.MULTIPLICADOR</vt:lpstr>
      <vt:lpstr>PTTO!Área_de_impresión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carrillo martinez</dc:creator>
  <cp:lastModifiedBy>jhonatan ruiz</cp:lastModifiedBy>
  <cp:lastPrinted>2026-04-17T21:03:23Z</cp:lastPrinted>
  <dcterms:created xsi:type="dcterms:W3CDTF">2026-04-17T14:03:32Z</dcterms:created>
  <dcterms:modified xsi:type="dcterms:W3CDTF">2026-06-19T21:54:46Z</dcterms:modified>
</cp:coreProperties>
</file>