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defaultThemeVersion="124226"/>
  <xr:revisionPtr revIDLastSave="0" documentId="13_ncr:1_{97C8FAC4-5A95-445B-9685-374FED5580B9}" xr6:coauthVersionLast="47" xr6:coauthVersionMax="47" xr10:uidLastSave="{00000000-0000-0000-0000-000000000000}"/>
  <bookViews>
    <workbookView xWindow="-110" yWindow="-110" windowWidth="19420" windowHeight="10300" firstSheet="8" activeTab="8" xr2:uid="{00000000-000D-0000-FFFF-FFFF00000000}"/>
  </bookViews>
  <sheets>
    <sheet name="PRESUPUESTO" sheetId="1" state="hidden" r:id="rId1"/>
    <sheet name="CANT." sheetId="7" state="hidden" r:id="rId2"/>
    <sheet name="PRESUPUESTO TOTAL" sheetId="8" state="hidden" r:id="rId3"/>
    <sheet name="APU RETIRO DE SOBR." sheetId="5" state="hidden" r:id="rId4"/>
    <sheet name="APU TUBERIA" sheetId="6" state="hidden" r:id="rId5"/>
    <sheet name="APU TUBERIA DE 12&quot;" sheetId="14" state="hidden" r:id="rId6"/>
    <sheet name="APU TUBERIA DE 16&quot;" sheetId="16" state="hidden" r:id="rId7"/>
    <sheet name="APU TUBERIA 6" sheetId="15" state="hidden" r:id="rId8"/>
    <sheet name="PRESUPUESTO OFICIAL" sheetId="2" r:id="rId9"/>
    <sheet name="APU" sheetId="17" r:id="rId10"/>
    <sheet name="MEMORIA DE CANTIDADES" sheetId="20" r:id="rId11"/>
    <sheet name="AIU" sheetId="18" r:id="rId12"/>
    <sheet name="PROGRAMACION" sheetId="19" r:id="rId13"/>
    <sheet name="ANEXO 5 - OFERTA ECONOMICA" sheetId="22" r:id="rId14"/>
  </sheets>
  <externalReferences>
    <externalReference r:id="rId15"/>
    <externalReference r:id="rId16"/>
    <externalReference r:id="rId17"/>
    <externalReference r:id="rId18"/>
  </externalReferences>
  <definedNames>
    <definedName name="_xlnm.Print_Area" localSheetId="11">AIU!$A$1:$AS$38</definedName>
    <definedName name="_xlnm.Print_Area" localSheetId="13">'ANEXO 5 - OFERTA ECONOMICA'!$A$1:$F$25</definedName>
    <definedName name="_xlnm.Print_Area" localSheetId="9">APU!$A$1:$I$265</definedName>
    <definedName name="_xlnm.Print_Area" localSheetId="1">'CANT.'!$B$1:$J$75</definedName>
    <definedName name="_xlnm.Print_Area" localSheetId="10">'MEMORIA DE CANTIDADES'!$A$2:$I$33</definedName>
    <definedName name="_xlnm.Print_Area" localSheetId="0">PRESUPUESTO!$A$1:$G$40</definedName>
    <definedName name="_xlnm.Print_Area" localSheetId="8">'PRESUPUESTO OFICIAL'!$A$1:$F$25</definedName>
    <definedName name="_xlnm.Print_Area" localSheetId="2">'PRESUPUESTO TOTAL'!$A$1:$G$39</definedName>
    <definedName name="_xlnm.Print_Area" localSheetId="12">PROGRAMACION!$A$1:$AE$26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Area___0___0___0___0">#REF!</definedName>
    <definedName name="BuiltIn_Print_Area___0___0___0___0___0">#REF!</definedName>
    <definedName name="BuiltIn_Print_Titles">#REF!</definedName>
    <definedName name="_xlnm.Print_Titles" localSheetId="10">'MEMORIA DE CANTIDADES'!$1:$3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1" i="22" l="1"/>
  <c r="E20" i="22"/>
  <c r="D17" i="22"/>
  <c r="D15" i="22"/>
  <c r="D14" i="22"/>
  <c r="D12" i="22"/>
  <c r="D11" i="22"/>
  <c r="D9" i="22"/>
  <c r="D8" i="22"/>
  <c r="E21" i="2"/>
  <c r="AF15" i="18"/>
  <c r="AS18" i="18"/>
  <c r="F10" i="2"/>
  <c r="F13" i="2"/>
  <c r="F14" i="2"/>
  <c r="F15" i="2"/>
  <c r="F16" i="2"/>
  <c r="F8" i="2"/>
  <c r="E17" i="2"/>
  <c r="E15" i="2"/>
  <c r="E14" i="2"/>
  <c r="E12" i="2"/>
  <c r="E11" i="2"/>
  <c r="E9" i="2"/>
  <c r="E8" i="2"/>
  <c r="I265" i="17"/>
  <c r="I227" i="17"/>
  <c r="I189" i="17"/>
  <c r="I151" i="17"/>
  <c r="I113" i="17"/>
  <c r="I75" i="17"/>
  <c r="I18" i="17"/>
  <c r="I17" i="17"/>
  <c r="I15" i="17"/>
  <c r="D17" i="2"/>
  <c r="F17" i="2" s="1"/>
  <c r="D15" i="2"/>
  <c r="D14" i="2"/>
  <c r="D12" i="2"/>
  <c r="F12" i="2" s="1"/>
  <c r="D11" i="2"/>
  <c r="F11" i="2" s="1"/>
  <c r="D9" i="2"/>
  <c r="F9" i="2" s="1"/>
  <c r="D8" i="2"/>
  <c r="I33" i="20"/>
  <c r="I32" i="20"/>
  <c r="I31" i="20"/>
  <c r="I29" i="20"/>
  <c r="I28" i="20"/>
  <c r="I27" i="20"/>
  <c r="I21" i="20"/>
  <c r="I20" i="20"/>
  <c r="I19" i="20"/>
  <c r="I18" i="20"/>
  <c r="I24" i="20"/>
  <c r="I23" i="20"/>
  <c r="I15" i="20"/>
  <c r="I14" i="20"/>
  <c r="I13" i="20"/>
  <c r="I10" i="20"/>
  <c r="I9" i="20"/>
  <c r="I6" i="20"/>
  <c r="I7" i="20" s="1"/>
  <c r="B20" i="20"/>
  <c r="B14" i="20"/>
  <c r="B19" i="20" s="1"/>
  <c r="B24" i="20" s="1"/>
  <c r="B13" i="20"/>
  <c r="B18" i="20" s="1"/>
  <c r="B23" i="20" s="1"/>
  <c r="C5" i="20"/>
  <c r="C22" i="20"/>
  <c r="C26" i="20"/>
  <c r="C30" i="20"/>
  <c r="B30" i="20"/>
  <c r="A30" i="20"/>
  <c r="B26" i="20"/>
  <c r="A26" i="20"/>
  <c r="B22" i="20"/>
  <c r="A22" i="20"/>
  <c r="B17" i="20"/>
  <c r="A17" i="20"/>
  <c r="B12" i="20"/>
  <c r="A12" i="20"/>
  <c r="B8" i="20"/>
  <c r="A8" i="20"/>
  <c r="B5" i="20"/>
  <c r="A5" i="20"/>
  <c r="A3" i="20"/>
  <c r="I30" i="20"/>
  <c r="H30" i="20"/>
  <c r="G30" i="20"/>
  <c r="F30" i="20"/>
  <c r="E30" i="20"/>
  <c r="I17" i="20"/>
  <c r="H17" i="20"/>
  <c r="G17" i="20"/>
  <c r="F17" i="20"/>
  <c r="E17" i="20"/>
  <c r="C17" i="20"/>
  <c r="C12" i="20"/>
  <c r="C8" i="20"/>
  <c r="I25" i="20" l="1"/>
  <c r="I11" i="20"/>
  <c r="I16" i="20"/>
  <c r="B27" i="20"/>
  <c r="B28" i="20"/>
  <c r="B32" i="20" l="1"/>
  <c r="B31" i="20"/>
  <c r="B2" i="18"/>
  <c r="I243" i="17"/>
  <c r="D234" i="17"/>
  <c r="D233" i="17"/>
  <c r="E232" i="17"/>
  <c r="B243" i="17" s="1"/>
  <c r="I205" i="17"/>
  <c r="I208" i="17"/>
  <c r="I207" i="17"/>
  <c r="I206" i="17"/>
  <c r="D196" i="17"/>
  <c r="D195" i="17"/>
  <c r="E194" i="17"/>
  <c r="I168" i="17"/>
  <c r="I169" i="17"/>
  <c r="I170" i="17"/>
  <c r="I171" i="17"/>
  <c r="I167" i="17"/>
  <c r="D5" i="17"/>
  <c r="D43" i="17"/>
  <c r="D81" i="17"/>
  <c r="D119" i="17"/>
  <c r="D157" i="17"/>
  <c r="D158" i="17"/>
  <c r="C156" i="17"/>
  <c r="E156" i="17"/>
  <c r="I129" i="17"/>
  <c r="G123" i="17"/>
  <c r="I126" i="17" s="1"/>
  <c r="E118" i="17"/>
  <c r="B129" i="17" s="1"/>
  <c r="I93" i="17"/>
  <c r="G92" i="17"/>
  <c r="I92" i="17" s="1"/>
  <c r="I91" i="17"/>
  <c r="G85" i="17"/>
  <c r="I88" i="17" s="1"/>
  <c r="F70" i="17"/>
  <c r="I70" i="17" s="1"/>
  <c r="I73" i="17" s="1"/>
  <c r="I67" i="17"/>
  <c r="I53" i="17"/>
  <c r="F47" i="17"/>
  <c r="E47" i="17"/>
  <c r="B47" i="17"/>
  <c r="D44" i="17"/>
  <c r="ME23" i="18"/>
  <c r="MH23" i="18" s="1"/>
  <c r="AF25" i="18"/>
  <c r="P32" i="18" s="1"/>
  <c r="E20" i="2" s="1"/>
  <c r="E16" i="17"/>
  <c r="I16" i="17" s="1"/>
  <c r="C4" i="17"/>
  <c r="G9" i="17"/>
  <c r="I12" i="17" s="1"/>
  <c r="E80" i="17"/>
  <c r="E42" i="17"/>
  <c r="C40" i="17"/>
  <c r="C78" i="17" s="1"/>
  <c r="C116" i="17" s="1"/>
  <c r="C154" i="17" s="1"/>
  <c r="C192" i="17" s="1"/>
  <c r="C230" i="17" s="1"/>
  <c r="D6" i="17"/>
  <c r="E4" i="17"/>
  <c r="B16" i="19"/>
  <c r="B14" i="19"/>
  <c r="B12" i="19"/>
  <c r="B10" i="19"/>
  <c r="B8" i="19"/>
  <c r="B6" i="19"/>
  <c r="B4" i="19"/>
  <c r="A16" i="19"/>
  <c r="A14" i="19"/>
  <c r="A12" i="19"/>
  <c r="A10" i="19"/>
  <c r="A8" i="19"/>
  <c r="A6" i="19"/>
  <c r="A4" i="19"/>
  <c r="A1" i="19"/>
  <c r="C15" i="18"/>
  <c r="I262" i="17"/>
  <c r="I261" i="17"/>
  <c r="F260" i="17"/>
  <c r="I260" i="17" s="1"/>
  <c r="I263" i="17" s="1"/>
  <c r="B260" i="17"/>
  <c r="I257" i="17"/>
  <c r="I251" i="17"/>
  <c r="I250" i="17"/>
  <c r="I249" i="17"/>
  <c r="I240" i="17"/>
  <c r="C232" i="17"/>
  <c r="I224" i="17"/>
  <c r="I223" i="17"/>
  <c r="F222" i="17"/>
  <c r="I222" i="17" s="1"/>
  <c r="I225" i="17" s="1"/>
  <c r="I219" i="17"/>
  <c r="I213" i="17"/>
  <c r="I212" i="17"/>
  <c r="I211" i="17"/>
  <c r="I202" i="17"/>
  <c r="C194" i="17"/>
  <c r="I186" i="17"/>
  <c r="I185" i="17"/>
  <c r="F184" i="17"/>
  <c r="I184" i="17" s="1"/>
  <c r="I187" i="17" s="1"/>
  <c r="I181" i="17"/>
  <c r="I175" i="17"/>
  <c r="I174" i="17"/>
  <c r="I173" i="17"/>
  <c r="I164" i="17"/>
  <c r="I148" i="17"/>
  <c r="I147" i="17"/>
  <c r="F146" i="17"/>
  <c r="I146" i="17" s="1"/>
  <c r="I149" i="17" s="1"/>
  <c r="B146" i="17"/>
  <c r="I143" i="17"/>
  <c r="I137" i="17"/>
  <c r="I136" i="17"/>
  <c r="I135" i="17"/>
  <c r="C118" i="17"/>
  <c r="I110" i="17"/>
  <c r="I109" i="17"/>
  <c r="F108" i="17"/>
  <c r="I108" i="17" s="1"/>
  <c r="I111" i="17" s="1"/>
  <c r="B108" i="17"/>
  <c r="I105" i="17"/>
  <c r="I99" i="17"/>
  <c r="I98" i="17"/>
  <c r="I97" i="17"/>
  <c r="C80" i="17"/>
  <c r="I72" i="17"/>
  <c r="I71" i="17"/>
  <c r="B70" i="17"/>
  <c r="I61" i="17"/>
  <c r="I60" i="17"/>
  <c r="I59" i="17"/>
  <c r="C42" i="17"/>
  <c r="I40" i="17"/>
  <c r="I78" i="17" s="1"/>
  <c r="I116" i="17" s="1"/>
  <c r="I154" i="17" s="1"/>
  <c r="I192" i="17" s="1"/>
  <c r="I230" i="17" s="1"/>
  <c r="I34" i="17"/>
  <c r="I33" i="17"/>
  <c r="F32" i="17"/>
  <c r="B32" i="17"/>
  <c r="I29" i="17"/>
  <c r="I23" i="17"/>
  <c r="I22" i="17"/>
  <c r="I21" i="17"/>
  <c r="I20" i="17"/>
  <c r="I19" i="17"/>
  <c r="I24" i="17" l="1"/>
  <c r="D120" i="17"/>
  <c r="D82" i="17"/>
  <c r="I214" i="17"/>
  <c r="I62" i="17"/>
  <c r="I32" i="17"/>
  <c r="I35" i="17" s="1"/>
  <c r="I252" i="17"/>
  <c r="G47" i="17"/>
  <c r="I50" i="17" s="1"/>
  <c r="I138" i="17"/>
  <c r="I100" i="17"/>
  <c r="I176" i="17"/>
  <c r="I37" i="17" l="1"/>
  <c r="F18" i="2" l="1"/>
  <c r="F21" i="2" l="1"/>
  <c r="F20" i="2"/>
  <c r="C16" i="19"/>
  <c r="Y17" i="19" s="1"/>
  <c r="C6" i="19"/>
  <c r="Y7" i="19" s="1"/>
  <c r="C8" i="19" l="1"/>
  <c r="R9" i="19" s="1"/>
  <c r="Y9" i="19" s="1"/>
  <c r="C10" i="19"/>
  <c r="R11" i="19" s="1"/>
  <c r="C4" i="19"/>
  <c r="Y11" i="19" l="1"/>
  <c r="R19" i="19"/>
  <c r="C12" i="19" l="1"/>
  <c r="Y13" i="19" s="1"/>
  <c r="C14" i="19"/>
  <c r="Y15" i="19" s="1"/>
  <c r="D5" i="19"/>
  <c r="D19" i="19" s="1"/>
  <c r="K5" i="19"/>
  <c r="K19" i="19" s="1"/>
  <c r="I40" i="7"/>
  <c r="H40" i="7"/>
  <c r="D29" i="7"/>
  <c r="C29" i="7"/>
  <c r="H24" i="7"/>
  <c r="G24" i="7"/>
  <c r="G30" i="7" s="1"/>
  <c r="G40" i="7" s="1"/>
  <c r="F24" i="7"/>
  <c r="I15" i="7"/>
  <c r="I24" i="7" s="1"/>
  <c r="I30" i="7" s="1"/>
  <c r="H15" i="7"/>
  <c r="G15" i="7"/>
  <c r="F15" i="7"/>
  <c r="C15" i="7"/>
  <c r="C24" i="7" s="1"/>
  <c r="J11" i="7"/>
  <c r="C10" i="7"/>
  <c r="C19" i="19" l="1"/>
  <c r="Y19" i="19"/>
  <c r="J15" i="7"/>
  <c r="X6" i="18"/>
  <c r="J24" i="7"/>
  <c r="F30" i="7"/>
  <c r="C26" i="7"/>
  <c r="B3" i="7"/>
  <c r="AB23" i="18" l="1"/>
  <c r="AF22" i="18" s="1"/>
  <c r="AN13" i="18"/>
  <c r="AO13" i="18" s="1"/>
  <c r="AB13" i="18" s="1"/>
  <c r="AN12" i="18"/>
  <c r="AO12" i="18" s="1"/>
  <c r="AB12" i="18" s="1"/>
  <c r="AN11" i="18"/>
  <c r="AN10" i="18"/>
  <c r="MI23" i="18"/>
  <c r="AO11" i="18"/>
  <c r="AB11" i="18" s="1"/>
  <c r="J30" i="7"/>
  <c r="J31" i="7" s="1"/>
  <c r="E14" i="8" s="1"/>
  <c r="F40" i="7"/>
  <c r="J40" i="7" s="1"/>
  <c r="D6" i="16"/>
  <c r="J36" i="16"/>
  <c r="L36" i="16" s="1"/>
  <c r="T36" i="16" s="1"/>
  <c r="J35" i="16"/>
  <c r="L35" i="16" s="1"/>
  <c r="T35" i="16" s="1"/>
  <c r="T30" i="16"/>
  <c r="L21" i="16"/>
  <c r="T21" i="16" s="1"/>
  <c r="T20" i="16"/>
  <c r="Q6" i="16"/>
  <c r="B6" i="16"/>
  <c r="D6" i="15"/>
  <c r="B6" i="15"/>
  <c r="J36" i="15"/>
  <c r="L36" i="15" s="1"/>
  <c r="T36" i="15" s="1"/>
  <c r="J35" i="15"/>
  <c r="L35" i="15" s="1"/>
  <c r="T35" i="15" s="1"/>
  <c r="T38" i="15" s="1"/>
  <c r="T30" i="15"/>
  <c r="L21" i="15"/>
  <c r="T21" i="15" s="1"/>
  <c r="T20" i="15"/>
  <c r="Q6" i="15"/>
  <c r="Q6" i="14"/>
  <c r="D6" i="14"/>
  <c r="J36" i="14"/>
  <c r="L36" i="14" s="1"/>
  <c r="T36" i="14" s="1"/>
  <c r="J35" i="14"/>
  <c r="L35" i="14" s="1"/>
  <c r="T35" i="14" s="1"/>
  <c r="T30" i="14"/>
  <c r="L21" i="14"/>
  <c r="T21" i="14" s="1"/>
  <c r="T20" i="14"/>
  <c r="B6" i="14"/>
  <c r="AO10" i="18" l="1"/>
  <c r="T22" i="16"/>
  <c r="T38" i="16"/>
  <c r="T22" i="15"/>
  <c r="T39" i="15" s="1"/>
  <c r="F14" i="8" s="1"/>
  <c r="G14" i="8" s="1"/>
  <c r="L12" i="15"/>
  <c r="T12" i="15" s="1"/>
  <c r="T15" i="15" s="1"/>
  <c r="T38" i="14"/>
  <c r="T22" i="14"/>
  <c r="AB10" i="18" l="1"/>
  <c r="AF9" i="18" s="1"/>
  <c r="P30" i="18" s="1"/>
  <c r="T39" i="16"/>
  <c r="L12" i="16"/>
  <c r="T12" i="16" s="1"/>
  <c r="T15" i="16" s="1"/>
  <c r="T42" i="15"/>
  <c r="T41" i="15"/>
  <c r="T40" i="15"/>
  <c r="T39" i="14"/>
  <c r="F13" i="8" s="1"/>
  <c r="L12" i="14"/>
  <c r="T12" i="14" s="1"/>
  <c r="T15" i="14" s="1"/>
  <c r="E19" i="2" l="1"/>
  <c r="E22" i="2" s="1"/>
  <c r="E19" i="22"/>
  <c r="E22" i="22" s="1"/>
  <c r="P36" i="18"/>
  <c r="B20" i="19" s="1"/>
  <c r="T42" i="16"/>
  <c r="T41" i="16"/>
  <c r="T40" i="16"/>
  <c r="T43" i="15"/>
  <c r="T42" i="14"/>
  <c r="T41" i="14"/>
  <c r="T40" i="14"/>
  <c r="F19" i="2" l="1"/>
  <c r="F22" i="2" s="1"/>
  <c r="F23" i="2" s="1"/>
  <c r="R20" i="19"/>
  <c r="R21" i="19" s="1"/>
  <c r="K20" i="19"/>
  <c r="K21" i="19" s="1"/>
  <c r="D20" i="19"/>
  <c r="D21" i="19" s="1"/>
  <c r="D25" i="19" s="1"/>
  <c r="Y20" i="19"/>
  <c r="Y21" i="19" s="1"/>
  <c r="C20" i="19"/>
  <c r="C21" i="19" s="1"/>
  <c r="T43" i="16"/>
  <c r="T43" i="14"/>
  <c r="K25" i="19" l="1"/>
  <c r="R25" i="19" s="1"/>
  <c r="Y25" i="19" s="1"/>
  <c r="B4" i="7"/>
  <c r="G10" i="8"/>
  <c r="G71" i="7"/>
  <c r="C71" i="7"/>
  <c r="G70" i="7"/>
  <c r="C70" i="7"/>
  <c r="G39" i="7"/>
  <c r="D38" i="7"/>
  <c r="C38" i="7"/>
  <c r="B38" i="7"/>
  <c r="C37" i="7"/>
  <c r="B37" i="7"/>
  <c r="F35" i="7"/>
  <c r="J35" i="7" s="1"/>
  <c r="D34" i="7"/>
  <c r="C34" i="7"/>
  <c r="B34" i="7"/>
  <c r="C33" i="7"/>
  <c r="B33" i="7"/>
  <c r="B26" i="7"/>
  <c r="G23" i="7"/>
  <c r="D22" i="7"/>
  <c r="C22" i="7"/>
  <c r="B22" i="7"/>
  <c r="C21" i="7"/>
  <c r="B21" i="7"/>
  <c r="C17" i="7"/>
  <c r="B17" i="7"/>
  <c r="F14" i="7"/>
  <c r="F23" i="7" s="1"/>
  <c r="F27" i="7" s="1"/>
  <c r="J27" i="7" s="1"/>
  <c r="C14" i="7"/>
  <c r="C23" i="7" s="1"/>
  <c r="C27" i="7" s="1"/>
  <c r="D13" i="7"/>
  <c r="C13" i="7"/>
  <c r="B13" i="7"/>
  <c r="J10" i="7"/>
  <c r="D9" i="7"/>
  <c r="C9" i="7"/>
  <c r="B9" i="7"/>
  <c r="C8" i="7"/>
  <c r="B8" i="7"/>
  <c r="J12" i="7" l="1"/>
  <c r="F18" i="7" s="1"/>
  <c r="J18" i="7" s="1"/>
  <c r="E7" i="8"/>
  <c r="E16" i="8" s="1"/>
  <c r="G16" i="8" s="1"/>
  <c r="B5" i="7"/>
  <c r="J36" i="7"/>
  <c r="E17" i="8" s="1"/>
  <c r="G17" i="8" s="1"/>
  <c r="J14" i="7"/>
  <c r="J16" i="7" s="1"/>
  <c r="C39" i="7"/>
  <c r="C35" i="7"/>
  <c r="J23" i="7"/>
  <c r="J25" i="7" s="1"/>
  <c r="F39" i="7"/>
  <c r="J39" i="7" s="1"/>
  <c r="J41" i="7" s="1"/>
  <c r="G18" i="1"/>
  <c r="G17" i="1"/>
  <c r="G7" i="8" l="1"/>
  <c r="E8" i="8"/>
  <c r="G8" i="8" s="1"/>
  <c r="F19" i="7"/>
  <c r="J19" i="7" s="1"/>
  <c r="J20" i="7" s="1"/>
  <c r="E9" i="8" s="1"/>
  <c r="J28" i="7"/>
  <c r="E13" i="8" s="1"/>
  <c r="G13" i="8" s="1"/>
  <c r="E12" i="8"/>
  <c r="G12" i="8" s="1"/>
  <c r="E19" i="8"/>
  <c r="G19" i="8" s="1"/>
  <c r="L21" i="6"/>
  <c r="T21" i="6" s="1"/>
  <c r="D6" i="6"/>
  <c r="B6" i="6"/>
  <c r="J36" i="6"/>
  <c r="L36" i="6" s="1"/>
  <c r="T36" i="6" s="1"/>
  <c r="J35" i="6"/>
  <c r="L35" i="6" s="1"/>
  <c r="T35" i="6" s="1"/>
  <c r="T38" i="6" s="1"/>
  <c r="T30" i="6"/>
  <c r="T20" i="6"/>
  <c r="Q6" i="6"/>
  <c r="T22" i="6" l="1"/>
  <c r="T39" i="6"/>
  <c r="G15" i="1"/>
  <c r="T40" i="6"/>
  <c r="L12" i="6"/>
  <c r="T12" i="6" s="1"/>
  <c r="T15" i="6" s="1"/>
  <c r="G9" i="1"/>
  <c r="Q6" i="5"/>
  <c r="D6" i="5"/>
  <c r="B6" i="5"/>
  <c r="B3" i="5"/>
  <c r="J33" i="5"/>
  <c r="L33" i="5" s="1"/>
  <c r="T33" i="5" s="1"/>
  <c r="T36" i="5" s="1"/>
  <c r="L25" i="5"/>
  <c r="T25" i="5" s="1"/>
  <c r="T28" i="5" s="1"/>
  <c r="T20" i="5"/>
  <c r="L12" i="5"/>
  <c r="T12" i="5" s="1"/>
  <c r="T14" i="5" s="1"/>
  <c r="B3" i="6" l="1"/>
  <c r="B3" i="15"/>
  <c r="B3" i="14"/>
  <c r="B3" i="16"/>
  <c r="T42" i="6"/>
  <c r="T41" i="6"/>
  <c r="F12" i="1"/>
  <c r="T37" i="5"/>
  <c r="T39" i="5" s="1"/>
  <c r="T43" i="6" l="1"/>
  <c r="F8" i="1"/>
  <c r="F9" i="8"/>
  <c r="T38" i="5"/>
  <c r="T40" i="5"/>
  <c r="T41" i="5" l="1"/>
  <c r="G9" i="8"/>
  <c r="G21" i="8" s="1"/>
  <c r="G22" i="8" l="1"/>
  <c r="G24" i="8"/>
  <c r="G23" i="8"/>
  <c r="E7" i="1"/>
  <c r="G25" i="8" l="1"/>
  <c r="G26" i="8" s="1"/>
  <c r="E20" i="1"/>
  <c r="G20" i="1" s="1"/>
  <c r="E12" i="1"/>
  <c r="G12" i="1" s="1"/>
  <c r="E16" i="1"/>
  <c r="E11" i="1" l="1"/>
  <c r="G11" i="1" s="1"/>
  <c r="E6" i="1"/>
  <c r="E8" i="1"/>
  <c r="G8" i="1" s="1"/>
  <c r="G7" i="1"/>
  <c r="G6" i="1" l="1"/>
  <c r="E14" i="1"/>
  <c r="G14" i="1" s="1"/>
  <c r="G16" i="1"/>
  <c r="G22" i="1" l="1"/>
  <c r="G25" i="1" l="1"/>
  <c r="G23" i="1"/>
  <c r="G26" i="1" s="1"/>
  <c r="G27" i="1" s="1"/>
  <c r="G24" i="1"/>
</calcChain>
</file>

<file path=xl/sharedStrings.xml><?xml version="1.0" encoding="utf-8"?>
<sst xmlns="http://schemas.openxmlformats.org/spreadsheetml/2006/main" count="874" uniqueCount="215">
  <si>
    <t>ALCALDIA MUNICIPAL DE SAN ANTONIO TOLIMA.</t>
  </si>
  <si>
    <t>REPOSICION ALCANTARILLADO CASCO URBANO</t>
  </si>
  <si>
    <t>ITM</t>
  </si>
  <si>
    <t>DESCRIPCION</t>
  </si>
  <si>
    <t>UND.</t>
  </si>
  <si>
    <t>CANT.</t>
  </si>
  <si>
    <t>VALOR UNIT.</t>
  </si>
  <si>
    <t>VALOR TOTAL.</t>
  </si>
  <si>
    <t>PRELIMINARES.</t>
  </si>
  <si>
    <t>Demolicion de placa en concreto e:0.15m.</t>
  </si>
  <si>
    <t>M2</t>
  </si>
  <si>
    <t>Excavacion en material conglomerado.</t>
  </si>
  <si>
    <t>M3</t>
  </si>
  <si>
    <t>Retiro de sobrantes distancia max. 8km.</t>
  </si>
  <si>
    <t>Manejo de aguas.</t>
  </si>
  <si>
    <t>ALCANTARILLADO.</t>
  </si>
  <si>
    <t>Cama de arena.</t>
  </si>
  <si>
    <t>Tuberia Novafort de 8" incluye accesorios de conexión.</t>
  </si>
  <si>
    <t>ML</t>
  </si>
  <si>
    <t>CONCRETO Y ACERO.</t>
  </si>
  <si>
    <t>Pavimento rigido de 3000 psi Espesor 0,15 Incluye corte y juntas.</t>
  </si>
  <si>
    <t>Concreto de 3000 PSI.</t>
  </si>
  <si>
    <t>Acero de refuerzo.</t>
  </si>
  <si>
    <t>KG</t>
  </si>
  <si>
    <t>Reparacion de rejilla.</t>
  </si>
  <si>
    <t>GL</t>
  </si>
  <si>
    <t>Construccion de tapa en concreto de 3000 psi de 1x1m  para caja de inspeccion incluye acero de refuerzo, marco y agarradera.</t>
  </si>
  <si>
    <t>RELLENOS.</t>
  </si>
  <si>
    <t xml:space="preserve">Relleno compactado material seleccionado. </t>
  </si>
  <si>
    <t>TOTAL COSTO DIRECTO</t>
  </si>
  <si>
    <t>ADMINISTRACION</t>
  </si>
  <si>
    <t>IMPREVISTOS</t>
  </si>
  <si>
    <t>UTILIDAD</t>
  </si>
  <si>
    <t>TOTAL COSTO INDIRECTO</t>
  </si>
  <si>
    <t>TOTAL OBRA</t>
  </si>
  <si>
    <t>ANDRES FELIPE SOSSA CABALLERO</t>
  </si>
  <si>
    <t>EDER SALAZAR BUENO</t>
  </si>
  <si>
    <t>REALIZO</t>
  </si>
  <si>
    <t>APROBO</t>
  </si>
  <si>
    <t>DESCRIPCIÓN</t>
  </si>
  <si>
    <t>UND</t>
  </si>
  <si>
    <t xml:space="preserve">LARGO </t>
  </si>
  <si>
    <t>ANCHO</t>
  </si>
  <si>
    <t xml:space="preserve">ALTURA </t>
  </si>
  <si>
    <t xml:space="preserve">REPETICIONES </t>
  </si>
  <si>
    <t xml:space="preserve">TOTAL </t>
  </si>
  <si>
    <t>Acometidas</t>
  </si>
  <si>
    <t>CANTIDAD</t>
  </si>
  <si>
    <t>F.E.</t>
  </si>
  <si>
    <t>Demolicion de placa.</t>
  </si>
  <si>
    <t>Excavacion.</t>
  </si>
  <si>
    <t>%MAY</t>
  </si>
  <si>
    <t>PESO/ML</t>
  </si>
  <si>
    <t>F.C.</t>
  </si>
  <si>
    <t xml:space="preserve">REPOSICION ALCANTARILLADO </t>
  </si>
  <si>
    <t>CARRERA 6 ENTRE LA CALLE 4-3</t>
  </si>
  <si>
    <t>Tuberia Novafort de 12" incluye accesorios de conexión.</t>
  </si>
  <si>
    <t>Tuberia Novafort de 6" incluye accesorios de conexión.</t>
  </si>
  <si>
    <t xml:space="preserve">ANALISIS DE PRECIOS UNITARIOS </t>
  </si>
  <si>
    <t>Item</t>
  </si>
  <si>
    <t>Descripción</t>
  </si>
  <si>
    <t>Unidad</t>
  </si>
  <si>
    <t>Cantidad</t>
  </si>
  <si>
    <t>1.  Equipo</t>
  </si>
  <si>
    <t>Marca</t>
  </si>
  <si>
    <t>Tipo</t>
  </si>
  <si>
    <t>Tarifa/Hora</t>
  </si>
  <si>
    <t>Rendimiento</t>
  </si>
  <si>
    <t>Vr. Unitario</t>
  </si>
  <si>
    <t>Retroexcavadora</t>
  </si>
  <si>
    <t>HR</t>
  </si>
  <si>
    <t>SUBTOTAL</t>
  </si>
  <si>
    <t>2.  Materiales</t>
  </si>
  <si>
    <t>Precio Unit.</t>
  </si>
  <si>
    <t>Vr Unitario</t>
  </si>
  <si>
    <t>3. Transportes</t>
  </si>
  <si>
    <t>Material</t>
  </si>
  <si>
    <t>Vol. o Peso</t>
  </si>
  <si>
    <t>Distancia</t>
  </si>
  <si>
    <t>m3 o Ton/Km</t>
  </si>
  <si>
    <t>Tarifa</t>
  </si>
  <si>
    <t xml:space="preserve">Material  sobrante de excavacion </t>
  </si>
  <si>
    <t>4. Mano de Obra</t>
  </si>
  <si>
    <t>Trabajador</t>
  </si>
  <si>
    <t>Jornal</t>
  </si>
  <si>
    <t>Prestac.</t>
  </si>
  <si>
    <t>Jornal Total</t>
  </si>
  <si>
    <t xml:space="preserve">1 AYUDANTE </t>
  </si>
  <si>
    <t>ADMINISTRACION 15%</t>
  </si>
  <si>
    <t>IMPREVISTO 5%</t>
  </si>
  <si>
    <t>UTILIDAD 5%</t>
  </si>
  <si>
    <t xml:space="preserve">TOTAL PRECIO UNITARIO </t>
  </si>
  <si>
    <t>HERRAMIENTA MENOR (10%)</t>
  </si>
  <si>
    <t>Tuberia Novafort de 8"</t>
  </si>
  <si>
    <t>Hidrosello.</t>
  </si>
  <si>
    <t xml:space="preserve">1 OFICIAL </t>
  </si>
  <si>
    <t xml:space="preserve">2 AYUDANTE </t>
  </si>
  <si>
    <t xml:space="preserve">ING. DANIEL TORRES BETANCOURTH </t>
  </si>
  <si>
    <t xml:space="preserve">ING. JUAN CARLOS MESA CASTILLO </t>
  </si>
  <si>
    <t xml:space="preserve">REPRESENTANTE LEGAL </t>
  </si>
  <si>
    <t xml:space="preserve">INTERVENTOR DE OBRA </t>
  </si>
  <si>
    <t>DISING DISEÑO E INGENIERIA INDUSTRIAL E.U</t>
  </si>
  <si>
    <t>Tuberia Novafort de 12"</t>
  </si>
  <si>
    <t>Tuberia Novafort de 16"</t>
  </si>
  <si>
    <t>Tuberia Novafort de 6"</t>
  </si>
  <si>
    <t>VARIOS</t>
  </si>
  <si>
    <t>Mantenimiento de viga canal incluye (nivelacion y enchape)</t>
  </si>
  <si>
    <t>Cielo razo en pvc incluye estructura de soporte</t>
  </si>
  <si>
    <t>PINTURA Y ESTRUCTURA DE PARED</t>
  </si>
  <si>
    <t>Estuco y Pintura vinilo tipo 1 sobre lamina de superboard</t>
  </si>
  <si>
    <t>Muro doble cara con placas de fibro cemento superboard incluye (Estructura y sello de juntas )</t>
  </si>
  <si>
    <t>INSTALACIONES ELECTRICAS</t>
  </si>
  <si>
    <t xml:space="preserve">Punto toma corriente de 6 metros </t>
  </si>
  <si>
    <t>Punto electrico incluye panel led cuadrado  de 18 w</t>
  </si>
  <si>
    <t>Carpinteria</t>
  </si>
  <si>
    <t>ANALISIS DE PRECIOS UNITARIOS</t>
  </si>
  <si>
    <t>PROPONENTE</t>
  </si>
  <si>
    <t>FECHA</t>
  </si>
  <si>
    <t>OBRA</t>
  </si>
  <si>
    <t>UNIDAD</t>
  </si>
  <si>
    <t>ITEM :</t>
  </si>
  <si>
    <t>CANTIDAD EN EL PROYECTO :</t>
  </si>
  <si>
    <t>I.- EQUIPOS Y HERRAMIENTAS</t>
  </si>
  <si>
    <t>TIPO INSUMO</t>
  </si>
  <si>
    <t>HH/DD/MES</t>
  </si>
  <si>
    <t>RENDIM. o %</t>
  </si>
  <si>
    <t>V-UNITARIO</t>
  </si>
  <si>
    <t>VALOR PARCIAL</t>
  </si>
  <si>
    <t>V. PARCIAL TOTAL</t>
  </si>
  <si>
    <t>SUB TOTAL EQUIPOS</t>
  </si>
  <si>
    <t>II.-MATERIALES DE OBRA</t>
  </si>
  <si>
    <t>UN</t>
  </si>
  <si>
    <t>DESPERD. %</t>
  </si>
  <si>
    <t>V. UNITARIO</t>
  </si>
  <si>
    <t>SUB TOTAL  MATERIALES</t>
  </si>
  <si>
    <t>III.-TRANSPORTES DE MATERIALES</t>
  </si>
  <si>
    <t>VOL-PES-DIST</t>
  </si>
  <si>
    <t>RENDIMIENTO</t>
  </si>
  <si>
    <t>TARIFA</t>
  </si>
  <si>
    <t xml:space="preserve">V. UNITARIO </t>
  </si>
  <si>
    <t>SUB TOTAL TRANSPORTE</t>
  </si>
  <si>
    <t>IV.- MANO DE OBRA</t>
  </si>
  <si>
    <t>dia</t>
  </si>
  <si>
    <t xml:space="preserve"> SUB TOTAL MANO  DE OBRA</t>
  </si>
  <si>
    <t>D</t>
  </si>
  <si>
    <t>HERRAMIENTA MENOR</t>
  </si>
  <si>
    <t>CALCULO Y DESENGLOSE DEL AIU</t>
  </si>
  <si>
    <t>VALOR DEL CONTRATO ANTES DE AIU</t>
  </si>
  <si>
    <t>PLAZO DE EJECUCIÓN</t>
  </si>
  <si>
    <t>GASTOS DE LEGALIZACIÓN Art 7 y 8 Ley 1150/07</t>
  </si>
  <si>
    <t>GARANTÍA CUMPLIMIENTO</t>
  </si>
  <si>
    <t>GARANTÍA SALARIOS</t>
  </si>
  <si>
    <t>GARANTÍA CALIDAD</t>
  </si>
  <si>
    <t>CUADRO DE PERSONAL REQUERIDO EN OBRA, DEICACION Y SALARIOS</t>
  </si>
  <si>
    <t>IMPUESTOS</t>
  </si>
  <si>
    <t>TIEMPO DE EJECUCION</t>
  </si>
  <si>
    <t>RETEICA</t>
  </si>
  <si>
    <t>RETEFUENTE OBRAS</t>
  </si>
  <si>
    <t>Ingeniero Residente de obra</t>
  </si>
  <si>
    <t>LEY 1106/06 APORTE SEGURIDAD</t>
  </si>
  <si>
    <t>PERSONAL ADMINISTRATIVO DE OBRA</t>
  </si>
  <si>
    <t>Ingeniero Residente de Interventoría</t>
  </si>
  <si>
    <t>IMPREVISTOS   (I)</t>
  </si>
  <si>
    <t>GASTOS POR RETRASOS EN LA OBRA POR DIFERENTES FACTORES</t>
  </si>
  <si>
    <t>DEMORA POR PARTE DE LOS PROVEEDORES</t>
  </si>
  <si>
    <t>SUBTOTAL ADMINISTRACIÓN</t>
  </si>
  <si>
    <t>TOTAL A.I.U.</t>
  </si>
  <si>
    <t>MES 1</t>
  </si>
  <si>
    <t>SEMANA 1</t>
  </si>
  <si>
    <t>SEMANA 2</t>
  </si>
  <si>
    <t>SEMANA 3</t>
  </si>
  <si>
    <t>SEMANA 4</t>
  </si>
  <si>
    <t>N°</t>
  </si>
  <si>
    <t>Nombre de tarea</t>
  </si>
  <si>
    <t>Valor total capitulo</t>
  </si>
  <si>
    <t>VALOR FLUJO SEMANAL (costo directo)</t>
  </si>
  <si>
    <t>AIU</t>
  </si>
  <si>
    <t xml:space="preserve">VALOR FLUJO SEMANAL   </t>
  </si>
  <si>
    <t>VALOR FLUJO MENSUAL</t>
  </si>
  <si>
    <t>TOTALES FLUJO DE INVERSION</t>
  </si>
  <si>
    <t xml:space="preserve">TOTALES FLUJO DE INVERSION CON INTERVENTORIA </t>
  </si>
  <si>
    <t>VALOR FLUJO SEMANAL ACUMULADO</t>
  </si>
  <si>
    <t>I.E JOSE MARIA CARBONELL</t>
  </si>
  <si>
    <t xml:space="preserve">SECCION DE ANDAMIO </t>
  </si>
  <si>
    <t>DIA</t>
  </si>
  <si>
    <t>MORTERO DE NIVELACION</t>
  </si>
  <si>
    <t>ENCHAPE 20X20</t>
  </si>
  <si>
    <t xml:space="preserve">PEGANTE PARA ENCHAPE </t>
  </si>
  <si>
    <t>BOQUILLA</t>
  </si>
  <si>
    <t>CIELO RAZO EN PVC INCL ESTRUCTURA</t>
  </si>
  <si>
    <t xml:space="preserve">ESTUCO </t>
  </si>
  <si>
    <t>PINTURA VINILO TIPO 1</t>
  </si>
  <si>
    <t>LIJA</t>
  </si>
  <si>
    <t xml:space="preserve">TOMA DOBLE </t>
  </si>
  <si>
    <t>CABLE N 12</t>
  </si>
  <si>
    <t>CABLE N 14</t>
  </si>
  <si>
    <t>TUBO CONDUIT 1/2</t>
  </si>
  <si>
    <t>ELECTRICO</t>
  </si>
  <si>
    <t>PANEL CUADRADO DE 18V</t>
  </si>
  <si>
    <t>MEMORIA DE CANTIDADES</t>
  </si>
  <si>
    <t>VIGA CANAL EXTERNA DE SALA DE PROFESORES</t>
  </si>
  <si>
    <t>AREA 1 BODEGA</t>
  </si>
  <si>
    <t xml:space="preserve">AREA 2 OFICINA </t>
  </si>
  <si>
    <t>DIVISION ENTRE AREAS</t>
  </si>
  <si>
    <t>TOTAL COSTO INDIRECTO (AIU)</t>
  </si>
  <si>
    <t>PRESUPUESTO OFICIAL</t>
  </si>
  <si>
    <t>ESTAMPILLAS DEPARTAMENTALES</t>
  </si>
  <si>
    <t>ESTABILIDAD Y CALIDAD DE LA OBRA</t>
  </si>
  <si>
    <t>FIC - SENA</t>
  </si>
  <si>
    <t>PUC</t>
  </si>
  <si>
    <t>MANTENIMIENTO Y ADECUACIÓN DE LA SALA DE PROFESORES DE LA INSTITUCIÓN EDUCATIVA JOSÉ MARÍA CARBONELL, SEDE PRINCIPAL DEL MUNICIPIO DE SAN ANTONIO - TOLIMA</t>
  </si>
  <si>
    <t>ANEXO 5 - OFERTA ECONOMICA</t>
  </si>
  <si>
    <t>SEDE PRINCIPAL</t>
  </si>
  <si>
    <t>ITEM</t>
  </si>
  <si>
    <t>Suministro e instalacion de puerta en aluminio de 1mx2m, (incluye vidrio y persiana)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</si>
</sst>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6"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0.0"/>
    <numFmt numFmtId="168" formatCode="_(* #,##0.0_);_(* \(#,##0.0\);_(* &quot;-&quot;??_);_(@_)"/>
    <numFmt numFmtId="169" formatCode="_(* #,##0.00_);_(* \(#,##0.00\);_(* &quot;-&quot;??_);_(@_)"/>
    <numFmt numFmtId="170" formatCode="_-* #,##0.00\ _€_-;\-* #,##0.00\ _€_-;_-* &quot;-&quot;??\ _€_-;_-@_-"/>
    <numFmt numFmtId="171" formatCode="_ * #,##0.00_ ;_ * \-#,##0.00_ ;_ * &quot;-&quot;??_ ;_ @_ "/>
    <numFmt numFmtId="172" formatCode="_ &quot;$&quot;\ * #,##0.00_ ;_ &quot;$&quot;\ * \-#,##0.00_ ;_ &quot;$&quot;\ * &quot;-&quot;??_ ;_ @_ "/>
    <numFmt numFmtId="173" formatCode="_(&quot;$&quot;\ * #,##0.00_);_(&quot;$&quot;\ * \(#,##0.00\);_(&quot;$&quot;\ * &quot;-&quot;??_);_(@_)"/>
    <numFmt numFmtId="174" formatCode="_-* #,##0.0_-;\-* #,##0.0_-;_-* &quot;-&quot;??_-;_-@_-"/>
    <numFmt numFmtId="175" formatCode="&quot;$&quot;\ #,##0"/>
    <numFmt numFmtId="176" formatCode="0.000"/>
    <numFmt numFmtId="177" formatCode="&quot;$&quot;\ #,##0.00"/>
    <numFmt numFmtId="178" formatCode="0&quot;M3/DIA&quot;"/>
    <numFmt numFmtId="179" formatCode="0&quot;M2/DIA&quot;"/>
    <numFmt numFmtId="180" formatCode="#,##0.00000000"/>
    <numFmt numFmtId="181" formatCode="&quot;$&quot;#,##0"/>
    <numFmt numFmtId="182" formatCode="0&quot;ML/DIA&quot;"/>
    <numFmt numFmtId="183" formatCode="_-* #,##0.00\ _D_M_-;\-* #,##0.00\ _D_M_-;_-* &quot;-&quot;??\ _D_M_-;_-@_-"/>
    <numFmt numFmtId="184" formatCode="#,##0.00;[Red]#,##0.00"/>
    <numFmt numFmtId="185" formatCode="#,##0.000"/>
    <numFmt numFmtId="186" formatCode="_(* #,##0_);_(* \(#,##0\);_(* &quot;-&quot;??_);_(@_)"/>
    <numFmt numFmtId="187" formatCode="#,##0.000;[Red]#,##0.000"/>
    <numFmt numFmtId="188" formatCode="#,##0;[Red]#,##0"/>
    <numFmt numFmtId="189" formatCode="#,##0.0;[Red]#,##0.0"/>
    <numFmt numFmtId="190" formatCode="_-* #,##0\ _€_-;\-* #,##0\ _€_-;_-* &quot;-&quot;??\ _€_-;_-@_-"/>
    <numFmt numFmtId="191" formatCode="_-&quot;$&quot;* #,##0_-;\-&quot;$&quot;* #,##0_-;_-&quot;$&quot;* &quot;-&quot;_-;_-@_-"/>
    <numFmt numFmtId="192" formatCode="_-&quot;$&quot;* #,##0.00_-;\-&quot;$&quot;* #,##0.00_-;_-&quot;$&quot;* &quot;-&quot;_-;_-@_-"/>
    <numFmt numFmtId="193" formatCode="0.000%"/>
    <numFmt numFmtId="194" formatCode="0.00000%"/>
    <numFmt numFmtId="195" formatCode="_-* #,##0.00_-;\-* #,##0.00_-;_-* &quot;-&quot;_-;_-@_-"/>
    <numFmt numFmtId="196" formatCode="0.0%"/>
    <numFmt numFmtId="197" formatCode="0.000000000000%&quot;/CD&quot;"/>
    <numFmt numFmtId="198" formatCode="0.00000000000000000000000000%"/>
    <numFmt numFmtId="199" formatCode="0.00%&quot;/CD&quot;"/>
    <numFmt numFmtId="200" formatCode="_-* #,##0.00000000000000000000000000000000_-;\-* #,##0.00000000000000000000000000000000_-;_-* &quot;-&quot;_-;_-@_-"/>
    <numFmt numFmtId="201" formatCode="_-[$$-240A]\ * #,##0.00_-;\-[$$-240A]\ * #,##0.00_-;_-[$$-240A]\ * &quot;-&quot;??_-;_-@_-"/>
    <numFmt numFmtId="202" formatCode="_-[$$-240A]\ * #,##0_-;\-[$$-240A]\ * #,##0_-;_-[$$-240A]\ * &quot;-&quot;??_-;_-@_-"/>
    <numFmt numFmtId="203" formatCode="_-&quot;$&quot;\ * #,##0.00_-;\-&quot;$&quot;\ * #,##0.00_-;_-&quot;$&quot;\ * &quot;-&quot;_-;_-@_-"/>
    <numFmt numFmtId="204" formatCode="#,##0.0"/>
  </numFmts>
  <fonts count="4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5"/>
      <name val="Century Gothic"/>
      <family val="2"/>
    </font>
    <font>
      <sz val="10"/>
      <color indexed="10"/>
      <name val="Century Gothic"/>
      <family val="2"/>
    </font>
    <font>
      <sz val="10"/>
      <color indexed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10"/>
      <name val="Arial"/>
      <family val="2"/>
    </font>
    <font>
      <sz val="11"/>
      <name val="Century Gothic"/>
      <family val="2"/>
    </font>
    <font>
      <b/>
      <sz val="11"/>
      <color theme="1"/>
      <name val="Calibri"/>
      <family val="2"/>
      <scheme val="minor"/>
    </font>
    <font>
      <sz val="10"/>
      <name val="Arial"/>
      <charset val="134"/>
    </font>
    <font>
      <b/>
      <sz val="14"/>
      <name val="Arial"/>
      <charset val="134"/>
    </font>
    <font>
      <b/>
      <sz val="10"/>
      <name val="Arial"/>
      <charset val="134"/>
    </font>
    <font>
      <b/>
      <sz val="11"/>
      <name val="Arial"/>
      <charset val="134"/>
    </font>
    <font>
      <b/>
      <sz val="8"/>
      <name val="Arial"/>
      <charset val="134"/>
    </font>
    <font>
      <sz val="8"/>
      <name val="Arial"/>
      <charset val="134"/>
    </font>
    <font>
      <sz val="8"/>
      <color theme="1"/>
      <name val="Arial"/>
      <charset val="134"/>
    </font>
    <font>
      <b/>
      <sz val="9"/>
      <name val="Arial"/>
      <charset val="134"/>
    </font>
    <font>
      <sz val="8"/>
      <color indexed="8"/>
      <name val="Arial"/>
      <charset val="134"/>
    </font>
    <font>
      <sz val="11"/>
      <color theme="1"/>
      <name val="Arial"/>
      <charset val="134"/>
    </font>
    <font>
      <sz val="11"/>
      <color theme="1"/>
      <name val="Calibri"/>
      <charset val="134"/>
      <scheme val="minor"/>
    </font>
    <font>
      <b/>
      <sz val="12"/>
      <name val="Arial"/>
      <charset val="134"/>
    </font>
    <font>
      <sz val="12"/>
      <color theme="1"/>
      <name val="Calibri"/>
      <charset val="134"/>
      <scheme val="minor"/>
    </font>
    <font>
      <sz val="11"/>
      <name val="Arial"/>
      <charset val="134"/>
    </font>
    <font>
      <b/>
      <sz val="14"/>
      <color theme="8" tint="-0.499984740745262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color rgb="FF000000"/>
      <name val="Calibri"/>
      <charset val="134"/>
      <scheme val="minor"/>
    </font>
    <font>
      <b/>
      <sz val="11"/>
      <color rgb="FFFF0000"/>
      <name val="Calibri"/>
      <charset val="134"/>
      <scheme val="minor"/>
    </font>
    <font>
      <b/>
      <sz val="11"/>
      <name val="Calibri"/>
      <charset val="134"/>
      <scheme val="minor"/>
    </font>
    <font>
      <b/>
      <sz val="11"/>
      <color theme="1"/>
      <name val="Arial Narrow"/>
      <charset val="134"/>
    </font>
    <font>
      <b/>
      <sz val="11"/>
      <color theme="1"/>
      <name val="Arial Narrow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8"/>
      <name val="Times New Roman"/>
      <family val="1"/>
    </font>
    <font>
      <b/>
      <sz val="12"/>
      <name val="Century Gothic"/>
      <family val="2"/>
    </font>
    <font>
      <sz val="12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</fills>
  <borders count="8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69" fontId="9" fillId="0" borderId="0" applyFont="0" applyFill="0" applyBorder="0" applyAlignment="0" applyProtection="0"/>
    <xf numFmtId="172" fontId="8" fillId="0" borderId="0" applyFont="0" applyFill="0" applyBorder="0" applyAlignment="0" applyProtection="0"/>
    <xf numFmtId="173" fontId="8" fillId="0" borderId="0" applyFont="0" applyFill="0" applyBorder="0" applyAlignment="0" applyProtection="0"/>
    <xf numFmtId="172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1" fillId="0" borderId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183" fontId="8" fillId="0" borderId="0" applyFont="0" applyFill="0" applyBorder="0" applyAlignment="0" applyProtection="0"/>
    <xf numFmtId="0" fontId="8" fillId="0" borderId="0"/>
    <xf numFmtId="0" fontId="18" fillId="0" borderId="0"/>
    <xf numFmtId="43" fontId="1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28" fillId="0" borderId="0"/>
    <xf numFmtId="171" fontId="18" fillId="0" borderId="0" applyFont="0" applyFill="0" applyBorder="0" applyAlignment="0" applyProtection="0"/>
    <xf numFmtId="191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9" fontId="18" fillId="0" borderId="0" applyFont="0" applyFill="0" applyBorder="0" applyAlignment="0" applyProtection="0"/>
    <xf numFmtId="171" fontId="18" fillId="0" borderId="0" applyFont="0" applyFill="0" applyBorder="0" applyAlignment="0" applyProtection="0"/>
    <xf numFmtId="191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28" fillId="0" borderId="0"/>
    <xf numFmtId="41" fontId="30" fillId="0" borderId="0" applyFont="0" applyFill="0" applyBorder="0" applyAlignment="0" applyProtection="0"/>
    <xf numFmtId="164" fontId="28" fillId="0" borderId="0" applyFont="0" applyFill="0" applyBorder="0" applyAlignment="0" applyProtection="0"/>
    <xf numFmtId="43" fontId="28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169" fontId="42" fillId="0" borderId="0" applyFont="0" applyFill="0" applyBorder="0" applyAlignment="0" applyProtection="0"/>
    <xf numFmtId="172" fontId="8" fillId="0" borderId="0" applyFont="0" applyFill="0" applyBorder="0" applyAlignment="0" applyProtection="0"/>
    <xf numFmtId="172" fontId="8" fillId="0" borderId="0" applyFont="0" applyFill="0" applyBorder="0" applyAlignment="0" applyProtection="0"/>
  </cellStyleXfs>
  <cellXfs count="618">
    <xf numFmtId="0" fontId="0" fillId="0" borderId="0" xfId="0"/>
    <xf numFmtId="0" fontId="3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166" fontId="2" fillId="0" borderId="1" xfId="1" applyNumberFormat="1" applyFont="1" applyBorder="1" applyAlignment="1">
      <alignment horizontal="justify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5" fontId="3" fillId="0" borderId="1" xfId="1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65" fontId="2" fillId="0" borderId="0" xfId="1" applyFont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1" fontId="2" fillId="0" borderId="1" xfId="0" applyNumberFormat="1" applyFont="1" applyBorder="1" applyAlignment="1">
      <alignment horizontal="center" vertical="center"/>
    </xf>
    <xf numFmtId="9" fontId="2" fillId="0" borderId="1" xfId="2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" fontId="3" fillId="0" borderId="1" xfId="0" applyNumberFormat="1" applyFont="1" applyBorder="1" applyAlignment="1">
      <alignment horizontal="center" vertical="center"/>
    </xf>
    <xf numFmtId="165" fontId="3" fillId="0" borderId="1" xfId="1" applyFont="1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/>
    </xf>
    <xf numFmtId="1" fontId="3" fillId="0" borderId="8" xfId="0" applyNumberFormat="1" applyFont="1" applyBorder="1" applyAlignment="1">
      <alignment horizontal="center" vertical="center"/>
    </xf>
    <xf numFmtId="165" fontId="3" fillId="0" borderId="8" xfId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12" xfId="0" applyFont="1" applyBorder="1" applyAlignment="1">
      <alignment vertical="center"/>
    </xf>
    <xf numFmtId="1" fontId="3" fillId="0" borderId="12" xfId="0" applyNumberFormat="1" applyFont="1" applyBorder="1" applyAlignment="1">
      <alignment horizontal="center" vertical="center"/>
    </xf>
    <xf numFmtId="165" fontId="3" fillId="0" borderId="12" xfId="1" applyFont="1" applyBorder="1" applyAlignment="1">
      <alignment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justify" vertical="center" wrapText="1"/>
    </xf>
    <xf numFmtId="0" fontId="4" fillId="0" borderId="0" xfId="3" applyFont="1"/>
    <xf numFmtId="168" fontId="7" fillId="0" borderId="1" xfId="5" applyNumberFormat="1" applyFont="1" applyFill="1" applyBorder="1" applyAlignment="1">
      <alignment vertical="center" wrapText="1"/>
    </xf>
    <xf numFmtId="169" fontId="7" fillId="0" borderId="1" xfId="4" applyNumberFormat="1" applyFont="1" applyFill="1" applyBorder="1" applyAlignment="1">
      <alignment horizontal="center" vertical="center" wrapText="1"/>
    </xf>
    <xf numFmtId="169" fontId="7" fillId="0" borderId="1" xfId="4" applyNumberFormat="1" applyFont="1" applyFill="1" applyBorder="1" applyAlignment="1">
      <alignment vertical="center" wrapText="1"/>
    </xf>
    <xf numFmtId="169" fontId="7" fillId="0" borderId="1" xfId="5" applyNumberFormat="1" applyFont="1" applyFill="1" applyBorder="1" applyAlignment="1">
      <alignment vertical="center" wrapText="1"/>
    </xf>
    <xf numFmtId="168" fontId="6" fillId="0" borderId="1" xfId="5" applyNumberFormat="1" applyFont="1" applyFill="1" applyBorder="1" applyAlignment="1">
      <alignment vertical="center"/>
    </xf>
    <xf numFmtId="169" fontId="6" fillId="0" borderId="1" xfId="4" applyNumberFormat="1" applyFont="1" applyFill="1" applyBorder="1" applyAlignment="1">
      <alignment horizontal="left" vertical="center" wrapText="1"/>
    </xf>
    <xf numFmtId="169" fontId="6" fillId="0" borderId="1" xfId="5" applyNumberFormat="1" applyFont="1" applyFill="1" applyBorder="1" applyAlignment="1">
      <alignment horizontal="center" vertical="center"/>
    </xf>
    <xf numFmtId="169" fontId="6" fillId="0" borderId="1" xfId="4" applyNumberFormat="1" applyFont="1" applyFill="1" applyBorder="1" applyAlignment="1">
      <alignment horizontal="left" vertical="center"/>
    </xf>
    <xf numFmtId="169" fontId="6" fillId="0" borderId="1" xfId="4" applyNumberFormat="1" applyFont="1" applyFill="1" applyBorder="1" applyAlignment="1">
      <alignment horizontal="center" vertical="center"/>
    </xf>
    <xf numFmtId="0" fontId="4" fillId="0" borderId="0" xfId="3" applyFont="1" applyAlignment="1">
      <alignment vertical="center"/>
    </xf>
    <xf numFmtId="49" fontId="4" fillId="0" borderId="1" xfId="3" applyNumberFormat="1" applyFont="1" applyBorder="1" applyAlignment="1">
      <alignment horizontal="center" vertical="center"/>
    </xf>
    <xf numFmtId="0" fontId="7" fillId="0" borderId="0" xfId="0" applyFont="1"/>
    <xf numFmtId="166" fontId="2" fillId="0" borderId="8" xfId="1" applyNumberFormat="1" applyFont="1" applyBorder="1" applyAlignment="1">
      <alignment horizontal="justify" vertical="center" wrapText="1"/>
    </xf>
    <xf numFmtId="166" fontId="3" fillId="0" borderId="13" xfId="1" applyNumberFormat="1" applyFont="1" applyBorder="1" applyAlignment="1">
      <alignment vertical="center"/>
    </xf>
    <xf numFmtId="166" fontId="3" fillId="0" borderId="6" xfId="1" applyNumberFormat="1" applyFont="1" applyBorder="1" applyAlignment="1">
      <alignment vertical="center"/>
    </xf>
    <xf numFmtId="166" fontId="3" fillId="0" borderId="9" xfId="1" applyNumberFormat="1" applyFont="1" applyBorder="1" applyAlignment="1">
      <alignment vertical="center"/>
    </xf>
    <xf numFmtId="2" fontId="2" fillId="0" borderId="1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174" fontId="6" fillId="0" borderId="1" xfId="21" applyNumberFormat="1" applyFont="1" applyFill="1" applyBorder="1" applyAlignment="1">
      <alignment horizontal="left" vertical="center"/>
    </xf>
    <xf numFmtId="0" fontId="6" fillId="2" borderId="0" xfId="0" applyFont="1" applyFill="1"/>
    <xf numFmtId="0" fontId="10" fillId="2" borderId="0" xfId="0" applyFont="1" applyFill="1" applyAlignment="1">
      <alignment horizontal="center"/>
    </xf>
    <xf numFmtId="0" fontId="11" fillId="2" borderId="0" xfId="0" applyFont="1" applyFill="1"/>
    <xf numFmtId="0" fontId="12" fillId="2" borderId="0" xfId="0" applyFont="1" applyFill="1"/>
    <xf numFmtId="0" fontId="7" fillId="3" borderId="6" xfId="0" applyFont="1" applyFill="1" applyBorder="1" applyAlignment="1">
      <alignment horizontal="center" vertical="center"/>
    </xf>
    <xf numFmtId="0" fontId="6" fillId="2" borderId="17" xfId="0" applyFont="1" applyFill="1" applyBorder="1"/>
    <xf numFmtId="0" fontId="6" fillId="2" borderId="18" xfId="0" applyFont="1" applyFill="1" applyBorder="1"/>
    <xf numFmtId="0" fontId="6" fillId="2" borderId="14" xfId="0" applyFont="1" applyFill="1" applyBorder="1"/>
    <xf numFmtId="2" fontId="6" fillId="2" borderId="6" xfId="0" applyNumberFormat="1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25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left"/>
    </xf>
    <xf numFmtId="0" fontId="6" fillId="2" borderId="0" xfId="0" applyFont="1" applyFill="1" applyAlignment="1">
      <alignment horizontal="left"/>
    </xf>
    <xf numFmtId="0" fontId="13" fillId="2" borderId="0" xfId="0" applyFont="1" applyFill="1"/>
    <xf numFmtId="0" fontId="14" fillId="3" borderId="6" xfId="0" applyFont="1" applyFill="1" applyBorder="1" applyAlignment="1">
      <alignment horizontal="center" vertical="center"/>
    </xf>
    <xf numFmtId="175" fontId="13" fillId="2" borderId="6" xfId="0" applyNumberFormat="1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right"/>
    </xf>
    <xf numFmtId="0" fontId="13" fillId="2" borderId="0" xfId="0" applyFont="1" applyFill="1" applyAlignment="1">
      <alignment horizontal="right"/>
    </xf>
    <xf numFmtId="177" fontId="13" fillId="2" borderId="25" xfId="0" applyNumberFormat="1" applyFont="1" applyFill="1" applyBorder="1" applyAlignment="1">
      <alignment horizontal="center" vertical="center"/>
    </xf>
    <xf numFmtId="177" fontId="13" fillId="2" borderId="6" xfId="0" applyNumberFormat="1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right"/>
    </xf>
    <xf numFmtId="0" fontId="6" fillId="2" borderId="0" xfId="0" applyFont="1" applyFill="1" applyAlignment="1">
      <alignment horizontal="right"/>
    </xf>
    <xf numFmtId="0" fontId="11" fillId="2" borderId="0" xfId="0" applyFont="1" applyFill="1" applyAlignment="1">
      <alignment vertical="center"/>
    </xf>
    <xf numFmtId="0" fontId="6" fillId="2" borderId="20" xfId="0" applyFont="1" applyFill="1" applyBorder="1"/>
    <xf numFmtId="175" fontId="13" fillId="3" borderId="6" xfId="0" applyNumberFormat="1" applyFont="1" applyFill="1" applyBorder="1" applyAlignment="1">
      <alignment horizontal="center" vertical="center"/>
    </xf>
    <xf numFmtId="180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/>
    <xf numFmtId="175" fontId="13" fillId="3" borderId="9" xfId="0" applyNumberFormat="1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5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181" fontId="13" fillId="3" borderId="6" xfId="0" applyNumberFormat="1" applyFont="1" applyFill="1" applyBorder="1" applyAlignment="1">
      <alignment horizontal="center" vertical="center"/>
    </xf>
    <xf numFmtId="43" fontId="6" fillId="0" borderId="1" xfId="21" applyFont="1" applyFill="1" applyBorder="1" applyAlignment="1">
      <alignment horizontal="left" vertical="center"/>
    </xf>
    <xf numFmtId="0" fontId="6" fillId="2" borderId="0" xfId="14" applyFont="1" applyFill="1"/>
    <xf numFmtId="0" fontId="13" fillId="0" borderId="0" xfId="14" applyFont="1"/>
    <xf numFmtId="0" fontId="6" fillId="0" borderId="0" xfId="14" applyFont="1"/>
    <xf numFmtId="0" fontId="14" fillId="0" borderId="0" xfId="14" applyFont="1"/>
    <xf numFmtId="165" fontId="2" fillId="0" borderId="1" xfId="1" applyFont="1" applyBorder="1" applyAlignment="1">
      <alignment horizontal="justify" vertical="center" wrapText="1"/>
    </xf>
    <xf numFmtId="0" fontId="3" fillId="0" borderId="5" xfId="0" applyFont="1" applyBorder="1" applyAlignment="1">
      <alignment horizontal="center" vertical="center"/>
    </xf>
    <xf numFmtId="165" fontId="3" fillId="0" borderId="6" xfId="1" applyFont="1" applyBorder="1" applyAlignment="1">
      <alignment vertical="center"/>
    </xf>
    <xf numFmtId="165" fontId="3" fillId="0" borderId="6" xfId="1" applyFont="1" applyBorder="1" applyAlignment="1">
      <alignment horizontal="justify" vertical="center" wrapText="1"/>
    </xf>
    <xf numFmtId="166" fontId="2" fillId="0" borderId="6" xfId="1" applyNumberFormat="1" applyFont="1" applyBorder="1" applyAlignment="1">
      <alignment horizontal="right" vertical="center" wrapText="1"/>
    </xf>
    <xf numFmtId="165" fontId="2" fillId="0" borderId="6" xfId="1" applyFont="1" applyBorder="1" applyAlignment="1">
      <alignment horizontal="justify" vertical="center" wrapText="1"/>
    </xf>
    <xf numFmtId="166" fontId="2" fillId="0" borderId="9" xfId="1" applyNumberFormat="1" applyFont="1" applyBorder="1" applyAlignment="1">
      <alignment horizontal="right" vertical="center" wrapText="1"/>
    </xf>
    <xf numFmtId="165" fontId="2" fillId="0" borderId="6" xfId="1" applyFont="1" applyBorder="1" applyAlignment="1">
      <alignment vertical="center"/>
    </xf>
    <xf numFmtId="167" fontId="2" fillId="0" borderId="0" xfId="0" applyNumberFormat="1" applyFont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7" fontId="2" fillId="0" borderId="8" xfId="0" applyNumberFormat="1" applyFont="1" applyBorder="1" applyAlignment="1">
      <alignment horizontal="center" vertical="center" wrapText="1"/>
    </xf>
    <xf numFmtId="167" fontId="3" fillId="0" borderId="12" xfId="0" applyNumberFormat="1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/>
    </xf>
    <xf numFmtId="167" fontId="3" fillId="0" borderId="8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5" fontId="3" fillId="0" borderId="0" xfId="1" applyFont="1" applyBorder="1" applyAlignment="1">
      <alignment vertical="center"/>
    </xf>
    <xf numFmtId="166" fontId="3" fillId="0" borderId="0" xfId="1" applyNumberFormat="1" applyFont="1" applyBorder="1" applyAlignment="1">
      <alignment vertical="center"/>
    </xf>
    <xf numFmtId="168" fontId="4" fillId="0" borderId="1" xfId="3" applyNumberFormat="1" applyFont="1" applyBorder="1" applyAlignment="1">
      <alignment vertical="center"/>
    </xf>
    <xf numFmtId="0" fontId="4" fillId="0" borderId="1" xfId="3" applyFont="1" applyBorder="1" applyAlignment="1">
      <alignment vertical="center"/>
    </xf>
    <xf numFmtId="174" fontId="4" fillId="0" borderId="1" xfId="21" applyNumberFormat="1" applyFont="1" applyBorder="1" applyAlignment="1">
      <alignment vertical="center"/>
    </xf>
    <xf numFmtId="174" fontId="6" fillId="0" borderId="1" xfId="21" applyNumberFormat="1" applyFont="1" applyFill="1" applyBorder="1" applyAlignment="1">
      <alignment vertical="center"/>
    </xf>
    <xf numFmtId="169" fontId="6" fillId="0" borderId="1" xfId="3" applyNumberFormat="1" applyFont="1" applyBorder="1" applyAlignment="1">
      <alignment vertical="center"/>
    </xf>
    <xf numFmtId="169" fontId="6" fillId="0" borderId="1" xfId="3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174" fontId="4" fillId="0" borderId="1" xfId="21" applyNumberFormat="1" applyFont="1" applyBorder="1" applyAlignment="1">
      <alignment horizontal="center" vertical="center"/>
    </xf>
    <xf numFmtId="2" fontId="4" fillId="0" borderId="1" xfId="3" applyNumberFormat="1" applyFont="1" applyBorder="1" applyAlignment="1">
      <alignment vertical="center"/>
    </xf>
    <xf numFmtId="2" fontId="5" fillId="0" borderId="1" xfId="3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4" fontId="4" fillId="0" borderId="1" xfId="3" applyNumberFormat="1" applyFont="1" applyBorder="1" applyAlignment="1">
      <alignment vertical="center" wrapText="1"/>
    </xf>
    <xf numFmtId="174" fontId="2" fillId="0" borderId="10" xfId="21" applyNumberFormat="1" applyFont="1" applyBorder="1" applyAlignment="1">
      <alignment horizontal="center" vertical="center"/>
    </xf>
    <xf numFmtId="43" fontId="2" fillId="0" borderId="10" xfId="21" applyFont="1" applyBorder="1" applyAlignment="1">
      <alignment horizontal="center" vertical="center"/>
    </xf>
    <xf numFmtId="4" fontId="2" fillId="0" borderId="19" xfId="0" applyNumberFormat="1" applyFont="1" applyBorder="1" applyAlignment="1">
      <alignment horizontal="center" vertical="center"/>
    </xf>
    <xf numFmtId="168" fontId="4" fillId="0" borderId="0" xfId="3" applyNumberFormat="1" applyFont="1" applyAlignment="1">
      <alignment vertical="center"/>
    </xf>
    <xf numFmtId="174" fontId="4" fillId="0" borderId="0" xfId="21" applyNumberFormat="1" applyFont="1" applyBorder="1" applyAlignment="1">
      <alignment vertical="center"/>
    </xf>
    <xf numFmtId="2" fontId="5" fillId="0" borderId="0" xfId="3" applyNumberFormat="1" applyFont="1" applyAlignment="1">
      <alignment vertical="center"/>
    </xf>
    <xf numFmtId="169" fontId="5" fillId="0" borderId="0" xfId="3" applyNumberFormat="1" applyFont="1" applyAlignment="1">
      <alignment vertical="center"/>
    </xf>
    <xf numFmtId="0" fontId="7" fillId="0" borderId="0" xfId="0" applyFont="1" applyAlignment="1">
      <alignment vertical="center"/>
    </xf>
    <xf numFmtId="174" fontId="4" fillId="0" borderId="0" xfId="21" applyNumberFormat="1" applyFont="1" applyAlignment="1">
      <alignment vertical="center"/>
    </xf>
    <xf numFmtId="174" fontId="7" fillId="0" borderId="0" xfId="21" applyNumberFormat="1" applyFont="1" applyAlignment="1">
      <alignment vertical="center"/>
    </xf>
    <xf numFmtId="166" fontId="2" fillId="0" borderId="1" xfId="1" applyNumberFormat="1" applyFont="1" applyFill="1" applyBorder="1" applyAlignment="1">
      <alignment horizontal="justify" vertical="center" wrapText="1"/>
    </xf>
    <xf numFmtId="166" fontId="2" fillId="0" borderId="6" xfId="1" applyNumberFormat="1" applyFont="1" applyFill="1" applyBorder="1" applyAlignment="1">
      <alignment horizontal="right" vertical="center" wrapText="1"/>
    </xf>
    <xf numFmtId="165" fontId="2" fillId="0" borderId="0" xfId="1" applyFont="1" applyFill="1" applyAlignment="1">
      <alignment vertical="center"/>
    </xf>
    <xf numFmtId="165" fontId="3" fillId="0" borderId="1" xfId="1" applyFont="1" applyFill="1" applyBorder="1" applyAlignment="1">
      <alignment vertical="center"/>
    </xf>
    <xf numFmtId="165" fontId="3" fillId="0" borderId="6" xfId="1" applyFont="1" applyFill="1" applyBorder="1" applyAlignment="1">
      <alignment vertical="center"/>
    </xf>
    <xf numFmtId="165" fontId="3" fillId="0" borderId="1" xfId="1" applyFont="1" applyFill="1" applyBorder="1" applyAlignment="1">
      <alignment horizontal="justify" vertical="center" wrapText="1"/>
    </xf>
    <xf numFmtId="165" fontId="3" fillId="0" borderId="6" xfId="1" applyFont="1" applyFill="1" applyBorder="1" applyAlignment="1">
      <alignment horizontal="justify" vertical="center" wrapText="1"/>
    </xf>
    <xf numFmtId="166" fontId="0" fillId="0" borderId="0" xfId="0" applyNumberFormat="1"/>
    <xf numFmtId="2" fontId="3" fillId="0" borderId="1" xfId="0" applyNumberFormat="1" applyFont="1" applyBorder="1" applyAlignment="1">
      <alignment horizontal="center" vertical="center" wrapText="1"/>
    </xf>
    <xf numFmtId="166" fontId="3" fillId="0" borderId="6" xfId="1" applyNumberFormat="1" applyFont="1" applyFill="1" applyBorder="1" applyAlignment="1">
      <alignment vertical="center"/>
    </xf>
    <xf numFmtId="166" fontId="2" fillId="0" borderId="6" xfId="1" applyNumberFormat="1" applyFont="1" applyFill="1" applyBorder="1" applyAlignment="1">
      <alignment vertical="center"/>
    </xf>
    <xf numFmtId="165" fontId="3" fillId="0" borderId="0" xfId="1" applyFont="1" applyFill="1" applyBorder="1" applyAlignment="1">
      <alignment vertical="center"/>
    </xf>
    <xf numFmtId="166" fontId="3" fillId="0" borderId="0" xfId="1" applyNumberFormat="1" applyFont="1" applyFill="1" applyBorder="1" applyAlignment="1">
      <alignment vertical="center"/>
    </xf>
    <xf numFmtId="166" fontId="3" fillId="0" borderId="9" xfId="1" applyNumberFormat="1" applyFont="1" applyFill="1" applyBorder="1" applyAlignment="1">
      <alignment vertical="center"/>
    </xf>
    <xf numFmtId="0" fontId="18" fillId="2" borderId="21" xfId="25" applyFill="1" applyBorder="1" applyProtection="1">
      <protection locked="0"/>
    </xf>
    <xf numFmtId="0" fontId="18" fillId="2" borderId="22" xfId="25" applyFill="1" applyBorder="1" applyProtection="1">
      <protection locked="0"/>
    </xf>
    <xf numFmtId="0" fontId="18" fillId="2" borderId="23" xfId="25" applyFill="1" applyBorder="1" applyProtection="1">
      <protection locked="0"/>
    </xf>
    <xf numFmtId="0" fontId="18" fillId="2" borderId="21" xfId="25" applyFill="1" applyBorder="1"/>
    <xf numFmtId="0" fontId="18" fillId="2" borderId="22" xfId="25" applyFill="1" applyBorder="1"/>
    <xf numFmtId="0" fontId="18" fillId="2" borderId="0" xfId="25" applyFill="1"/>
    <xf numFmtId="0" fontId="18" fillId="0" borderId="0" xfId="25"/>
    <xf numFmtId="0" fontId="27" fillId="0" borderId="24" xfId="28" applyFont="1" applyBorder="1"/>
    <xf numFmtId="0" fontId="21" fillId="2" borderId="0" xfId="28" applyFont="1" applyFill="1"/>
    <xf numFmtId="0" fontId="27" fillId="0" borderId="0" xfId="28" applyFont="1"/>
    <xf numFmtId="0" fontId="18" fillId="2" borderId="24" xfId="25" applyFill="1" applyBorder="1" applyProtection="1">
      <protection locked="0"/>
    </xf>
    <xf numFmtId="0" fontId="29" fillId="2" borderId="0" xfId="25" applyFont="1" applyFill="1" applyProtection="1">
      <protection locked="0"/>
    </xf>
    <xf numFmtId="0" fontId="23" fillId="2" borderId="39" xfId="25" applyFont="1" applyFill="1" applyBorder="1" applyAlignment="1" applyProtection="1">
      <alignment horizontal="left"/>
      <protection locked="0"/>
    </xf>
    <xf numFmtId="0" fontId="20" fillId="2" borderId="33" xfId="25" applyFont="1" applyFill="1" applyBorder="1" applyAlignment="1" applyProtection="1">
      <alignment horizontal="center" vertical="center" wrapText="1"/>
      <protection locked="0"/>
    </xf>
    <xf numFmtId="0" fontId="20" fillId="2" borderId="40" xfId="25" applyFont="1" applyFill="1" applyBorder="1" applyAlignment="1" applyProtection="1">
      <alignment horizontal="center" vertical="center" wrapText="1"/>
      <protection locked="0"/>
    </xf>
    <xf numFmtId="0" fontId="18" fillId="2" borderId="64" xfId="25" applyFill="1" applyBorder="1" applyAlignment="1" applyProtection="1">
      <alignment horizontal="left"/>
      <protection locked="0"/>
    </xf>
    <xf numFmtId="0" fontId="18" fillId="2" borderId="65" xfId="25" applyFill="1" applyBorder="1" applyAlignment="1" applyProtection="1">
      <alignment horizontal="left"/>
      <protection locked="0"/>
    </xf>
    <xf numFmtId="0" fontId="18" fillId="2" borderId="66" xfId="25" applyFill="1" applyBorder="1" applyAlignment="1" applyProtection="1">
      <alignment horizontal="left"/>
      <protection locked="0"/>
    </xf>
    <xf numFmtId="0" fontId="18" fillId="2" borderId="0" xfId="25" applyFill="1" applyAlignment="1">
      <alignment horizontal="left"/>
    </xf>
    <xf numFmtId="190" fontId="27" fillId="0" borderId="0" xfId="29" applyNumberFormat="1" applyFont="1" applyFill="1" applyAlignment="1" applyProtection="1">
      <alignment horizontal="left"/>
    </xf>
    <xf numFmtId="0" fontId="18" fillId="2" borderId="67" xfId="25" applyFill="1" applyBorder="1" applyAlignment="1" applyProtection="1">
      <alignment horizontal="left"/>
      <protection locked="0"/>
    </xf>
    <xf numFmtId="0" fontId="18" fillId="2" borderId="68" xfId="25" applyFill="1" applyBorder="1" applyAlignment="1" applyProtection="1">
      <alignment horizontal="left"/>
      <protection locked="0"/>
    </xf>
    <xf numFmtId="0" fontId="18" fillId="2" borderId="68" xfId="25" applyFill="1" applyBorder="1" applyProtection="1">
      <protection locked="0"/>
    </xf>
    <xf numFmtId="0" fontId="18" fillId="2" borderId="69" xfId="25" applyFill="1" applyBorder="1" applyAlignment="1" applyProtection="1">
      <alignment horizontal="left"/>
      <protection locked="0"/>
    </xf>
    <xf numFmtId="0" fontId="22" fillId="2" borderId="68" xfId="25" applyFont="1" applyFill="1" applyBorder="1" applyProtection="1">
      <protection locked="0"/>
    </xf>
    <xf numFmtId="0" fontId="23" fillId="2" borderId="68" xfId="25" applyFont="1" applyFill="1" applyBorder="1" applyProtection="1">
      <protection locked="0"/>
    </xf>
    <xf numFmtId="0" fontId="23" fillId="2" borderId="68" xfId="25" applyFont="1" applyFill="1" applyBorder="1" applyAlignment="1" applyProtection="1">
      <alignment horizontal="left"/>
      <protection locked="0"/>
    </xf>
    <xf numFmtId="42" fontId="27" fillId="0" borderId="0" xfId="31" applyFont="1" applyFill="1" applyAlignment="1" applyProtection="1">
      <alignment horizontal="left"/>
    </xf>
    <xf numFmtId="10" fontId="18" fillId="0" borderId="0" xfId="27" applyNumberFormat="1" applyFont="1" applyFill="1" applyProtection="1"/>
    <xf numFmtId="194" fontId="27" fillId="0" borderId="0" xfId="32" applyNumberFormat="1" applyFont="1" applyFill="1" applyAlignment="1" applyProtection="1">
      <alignment horizontal="left"/>
    </xf>
    <xf numFmtId="190" fontId="27" fillId="0" borderId="0" xfId="29" applyNumberFormat="1" applyFont="1" applyFill="1" applyProtection="1"/>
    <xf numFmtId="10" fontId="27" fillId="0" borderId="0" xfId="27" applyNumberFormat="1" applyFont="1" applyFill="1" applyProtection="1"/>
    <xf numFmtId="175" fontId="18" fillId="2" borderId="0" xfId="25" applyNumberFormat="1" applyFill="1" applyAlignment="1">
      <alignment horizontal="left"/>
    </xf>
    <xf numFmtId="0" fontId="23" fillId="2" borderId="68" xfId="25" applyFont="1" applyFill="1" applyBorder="1" applyAlignment="1" applyProtection="1">
      <alignment horizontal="right"/>
      <protection locked="0"/>
    </xf>
    <xf numFmtId="0" fontId="18" fillId="0" borderId="0" xfId="25" applyAlignment="1">
      <alignment horizontal="left"/>
    </xf>
    <xf numFmtId="171" fontId="27" fillId="0" borderId="0" xfId="29" applyFont="1" applyFill="1" applyAlignment="1" applyProtection="1">
      <alignment horizontal="left"/>
    </xf>
    <xf numFmtId="191" fontId="18" fillId="0" borderId="0" xfId="25" applyNumberFormat="1"/>
    <xf numFmtId="195" fontId="18" fillId="0" borderId="0" xfId="37" applyNumberFormat="1" applyFont="1" applyFill="1" applyProtection="1"/>
    <xf numFmtId="9" fontId="18" fillId="0" borderId="0" xfId="27" applyFont="1" applyFill="1" applyProtection="1"/>
    <xf numFmtId="42" fontId="18" fillId="0" borderId="0" xfId="31" applyFont="1" applyFill="1" applyProtection="1"/>
    <xf numFmtId="193" fontId="18" fillId="0" borderId="0" xfId="27" applyNumberFormat="1" applyFont="1" applyFill="1" applyProtection="1"/>
    <xf numFmtId="165" fontId="18" fillId="0" borderId="0" xfId="25" applyNumberFormat="1"/>
    <xf numFmtId="10" fontId="18" fillId="0" borderId="0" xfId="25" applyNumberFormat="1" applyAlignment="1">
      <alignment horizontal="left"/>
    </xf>
    <xf numFmtId="0" fontId="18" fillId="2" borderId="39" xfId="25" applyFill="1" applyBorder="1" applyProtection="1">
      <protection locked="0"/>
    </xf>
    <xf numFmtId="0" fontId="18" fillId="2" borderId="33" xfId="25" applyFill="1" applyBorder="1" applyAlignment="1" applyProtection="1">
      <alignment horizontal="left"/>
      <protection locked="0"/>
    </xf>
    <xf numFmtId="0" fontId="18" fillId="2" borderId="0" xfId="25" applyFill="1" applyProtection="1">
      <protection locked="0"/>
    </xf>
    <xf numFmtId="0" fontId="18" fillId="2" borderId="0" xfId="25" applyFill="1" applyAlignment="1" applyProtection="1">
      <alignment horizontal="left"/>
      <protection locked="0"/>
    </xf>
    <xf numFmtId="0" fontId="28" fillId="0" borderId="0" xfId="36"/>
    <xf numFmtId="201" fontId="33" fillId="0" borderId="0" xfId="38" applyNumberFormat="1" applyFont="1" applyBorder="1"/>
    <xf numFmtId="201" fontId="33" fillId="0" borderId="0" xfId="38" applyNumberFormat="1" applyFont="1" applyFill="1" applyBorder="1"/>
    <xf numFmtId="201" fontId="35" fillId="0" borderId="0" xfId="38" applyNumberFormat="1" applyFont="1" applyFill="1" applyBorder="1"/>
    <xf numFmtId="0" fontId="33" fillId="0" borderId="0" xfId="36" applyFont="1"/>
    <xf numFmtId="0" fontId="28" fillId="0" borderId="0" xfId="36" applyAlignment="1">
      <alignment horizontal="left" vertical="center"/>
    </xf>
    <xf numFmtId="0" fontId="28" fillId="0" borderId="0" xfId="36" applyAlignment="1">
      <alignment horizontal="left" vertical="center" wrapText="1"/>
    </xf>
    <xf numFmtId="201" fontId="35" fillId="5" borderId="47" xfId="38" applyNumberFormat="1" applyFont="1" applyFill="1" applyBorder="1"/>
    <xf numFmtId="201" fontId="33" fillId="0" borderId="47" xfId="38" applyNumberFormat="1" applyFont="1" applyBorder="1"/>
    <xf numFmtId="201" fontId="33" fillId="0" borderId="47" xfId="38" applyNumberFormat="1" applyFont="1" applyFill="1" applyBorder="1"/>
    <xf numFmtId="201" fontId="35" fillId="0" borderId="47" xfId="38" applyNumberFormat="1" applyFont="1" applyFill="1" applyBorder="1"/>
    <xf numFmtId="201" fontId="33" fillId="5" borderId="47" xfId="38" applyNumberFormat="1" applyFont="1" applyFill="1" applyBorder="1"/>
    <xf numFmtId="202" fontId="33" fillId="0" borderId="47" xfId="38" applyNumberFormat="1" applyFont="1" applyFill="1" applyBorder="1"/>
    <xf numFmtId="201" fontId="35" fillId="0" borderId="50" xfId="38" applyNumberFormat="1" applyFont="1" applyFill="1" applyBorder="1"/>
    <xf numFmtId="201" fontId="33" fillId="5" borderId="50" xfId="38" applyNumberFormat="1" applyFont="1" applyFill="1" applyBorder="1"/>
    <xf numFmtId="0" fontId="2" fillId="0" borderId="0" xfId="40" applyFont="1"/>
    <xf numFmtId="44" fontId="2" fillId="0" borderId="0" xfId="41" applyFont="1" applyFill="1"/>
    <xf numFmtId="169" fontId="43" fillId="0" borderId="3" xfId="43" applyNumberFormat="1" applyFont="1" applyFill="1" applyBorder="1" applyAlignment="1">
      <alignment horizontal="center" vertical="center" wrapText="1"/>
    </xf>
    <xf numFmtId="169" fontId="43" fillId="0" borderId="3" xfId="42" applyFont="1" applyFill="1" applyBorder="1" applyAlignment="1">
      <alignment vertical="center" wrapText="1"/>
    </xf>
    <xf numFmtId="169" fontId="44" fillId="0" borderId="3" xfId="0" applyNumberFormat="1" applyFont="1" applyBorder="1"/>
    <xf numFmtId="169" fontId="44" fillId="0" borderId="4" xfId="0" applyNumberFormat="1" applyFont="1" applyBorder="1" applyAlignment="1">
      <alignment horizontal="center"/>
    </xf>
    <xf numFmtId="3" fontId="43" fillId="0" borderId="1" xfId="44" applyNumberFormat="1" applyFont="1" applyFill="1" applyBorder="1" applyAlignment="1">
      <alignment horizontal="left" vertical="center" wrapText="1"/>
    </xf>
    <xf numFmtId="168" fontId="43" fillId="0" borderId="1" xfId="43" applyNumberFormat="1" applyFont="1" applyFill="1" applyBorder="1" applyAlignment="1">
      <alignment horizontal="center" vertical="center" wrapText="1"/>
    </xf>
    <xf numFmtId="169" fontId="43" fillId="0" borderId="1" xfId="42" applyFont="1" applyFill="1" applyBorder="1" applyAlignment="1">
      <alignment horizontal="center"/>
    </xf>
    <xf numFmtId="169" fontId="43" fillId="0" borderId="1" xfId="43" applyNumberFormat="1" applyFont="1" applyFill="1" applyBorder="1" applyAlignment="1">
      <alignment horizontal="left" vertical="center"/>
    </xf>
    <xf numFmtId="169" fontId="43" fillId="0" borderId="6" xfId="43" applyNumberFormat="1" applyFont="1" applyFill="1" applyBorder="1" applyAlignment="1">
      <alignment horizontal="center" vertical="center"/>
    </xf>
    <xf numFmtId="0" fontId="5" fillId="0" borderId="0" xfId="40" applyFont="1"/>
    <xf numFmtId="44" fontId="5" fillId="0" borderId="0" xfId="41" applyFont="1" applyFill="1"/>
    <xf numFmtId="3" fontId="44" fillId="0" borderId="1" xfId="44" applyNumberFormat="1" applyFont="1" applyFill="1" applyBorder="1" applyAlignment="1">
      <alignment horizontal="right" vertical="center" wrapText="1"/>
    </xf>
    <xf numFmtId="169" fontId="44" fillId="0" borderId="1" xfId="0" applyNumberFormat="1" applyFont="1" applyBorder="1" applyAlignment="1">
      <alignment horizontal="center" vertical="center" wrapText="1"/>
    </xf>
    <xf numFmtId="169" fontId="44" fillId="0" borderId="1" xfId="42" applyFont="1" applyFill="1" applyBorder="1" applyAlignment="1">
      <alignment horizontal="center"/>
    </xf>
    <xf numFmtId="169" fontId="44" fillId="0" borderId="1" xfId="43" applyNumberFormat="1" applyFont="1" applyFill="1" applyBorder="1" applyAlignment="1">
      <alignment horizontal="left" vertical="center"/>
    </xf>
    <xf numFmtId="169" fontId="44" fillId="0" borderId="6" xfId="43" applyNumberFormat="1" applyFont="1" applyFill="1" applyBorder="1" applyAlignment="1">
      <alignment horizontal="center" vertical="center"/>
    </xf>
    <xf numFmtId="0" fontId="4" fillId="0" borderId="0" xfId="40" applyFont="1"/>
    <xf numFmtId="44" fontId="4" fillId="0" borderId="0" xfId="41" applyFont="1" applyFill="1"/>
    <xf numFmtId="168" fontId="43" fillId="0" borderId="1" xfId="43" applyNumberFormat="1" applyFont="1" applyFill="1" applyBorder="1" applyAlignment="1">
      <alignment horizontal="left" vertical="center" wrapText="1"/>
    </xf>
    <xf numFmtId="168" fontId="44" fillId="0" borderId="1" xfId="43" applyNumberFormat="1" applyFont="1" applyFill="1" applyBorder="1" applyAlignment="1">
      <alignment horizontal="right" vertical="center" wrapText="1"/>
    </xf>
    <xf numFmtId="168" fontId="44" fillId="0" borderId="1" xfId="43" applyNumberFormat="1" applyFont="1" applyFill="1" applyBorder="1" applyAlignment="1">
      <alignment horizontal="center" vertical="center" wrapText="1"/>
    </xf>
    <xf numFmtId="169" fontId="44" fillId="0" borderId="1" xfId="0" applyNumberFormat="1" applyFont="1" applyBorder="1" applyAlignment="1">
      <alignment horizontal="right" vertical="center" wrapText="1"/>
    </xf>
    <xf numFmtId="169" fontId="43" fillId="0" borderId="1" xfId="0" applyNumberFormat="1" applyFont="1" applyBorder="1" applyAlignment="1">
      <alignment horizontal="center" vertical="center" wrapText="1"/>
    </xf>
    <xf numFmtId="169" fontId="43" fillId="0" borderId="1" xfId="43" applyNumberFormat="1" applyFont="1" applyFill="1" applyBorder="1" applyAlignment="1">
      <alignment horizontal="left" vertical="center" wrapText="1"/>
    </xf>
    <xf numFmtId="169" fontId="43" fillId="0" borderId="6" xfId="43" applyNumberFormat="1" applyFont="1" applyFill="1" applyBorder="1" applyAlignment="1">
      <alignment horizontal="left" vertical="center"/>
    </xf>
    <xf numFmtId="169" fontId="44" fillId="0" borderId="6" xfId="43" applyNumberFormat="1" applyFont="1" applyFill="1" applyBorder="1" applyAlignment="1">
      <alignment horizontal="left" vertical="center"/>
    </xf>
    <xf numFmtId="0" fontId="3" fillId="0" borderId="0" xfId="40" applyFont="1"/>
    <xf numFmtId="44" fontId="3" fillId="0" borderId="0" xfId="41" applyFont="1" applyFill="1"/>
    <xf numFmtId="0" fontId="4" fillId="0" borderId="0" xfId="40" applyFont="1" applyAlignment="1">
      <alignment horizontal="center"/>
    </xf>
    <xf numFmtId="169" fontId="4" fillId="0" borderId="0" xfId="40" applyNumberFormat="1" applyFont="1"/>
    <xf numFmtId="0" fontId="20" fillId="0" borderId="34" xfId="25" applyFont="1" applyBorder="1" applyAlignment="1">
      <alignment horizontal="center" vertical="center"/>
    </xf>
    <xf numFmtId="0" fontId="20" fillId="0" borderId="34" xfId="25" applyFont="1" applyBorder="1" applyAlignment="1">
      <alignment horizontal="center"/>
    </xf>
    <xf numFmtId="0" fontId="20" fillId="0" borderId="36" xfId="25" applyFont="1" applyBorder="1" applyAlignment="1">
      <alignment horizontal="center"/>
    </xf>
    <xf numFmtId="17" fontId="21" fillId="0" borderId="32" xfId="25" applyNumberFormat="1" applyFont="1" applyBorder="1" applyAlignment="1">
      <alignment horizontal="center"/>
    </xf>
    <xf numFmtId="0" fontId="22" fillId="0" borderId="38" xfId="25" applyFont="1" applyBorder="1" applyAlignment="1">
      <alignment vertical="center" wrapText="1"/>
    </xf>
    <xf numFmtId="0" fontId="25" fillId="0" borderId="38" xfId="25" applyFont="1" applyBorder="1" applyAlignment="1">
      <alignment horizontal="center" vertical="center"/>
    </xf>
    <xf numFmtId="0" fontId="25" fillId="0" borderId="34" xfId="25" applyFont="1" applyBorder="1" applyAlignment="1">
      <alignment horizontal="center" vertical="center"/>
    </xf>
    <xf numFmtId="204" fontId="25" fillId="0" borderId="37" xfId="25" applyNumberFormat="1" applyFont="1" applyBorder="1" applyAlignment="1">
      <alignment horizontal="left" vertical="center"/>
    </xf>
    <xf numFmtId="4" fontId="25" fillId="0" borderId="37" xfId="25" applyNumberFormat="1" applyFont="1" applyBorder="1" applyAlignment="1">
      <alignment horizontal="center" vertical="center"/>
    </xf>
    <xf numFmtId="0" fontId="22" fillId="0" borderId="21" xfId="25" applyFont="1" applyBorder="1"/>
    <xf numFmtId="0" fontId="22" fillId="0" borderId="22" xfId="25" applyFont="1" applyBorder="1"/>
    <xf numFmtId="0" fontId="23" fillId="0" borderId="1" xfId="25" applyFont="1" applyBorder="1" applyAlignment="1">
      <alignment horizontal="center" vertical="center"/>
    </xf>
    <xf numFmtId="0" fontId="23" fillId="0" borderId="1" xfId="25" applyFont="1" applyBorder="1"/>
    <xf numFmtId="2" fontId="23" fillId="0" borderId="1" xfId="25" applyNumberFormat="1" applyFont="1" applyBorder="1" applyAlignment="1">
      <alignment horizontal="center"/>
    </xf>
    <xf numFmtId="0" fontId="23" fillId="0" borderId="1" xfId="25" applyFont="1" applyBorder="1" applyAlignment="1">
      <alignment horizontal="center"/>
    </xf>
    <xf numFmtId="0" fontId="23" fillId="0" borderId="17" xfId="25" applyFont="1" applyBorder="1" applyAlignment="1">
      <alignment horizontal="center"/>
    </xf>
    <xf numFmtId="0" fontId="23" fillId="0" borderId="6" xfId="25" applyFont="1" applyBorder="1" applyAlignment="1">
      <alignment horizontal="center"/>
    </xf>
    <xf numFmtId="0" fontId="39" fillId="0" borderId="1" xfId="25" applyFont="1" applyBorder="1" applyAlignment="1">
      <alignment horizontal="center" vertical="center"/>
    </xf>
    <xf numFmtId="4" fontId="23" fillId="0" borderId="1" xfId="25" applyNumberFormat="1" applyFont="1" applyBorder="1"/>
    <xf numFmtId="184" fontId="23" fillId="0" borderId="1" xfId="25" applyNumberFormat="1" applyFont="1" applyBorder="1"/>
    <xf numFmtId="184" fontId="23" fillId="0" borderId="19" xfId="25" applyNumberFormat="1" applyFont="1" applyBorder="1"/>
    <xf numFmtId="184" fontId="23" fillId="0" borderId="20" xfId="25" applyNumberFormat="1" applyFont="1" applyBorder="1"/>
    <xf numFmtId="0" fontId="23" fillId="0" borderId="47" xfId="25" applyFont="1" applyBorder="1" applyAlignment="1">
      <alignment horizontal="center" vertical="center"/>
    </xf>
    <xf numFmtId="4" fontId="23" fillId="0" borderId="47" xfId="25" applyNumberFormat="1" applyFont="1" applyBorder="1" applyAlignment="1">
      <alignment vertical="center"/>
    </xf>
    <xf numFmtId="184" fontId="23" fillId="0" borderId="47" xfId="25" applyNumberFormat="1" applyFont="1" applyBorder="1" applyAlignment="1">
      <alignment vertical="center"/>
    </xf>
    <xf numFmtId="0" fontId="23" fillId="0" borderId="49" xfId="25" applyFont="1" applyBorder="1" applyAlignment="1">
      <alignment horizontal="center"/>
    </xf>
    <xf numFmtId="2" fontId="23" fillId="0" borderId="0" xfId="25" applyNumberFormat="1" applyFont="1" applyAlignment="1">
      <alignment horizontal="right"/>
    </xf>
    <xf numFmtId="0" fontId="23" fillId="0" borderId="0" xfId="25" applyFont="1" applyAlignment="1">
      <alignment horizontal="right"/>
    </xf>
    <xf numFmtId="184" fontId="23" fillId="0" borderId="50" xfId="25" applyNumberFormat="1" applyFont="1" applyBorder="1"/>
    <xf numFmtId="0" fontId="22" fillId="0" borderId="24" xfId="25" applyFont="1" applyBorder="1"/>
    <xf numFmtId="0" fontId="22" fillId="0" borderId="0" xfId="25" applyFont="1"/>
    <xf numFmtId="0" fontId="23" fillId="0" borderId="0" xfId="25" applyFont="1" applyAlignment="1">
      <alignment horizontal="center" vertical="center"/>
    </xf>
    <xf numFmtId="0" fontId="23" fillId="0" borderId="0" xfId="25" applyFont="1"/>
    <xf numFmtId="2" fontId="23" fillId="0" borderId="0" xfId="25" applyNumberFormat="1" applyFont="1"/>
    <xf numFmtId="0" fontId="23" fillId="0" borderId="25" xfId="25" applyFont="1" applyBorder="1"/>
    <xf numFmtId="0" fontId="23" fillId="0" borderId="47" xfId="25" applyFont="1" applyBorder="1" applyAlignment="1">
      <alignment horizontal="center"/>
    </xf>
    <xf numFmtId="2" fontId="23" fillId="0" borderId="47" xfId="25" applyNumberFormat="1" applyFont="1" applyBorder="1" applyAlignment="1">
      <alignment horizontal="center"/>
    </xf>
    <xf numFmtId="0" fontId="23" fillId="0" borderId="53" xfId="25" applyFont="1" applyBorder="1" applyAlignment="1">
      <alignment horizontal="center"/>
    </xf>
    <xf numFmtId="0" fontId="23" fillId="0" borderId="50" xfId="25" applyFont="1" applyBorder="1" applyAlignment="1">
      <alignment horizontal="center"/>
    </xf>
    <xf numFmtId="0" fontId="23" fillId="0" borderId="55" xfId="25" applyFont="1" applyBorder="1" applyAlignment="1">
      <alignment horizontal="center" vertical="center" wrapText="1"/>
    </xf>
    <xf numFmtId="185" fontId="23" fillId="0" borderId="56" xfId="25" applyNumberFormat="1" applyFont="1" applyBorder="1" applyAlignment="1">
      <alignment horizontal="right" vertical="top" wrapText="1"/>
    </xf>
    <xf numFmtId="2" fontId="23" fillId="0" borderId="12" xfId="25" applyNumberFormat="1" applyFont="1" applyBorder="1" applyAlignment="1">
      <alignment horizontal="center" vertical="center"/>
    </xf>
    <xf numFmtId="184" fontId="23" fillId="0" borderId="57" xfId="25" applyNumberFormat="1" applyFont="1" applyBorder="1" applyAlignment="1">
      <alignment vertical="center"/>
    </xf>
    <xf numFmtId="184" fontId="23" fillId="0" borderId="20" xfId="25" applyNumberFormat="1" applyFont="1" applyBorder="1" applyAlignment="1">
      <alignment vertical="center"/>
    </xf>
    <xf numFmtId="186" fontId="26" fillId="0" borderId="50" xfId="26" applyNumberFormat="1" applyFont="1" applyFill="1" applyBorder="1" applyAlignment="1">
      <alignment vertical="center"/>
    </xf>
    <xf numFmtId="0" fontId="39" fillId="0" borderId="55" xfId="25" applyFont="1" applyBorder="1" applyAlignment="1">
      <alignment horizontal="center" vertical="center" wrapText="1"/>
    </xf>
    <xf numFmtId="185" fontId="39" fillId="0" borderId="56" xfId="25" applyNumberFormat="1" applyFont="1" applyBorder="1" applyAlignment="1">
      <alignment horizontal="right" vertical="top" wrapText="1"/>
    </xf>
    <xf numFmtId="2" fontId="26" fillId="0" borderId="47" xfId="25" applyNumberFormat="1" applyFont="1" applyBorder="1" applyAlignment="1">
      <alignment horizontal="center" vertical="center"/>
    </xf>
    <xf numFmtId="3" fontId="26" fillId="0" borderId="0" xfId="25" applyNumberFormat="1" applyFont="1" applyAlignment="1">
      <alignment vertical="center"/>
    </xf>
    <xf numFmtId="2" fontId="23" fillId="0" borderId="47" xfId="25" applyNumberFormat="1" applyFont="1" applyBorder="1" applyAlignment="1">
      <alignment horizontal="center" vertical="center"/>
    </xf>
    <xf numFmtId="184" fontId="23" fillId="0" borderId="0" xfId="25" applyNumberFormat="1" applyFont="1" applyAlignment="1">
      <alignment vertical="center"/>
    </xf>
    <xf numFmtId="0" fontId="23" fillId="0" borderId="0" xfId="25" applyFont="1" applyAlignment="1">
      <alignment horizontal="center" vertical="center" wrapText="1"/>
    </xf>
    <xf numFmtId="184" fontId="23" fillId="0" borderId="0" xfId="25" applyNumberFormat="1" applyFont="1"/>
    <xf numFmtId="0" fontId="23" fillId="0" borderId="24" xfId="25" applyFont="1" applyBorder="1"/>
    <xf numFmtId="0" fontId="27" fillId="0" borderId="25" xfId="25" applyFont="1" applyBorder="1"/>
    <xf numFmtId="0" fontId="23" fillId="0" borderId="47" xfId="25" applyFont="1" applyBorder="1" applyAlignment="1">
      <alignment horizontal="center" vertical="top"/>
    </xf>
    <xf numFmtId="2" fontId="23" fillId="0" borderId="47" xfId="25" applyNumberFormat="1" applyFont="1" applyBorder="1" applyAlignment="1">
      <alignment horizontal="center" vertical="top"/>
    </xf>
    <xf numFmtId="0" fontId="23" fillId="0" borderId="53" xfId="25" applyFont="1" applyBorder="1" applyAlignment="1">
      <alignment horizontal="center" vertical="top"/>
    </xf>
    <xf numFmtId="0" fontId="23" fillId="0" borderId="47" xfId="25" applyFont="1" applyBorder="1" applyAlignment="1">
      <alignment vertical="center"/>
    </xf>
    <xf numFmtId="4" fontId="23" fillId="0" borderId="12" xfId="25" applyNumberFormat="1" applyFont="1" applyBorder="1" applyAlignment="1">
      <alignment vertical="center"/>
    </xf>
    <xf numFmtId="0" fontId="23" fillId="0" borderId="44" xfId="25" applyFont="1" applyBorder="1" applyAlignment="1">
      <alignment vertical="center"/>
    </xf>
    <xf numFmtId="0" fontId="23" fillId="0" borderId="24" xfId="25" applyFont="1" applyBorder="1" applyAlignment="1">
      <alignment vertical="center"/>
    </xf>
    <xf numFmtId="0" fontId="23" fillId="0" borderId="0" xfId="25" applyFont="1" applyAlignment="1">
      <alignment vertical="center"/>
    </xf>
    <xf numFmtId="2" fontId="23" fillId="0" borderId="0" xfId="25" applyNumberFormat="1" applyFont="1" applyAlignment="1">
      <alignment vertical="center"/>
    </xf>
    <xf numFmtId="0" fontId="23" fillId="0" borderId="49" xfId="25" applyFont="1" applyBorder="1" applyAlignment="1">
      <alignment vertical="center"/>
    </xf>
    <xf numFmtId="184" fontId="23" fillId="0" borderId="50" xfId="25" applyNumberFormat="1" applyFont="1" applyBorder="1" applyAlignment="1">
      <alignment vertical="center"/>
    </xf>
    <xf numFmtId="187" fontId="23" fillId="0" borderId="53" xfId="25" applyNumberFormat="1" applyFont="1" applyBorder="1" applyAlignment="1">
      <alignment vertical="center"/>
    </xf>
    <xf numFmtId="184" fontId="23" fillId="0" borderId="53" xfId="25" applyNumberFormat="1" applyFont="1" applyBorder="1"/>
    <xf numFmtId="184" fontId="23" fillId="0" borderId="50" xfId="25" applyNumberFormat="1" applyFont="1" applyBorder="1" applyAlignment="1">
      <alignment horizontal="right" vertical="center"/>
    </xf>
    <xf numFmtId="184" fontId="23" fillId="0" borderId="47" xfId="25" applyNumberFormat="1" applyFont="1" applyBorder="1"/>
    <xf numFmtId="2" fontId="23" fillId="0" borderId="47" xfId="25" applyNumberFormat="1" applyFont="1" applyBorder="1"/>
    <xf numFmtId="0" fontId="23" fillId="0" borderId="47" xfId="25" applyFont="1" applyBorder="1"/>
    <xf numFmtId="0" fontId="23" fillId="0" borderId="0" xfId="25" applyFont="1" applyAlignment="1">
      <alignment horizontal="center"/>
    </xf>
    <xf numFmtId="2" fontId="23" fillId="0" borderId="0" xfId="25" applyNumberFormat="1" applyFont="1" applyAlignment="1">
      <alignment horizontal="center"/>
    </xf>
    <xf numFmtId="0" fontId="20" fillId="0" borderId="0" xfId="25" applyFont="1" applyAlignment="1">
      <alignment horizontal="center" vertical="center"/>
    </xf>
    <xf numFmtId="188" fontId="25" fillId="0" borderId="38" xfId="25" applyNumberFormat="1" applyFont="1" applyBorder="1" applyAlignment="1">
      <alignment vertical="center"/>
    </xf>
    <xf numFmtId="0" fontId="22" fillId="0" borderId="33" xfId="25" applyFont="1" applyBorder="1" applyAlignment="1">
      <alignment horizontal="center"/>
    </xf>
    <xf numFmtId="0" fontId="29" fillId="0" borderId="33" xfId="25" applyFont="1" applyBorder="1" applyAlignment="1">
      <alignment horizontal="center" vertical="center" wrapText="1"/>
    </xf>
    <xf numFmtId="189" fontId="21" fillId="0" borderId="33" xfId="25" applyNumberFormat="1" applyFont="1" applyBorder="1" applyAlignment="1">
      <alignment horizontal="right"/>
    </xf>
    <xf numFmtId="0" fontId="18" fillId="0" borderId="0" xfId="25" applyAlignment="1">
      <alignment horizontal="center" vertical="center"/>
    </xf>
    <xf numFmtId="2" fontId="18" fillId="0" borderId="0" xfId="25" applyNumberFormat="1"/>
    <xf numFmtId="0" fontId="39" fillId="0" borderId="47" xfId="25" applyFont="1" applyBorder="1" applyAlignment="1">
      <alignment horizontal="center" vertical="center"/>
    </xf>
    <xf numFmtId="4" fontId="23" fillId="0" borderId="47" xfId="25" applyNumberFormat="1" applyFont="1" applyBorder="1"/>
    <xf numFmtId="185" fontId="23" fillId="0" borderId="56" xfId="25" applyNumberFormat="1" applyFont="1" applyBorder="1" applyAlignment="1">
      <alignment horizontal="right" vertical="center" wrapText="1"/>
    </xf>
    <xf numFmtId="0" fontId="18" fillId="0" borderId="0" xfId="25" applyAlignment="1">
      <alignment vertical="center"/>
    </xf>
    <xf numFmtId="3" fontId="25" fillId="0" borderId="37" xfId="25" applyNumberFormat="1" applyFont="1" applyBorder="1" applyAlignment="1">
      <alignment horizontal="left" vertical="center"/>
    </xf>
    <xf numFmtId="165" fontId="0" fillId="0" borderId="0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9" fontId="2" fillId="0" borderId="1" xfId="2" applyFont="1" applyFill="1" applyBorder="1" applyAlignment="1">
      <alignment horizontal="center" vertical="center"/>
    </xf>
    <xf numFmtId="168" fontId="43" fillId="0" borderId="2" xfId="42" applyNumberFormat="1" applyFont="1" applyFill="1" applyBorder="1" applyAlignment="1">
      <alignment horizontal="center" vertical="center" wrapText="1"/>
    </xf>
    <xf numFmtId="168" fontId="43" fillId="0" borderId="5" xfId="43" applyNumberFormat="1" applyFont="1" applyFill="1" applyBorder="1" applyAlignment="1">
      <alignment horizontal="center" vertical="center" wrapText="1"/>
    </xf>
    <xf numFmtId="168" fontId="44" fillId="0" borderId="5" xfId="43" applyNumberFormat="1" applyFont="1" applyFill="1" applyBorder="1" applyAlignment="1">
      <alignment horizontal="center" vertical="center" wrapText="1"/>
    </xf>
    <xf numFmtId="168" fontId="43" fillId="0" borderId="5" xfId="42" applyNumberFormat="1" applyFont="1" applyFill="1" applyBorder="1" applyAlignment="1">
      <alignment horizontal="center" vertical="center"/>
    </xf>
    <xf numFmtId="168" fontId="44" fillId="0" borderId="5" xfId="42" applyNumberFormat="1" applyFont="1" applyFill="1" applyBorder="1" applyAlignment="1">
      <alignment horizontal="center" vertical="center"/>
    </xf>
    <xf numFmtId="168" fontId="4" fillId="0" borderId="0" xfId="40" applyNumberFormat="1" applyFont="1" applyAlignment="1">
      <alignment horizontal="center"/>
    </xf>
    <xf numFmtId="200" fontId="18" fillId="2" borderId="0" xfId="37" applyNumberFormat="1" applyFont="1" applyFill="1" applyBorder="1" applyAlignment="1" applyProtection="1"/>
    <xf numFmtId="10" fontId="2" fillId="0" borderId="1" xfId="2" applyNumberFormat="1" applyFont="1" applyFill="1" applyBorder="1" applyAlignment="1">
      <alignment horizontal="center" vertical="center"/>
    </xf>
    <xf numFmtId="10" fontId="3" fillId="0" borderId="1" xfId="2" applyNumberFormat="1" applyFont="1" applyFill="1" applyBorder="1" applyAlignment="1">
      <alignment horizontal="center" vertical="center"/>
    </xf>
    <xf numFmtId="201" fontId="35" fillId="5" borderId="14" xfId="38" applyNumberFormat="1" applyFont="1" applyFill="1" applyBorder="1"/>
    <xf numFmtId="201" fontId="33" fillId="0" borderId="14" xfId="38" applyNumberFormat="1" applyFont="1" applyFill="1" applyBorder="1"/>
    <xf numFmtId="201" fontId="33" fillId="0" borderId="14" xfId="38" applyNumberFormat="1" applyFont="1" applyBorder="1"/>
    <xf numFmtId="0" fontId="33" fillId="0" borderId="1" xfId="36" applyFont="1" applyBorder="1" applyAlignment="1">
      <alignment horizontal="left" vertical="center" wrapText="1"/>
    </xf>
    <xf numFmtId="165" fontId="33" fillId="0" borderId="1" xfId="1" applyFont="1" applyBorder="1" applyAlignment="1">
      <alignment horizontal="center" vertical="center" wrapText="1"/>
    </xf>
    <xf numFmtId="0" fontId="33" fillId="2" borderId="1" xfId="36" applyFont="1" applyFill="1" applyBorder="1" applyAlignment="1">
      <alignment horizontal="left" vertical="center"/>
    </xf>
    <xf numFmtId="165" fontId="34" fillId="2" borderId="1" xfId="1" applyFont="1" applyFill="1" applyBorder="1" applyAlignment="1">
      <alignment horizontal="center" vertical="center"/>
    </xf>
    <xf numFmtId="0" fontId="33" fillId="2" borderId="1" xfId="36" applyFont="1" applyFill="1" applyBorder="1" applyAlignment="1">
      <alignment horizontal="left" vertical="center" wrapText="1"/>
    </xf>
    <xf numFmtId="0" fontId="37" fillId="0" borderId="1" xfId="36" applyFont="1" applyBorder="1" applyAlignment="1">
      <alignment horizontal="left" vertical="center"/>
    </xf>
    <xf numFmtId="0" fontId="37" fillId="2" borderId="1" xfId="36" applyFont="1" applyFill="1" applyBorder="1" applyAlignment="1">
      <alignment vertical="center"/>
    </xf>
    <xf numFmtId="10" fontId="37" fillId="2" borderId="1" xfId="36" applyNumberFormat="1" applyFont="1" applyFill="1" applyBorder="1" applyAlignment="1">
      <alignment vertical="center"/>
    </xf>
    <xf numFmtId="165" fontId="37" fillId="2" borderId="1" xfId="1" applyFont="1" applyFill="1" applyBorder="1" applyAlignment="1">
      <alignment horizontal="center" vertical="center"/>
    </xf>
    <xf numFmtId="0" fontId="37" fillId="0" borderId="1" xfId="36" applyFont="1" applyBorder="1" applyAlignment="1">
      <alignment vertical="center"/>
    </xf>
    <xf numFmtId="44" fontId="37" fillId="0" borderId="1" xfId="36" applyNumberFormat="1" applyFont="1" applyBorder="1" applyAlignment="1">
      <alignment vertical="center"/>
    </xf>
    <xf numFmtId="0" fontId="38" fillId="0" borderId="1" xfId="36" applyFont="1" applyBorder="1" applyAlignment="1">
      <alignment vertical="center"/>
    </xf>
    <xf numFmtId="0" fontId="21" fillId="2" borderId="0" xfId="28" applyFont="1" applyFill="1" applyAlignment="1">
      <alignment vertical="center" wrapText="1"/>
    </xf>
    <xf numFmtId="175" fontId="40" fillId="2" borderId="1" xfId="32" applyNumberFormat="1" applyFont="1" applyFill="1" applyBorder="1" applyAlignment="1">
      <alignment horizontal="left"/>
    </xf>
    <xf numFmtId="193" fontId="40" fillId="2" borderId="1" xfId="33" applyNumberFormat="1" applyFont="1" applyFill="1" applyBorder="1"/>
    <xf numFmtId="175" fontId="18" fillId="2" borderId="0" xfId="25" applyNumberFormat="1" applyFill="1" applyAlignment="1" applyProtection="1">
      <alignment horizontal="left"/>
      <protection locked="0"/>
    </xf>
    <xf numFmtId="0" fontId="41" fillId="2" borderId="0" xfId="25" applyFont="1" applyFill="1" applyAlignment="1">
      <alignment horizontal="left"/>
    </xf>
    <xf numFmtId="197" fontId="18" fillId="2" borderId="0" xfId="25" applyNumberFormat="1" applyFill="1" applyAlignment="1">
      <alignment horizontal="left"/>
    </xf>
    <xf numFmtId="198" fontId="23" fillId="2" borderId="0" xfId="25" applyNumberFormat="1" applyFont="1" applyFill="1" applyAlignment="1">
      <alignment horizontal="left"/>
    </xf>
    <xf numFmtId="0" fontId="3" fillId="0" borderId="17" xfId="0" applyFont="1" applyBorder="1" applyAlignment="1">
      <alignment horizontal="center" vertical="center"/>
    </xf>
    <xf numFmtId="0" fontId="3" fillId="0" borderId="6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61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1" fontId="3" fillId="0" borderId="0" xfId="0" applyNumberFormat="1" applyFont="1" applyAlignment="1">
      <alignment horizontal="left" vertical="center"/>
    </xf>
    <xf numFmtId="0" fontId="3" fillId="0" borderId="77" xfId="0" applyFont="1" applyBorder="1" applyAlignment="1">
      <alignment horizontal="left" vertical="center" wrapText="1"/>
    </xf>
    <xf numFmtId="0" fontId="3" fillId="0" borderId="78" xfId="0" applyFont="1" applyBorder="1" applyAlignment="1">
      <alignment horizontal="left" vertical="center" wrapText="1"/>
    </xf>
    <xf numFmtId="0" fontId="3" fillId="0" borderId="79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169" fontId="6" fillId="0" borderId="1" xfId="4" applyNumberFormat="1" applyFont="1" applyFill="1" applyBorder="1" applyAlignment="1">
      <alignment horizontal="center" vertical="center" wrapText="1"/>
    </xf>
    <xf numFmtId="169" fontId="6" fillId="0" borderId="17" xfId="4" applyNumberFormat="1" applyFont="1" applyFill="1" applyBorder="1" applyAlignment="1">
      <alignment horizontal="center" vertical="center" wrapText="1"/>
    </xf>
    <xf numFmtId="169" fontId="6" fillId="0" borderId="18" xfId="4" applyNumberFormat="1" applyFont="1" applyFill="1" applyBorder="1" applyAlignment="1">
      <alignment horizontal="center" vertical="center" wrapText="1"/>
    </xf>
    <xf numFmtId="169" fontId="6" fillId="0" borderId="14" xfId="4" applyNumberFormat="1" applyFont="1" applyFill="1" applyBorder="1" applyAlignment="1">
      <alignment horizontal="center" vertical="center" wrapText="1"/>
    </xf>
    <xf numFmtId="2" fontId="6" fillId="2" borderId="29" xfId="0" applyNumberFormat="1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6" fillId="2" borderId="17" xfId="0" applyFont="1" applyFill="1" applyBorder="1" applyAlignment="1">
      <alignment horizontal="center"/>
    </xf>
    <xf numFmtId="0" fontId="6" fillId="2" borderId="18" xfId="0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 wrapText="1"/>
    </xf>
    <xf numFmtId="0" fontId="7" fillId="2" borderId="0" xfId="0" applyFont="1" applyFill="1" applyAlignment="1">
      <alignment horizontal="center" wrapText="1"/>
    </xf>
    <xf numFmtId="0" fontId="7" fillId="2" borderId="25" xfId="0" applyFont="1" applyFill="1" applyBorder="1" applyAlignment="1">
      <alignment horizontal="center" wrapText="1"/>
    </xf>
    <xf numFmtId="0" fontId="7" fillId="2" borderId="26" xfId="0" applyFont="1" applyFill="1" applyBorder="1" applyAlignment="1">
      <alignment horizontal="center" wrapText="1"/>
    </xf>
    <xf numFmtId="0" fontId="7" fillId="2" borderId="27" xfId="0" applyFont="1" applyFill="1" applyBorder="1" applyAlignment="1">
      <alignment horizontal="center" wrapText="1"/>
    </xf>
    <xf numFmtId="0" fontId="7" fillId="2" borderId="28" xfId="0" applyFont="1" applyFill="1" applyBorder="1" applyAlignment="1">
      <alignment horizontal="center" wrapText="1"/>
    </xf>
    <xf numFmtId="0" fontId="7" fillId="3" borderId="29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/>
    </xf>
    <xf numFmtId="0" fontId="7" fillId="3" borderId="17" xfId="0" applyFont="1" applyFill="1" applyBorder="1" applyAlignment="1">
      <alignment horizontal="center"/>
    </xf>
    <xf numFmtId="0" fontId="7" fillId="3" borderId="18" xfId="0" applyFont="1" applyFill="1" applyBorder="1" applyAlignment="1">
      <alignment horizontal="center"/>
    </xf>
    <xf numFmtId="0" fontId="6" fillId="2" borderId="29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left"/>
    </xf>
    <xf numFmtId="0" fontId="7" fillId="3" borderId="0" xfId="0" applyFont="1" applyFill="1" applyAlignment="1">
      <alignment horizontal="left"/>
    </xf>
    <xf numFmtId="0" fontId="7" fillId="3" borderId="25" xfId="0" applyFont="1" applyFill="1" applyBorder="1" applyAlignment="1">
      <alignment horizontal="left"/>
    </xf>
    <xf numFmtId="0" fontId="14" fillId="3" borderId="5" xfId="0" applyFont="1" applyFill="1" applyBorder="1" applyAlignment="1">
      <alignment horizontal="center"/>
    </xf>
    <xf numFmtId="0" fontId="14" fillId="3" borderId="1" xfId="0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175" fontId="13" fillId="2" borderId="17" xfId="0" applyNumberFormat="1" applyFont="1" applyFill="1" applyBorder="1" applyAlignment="1">
      <alignment horizontal="center"/>
    </xf>
    <xf numFmtId="175" fontId="13" fillId="2" borderId="18" xfId="0" applyNumberFormat="1" applyFont="1" applyFill="1" applyBorder="1" applyAlignment="1">
      <alignment horizontal="center"/>
    </xf>
    <xf numFmtId="175" fontId="13" fillId="2" borderId="14" xfId="0" applyNumberFormat="1" applyFont="1" applyFill="1" applyBorder="1" applyAlignment="1">
      <alignment horizontal="center"/>
    </xf>
    <xf numFmtId="176" fontId="13" fillId="2" borderId="1" xfId="0" applyNumberFormat="1" applyFont="1" applyFill="1" applyBorder="1" applyAlignment="1">
      <alignment horizontal="center"/>
    </xf>
    <xf numFmtId="0" fontId="14" fillId="2" borderId="29" xfId="0" applyFont="1" applyFill="1" applyBorder="1" applyAlignment="1">
      <alignment horizontal="right"/>
    </xf>
    <xf numFmtId="0" fontId="14" fillId="2" borderId="18" xfId="0" applyFont="1" applyFill="1" applyBorder="1" applyAlignment="1">
      <alignment horizontal="right"/>
    </xf>
    <xf numFmtId="0" fontId="14" fillId="2" borderId="14" xfId="0" applyFont="1" applyFill="1" applyBorder="1" applyAlignment="1">
      <alignment horizontal="right"/>
    </xf>
    <xf numFmtId="0" fontId="7" fillId="3" borderId="5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right"/>
    </xf>
    <xf numFmtId="0" fontId="7" fillId="2" borderId="18" xfId="0" applyFont="1" applyFill="1" applyBorder="1" applyAlignment="1">
      <alignment horizontal="right"/>
    </xf>
    <xf numFmtId="0" fontId="7" fillId="2" borderId="14" xfId="0" applyFont="1" applyFill="1" applyBorder="1" applyAlignment="1">
      <alignment horizontal="right"/>
    </xf>
    <xf numFmtId="0" fontId="13" fillId="2" borderId="29" xfId="0" applyFont="1" applyFill="1" applyBorder="1" applyAlignment="1">
      <alignment horizontal="left"/>
    </xf>
    <xf numFmtId="0" fontId="13" fillId="2" borderId="18" xfId="0" applyFont="1" applyFill="1" applyBorder="1" applyAlignment="1">
      <alignment horizontal="left"/>
    </xf>
    <xf numFmtId="0" fontId="13" fillId="2" borderId="14" xfId="0" applyFont="1" applyFill="1" applyBorder="1" applyAlignment="1">
      <alignment horizontal="left"/>
    </xf>
    <xf numFmtId="0" fontId="14" fillId="2" borderId="5" xfId="0" applyFont="1" applyFill="1" applyBorder="1" applyAlignment="1">
      <alignment horizontal="right"/>
    </xf>
    <xf numFmtId="0" fontId="14" fillId="2" borderId="1" xfId="0" applyFont="1" applyFill="1" applyBorder="1" applyAlignment="1">
      <alignment horizontal="right"/>
    </xf>
    <xf numFmtId="178" fontId="13" fillId="2" borderId="1" xfId="0" applyNumberFormat="1" applyFont="1" applyFill="1" applyBorder="1" applyAlignment="1">
      <alignment horizontal="center"/>
    </xf>
    <xf numFmtId="179" fontId="13" fillId="2" borderId="1" xfId="0" applyNumberFormat="1" applyFont="1" applyFill="1" applyBorder="1" applyAlignment="1">
      <alignment horizontal="center"/>
    </xf>
    <xf numFmtId="0" fontId="14" fillId="3" borderId="5" xfId="0" applyFont="1" applyFill="1" applyBorder="1" applyAlignment="1">
      <alignment horizontal="right"/>
    </xf>
    <xf numFmtId="0" fontId="14" fillId="3" borderId="1" xfId="0" applyFont="1" applyFill="1" applyBorder="1" applyAlignment="1">
      <alignment horizontal="right"/>
    </xf>
    <xf numFmtId="0" fontId="14" fillId="3" borderId="29" xfId="0" applyFont="1" applyFill="1" applyBorder="1" applyAlignment="1">
      <alignment horizontal="right"/>
    </xf>
    <xf numFmtId="0" fontId="14" fillId="3" borderId="18" xfId="0" applyFont="1" applyFill="1" applyBorder="1" applyAlignment="1">
      <alignment horizontal="right"/>
    </xf>
    <xf numFmtId="0" fontId="14" fillId="3" borderId="14" xfId="0" applyFont="1" applyFill="1" applyBorder="1" applyAlignment="1">
      <alignment horizontal="right"/>
    </xf>
    <xf numFmtId="0" fontId="14" fillId="3" borderId="7" xfId="0" applyFont="1" applyFill="1" applyBorder="1" applyAlignment="1">
      <alignment horizontal="right"/>
    </xf>
    <xf numFmtId="0" fontId="14" fillId="3" borderId="8" xfId="0" applyFont="1" applyFill="1" applyBorder="1" applyAlignment="1">
      <alignment horizontal="right"/>
    </xf>
    <xf numFmtId="167" fontId="6" fillId="2" borderId="29" xfId="0" applyNumberFormat="1" applyFont="1" applyFill="1" applyBorder="1" applyAlignment="1">
      <alignment horizontal="center"/>
    </xf>
    <xf numFmtId="167" fontId="6" fillId="2" borderId="14" xfId="0" applyNumberFormat="1" applyFont="1" applyFill="1" applyBorder="1" applyAlignment="1">
      <alignment horizont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175" fontId="13" fillId="2" borderId="1" xfId="0" applyNumberFormat="1" applyFont="1" applyFill="1" applyBorder="1" applyAlignment="1">
      <alignment horizontal="center"/>
    </xf>
    <xf numFmtId="182" fontId="13" fillId="2" borderId="1" xfId="0" applyNumberFormat="1" applyFont="1" applyFill="1" applyBorder="1" applyAlignment="1">
      <alignment horizontal="center"/>
    </xf>
    <xf numFmtId="0" fontId="3" fillId="0" borderId="77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19" fillId="0" borderId="33" xfId="25" applyFont="1" applyBorder="1" applyAlignment="1">
      <alignment horizontal="center"/>
    </xf>
    <xf numFmtId="0" fontId="20" fillId="0" borderId="35" xfId="25" applyFont="1" applyBorder="1" applyAlignment="1">
      <alignment horizontal="center" vertical="center"/>
    </xf>
    <xf numFmtId="0" fontId="20" fillId="0" borderId="36" xfId="25" applyFont="1" applyBorder="1" applyAlignment="1">
      <alignment horizontal="center" vertical="center"/>
    </xf>
    <xf numFmtId="0" fontId="20" fillId="0" borderId="37" xfId="25" applyFont="1" applyBorder="1" applyAlignment="1">
      <alignment horizontal="center" vertical="center"/>
    </xf>
    <xf numFmtId="0" fontId="22" fillId="0" borderId="34" xfId="25" applyFont="1" applyBorder="1" applyAlignment="1">
      <alignment horizontal="center" vertical="center"/>
    </xf>
    <xf numFmtId="0" fontId="22" fillId="0" borderId="36" xfId="25" applyFont="1" applyBorder="1" applyAlignment="1">
      <alignment horizontal="center" vertical="center"/>
    </xf>
    <xf numFmtId="0" fontId="22" fillId="0" borderId="37" xfId="25" applyFont="1" applyBorder="1" applyAlignment="1">
      <alignment horizontal="center" vertical="center"/>
    </xf>
    <xf numFmtId="0" fontId="23" fillId="0" borderId="51" xfId="25" applyFont="1" applyBorder="1" applyAlignment="1">
      <alignment horizontal="left"/>
    </xf>
    <xf numFmtId="0" fontId="23" fillId="0" borderId="52" xfId="25" applyFont="1" applyBorder="1" applyAlignment="1">
      <alignment horizontal="left"/>
    </xf>
    <xf numFmtId="0" fontId="23" fillId="0" borderId="0" xfId="25" applyFont="1" applyAlignment="1">
      <alignment horizontal="center"/>
    </xf>
    <xf numFmtId="0" fontId="20" fillId="0" borderId="0" xfId="25" applyFont="1" applyAlignment="1">
      <alignment horizontal="center" vertical="center"/>
    </xf>
    <xf numFmtId="0" fontId="23" fillId="0" borderId="51" xfId="25" applyFont="1" applyBorder="1" applyAlignment="1">
      <alignment horizontal="center" vertical="center"/>
    </xf>
    <xf numFmtId="0" fontId="23" fillId="0" borderId="52" xfId="25" applyFont="1" applyBorder="1" applyAlignment="1">
      <alignment horizontal="center" vertical="center"/>
    </xf>
    <xf numFmtId="0" fontId="23" fillId="0" borderId="26" xfId="25" applyFont="1" applyBorder="1" applyAlignment="1">
      <alignment horizontal="left" vertical="center"/>
    </xf>
    <xf numFmtId="0" fontId="23" fillId="0" borderId="59" xfId="25" applyFont="1" applyBorder="1" applyAlignment="1">
      <alignment horizontal="left" vertical="center"/>
    </xf>
    <xf numFmtId="0" fontId="23" fillId="0" borderId="51" xfId="25" applyFont="1" applyBorder="1" applyAlignment="1">
      <alignment horizontal="left" vertical="center"/>
    </xf>
    <xf numFmtId="0" fontId="23" fillId="0" borderId="52" xfId="25" applyFont="1" applyBorder="1" applyAlignment="1">
      <alignment horizontal="left" vertical="center"/>
    </xf>
    <xf numFmtId="0" fontId="23" fillId="0" borderId="51" xfId="25" applyFont="1" applyBorder="1" applyAlignment="1">
      <alignment horizontal="left" vertical="center" wrapText="1"/>
    </xf>
    <xf numFmtId="0" fontId="23" fillId="0" borderId="52" xfId="25" applyFont="1" applyBorder="1" applyAlignment="1">
      <alignment horizontal="left" vertical="center" wrapText="1"/>
    </xf>
    <xf numFmtId="0" fontId="23" fillId="0" borderId="51" xfId="25" applyFont="1" applyBorder="1" applyAlignment="1">
      <alignment horizontal="center"/>
    </xf>
    <xf numFmtId="0" fontId="23" fillId="0" borderId="52" xfId="25" applyFont="1" applyBorder="1" applyAlignment="1">
      <alignment horizontal="center"/>
    </xf>
    <xf numFmtId="0" fontId="23" fillId="0" borderId="49" xfId="25" applyFont="1" applyBorder="1" applyAlignment="1">
      <alignment horizontal="center"/>
    </xf>
    <xf numFmtId="0" fontId="23" fillId="0" borderId="58" xfId="25" applyFont="1" applyBorder="1" applyAlignment="1">
      <alignment horizontal="center"/>
    </xf>
    <xf numFmtId="0" fontId="23" fillId="0" borderId="48" xfId="25" applyFont="1" applyBorder="1" applyAlignment="1">
      <alignment horizontal="center"/>
    </xf>
    <xf numFmtId="0" fontId="23" fillId="0" borderId="54" xfId="25" applyFont="1" applyBorder="1" applyAlignment="1">
      <alignment horizontal="left" vertical="center" wrapText="1"/>
    </xf>
    <xf numFmtId="0" fontId="23" fillId="0" borderId="47" xfId="25" applyFont="1" applyBorder="1" applyAlignment="1">
      <alignment horizontal="left" vertical="center" wrapText="1"/>
    </xf>
    <xf numFmtId="4" fontId="23" fillId="0" borderId="36" xfId="25" applyNumberFormat="1" applyFont="1" applyBorder="1" applyAlignment="1">
      <alignment horizontal="center" vertical="center" wrapText="1"/>
    </xf>
    <xf numFmtId="0" fontId="23" fillId="0" borderId="37" xfId="25" applyFont="1" applyBorder="1" applyAlignment="1">
      <alignment horizontal="center" vertical="center" wrapText="1"/>
    </xf>
    <xf numFmtId="0" fontId="24" fillId="0" borderId="21" xfId="25" applyFont="1" applyBorder="1" applyAlignment="1">
      <alignment horizontal="center" vertical="center" wrapText="1"/>
    </xf>
    <xf numFmtId="0" fontId="24" fillId="0" borderId="22" xfId="25" applyFont="1" applyBorder="1" applyAlignment="1">
      <alignment horizontal="center" vertical="center" wrapText="1"/>
    </xf>
    <xf numFmtId="0" fontId="24" fillId="0" borderId="23" xfId="25" applyFont="1" applyBorder="1" applyAlignment="1">
      <alignment horizontal="center" vertical="center" wrapText="1"/>
    </xf>
    <xf numFmtId="0" fontId="24" fillId="0" borderId="24" xfId="25" applyFont="1" applyBorder="1" applyAlignment="1">
      <alignment horizontal="center" vertical="center" wrapText="1"/>
    </xf>
    <xf numFmtId="0" fontId="24" fillId="0" borderId="0" xfId="25" applyFont="1" applyAlignment="1">
      <alignment horizontal="center" vertical="center" wrapText="1"/>
    </xf>
    <xf numFmtId="0" fontId="24" fillId="0" borderId="25" xfId="25" applyFont="1" applyBorder="1" applyAlignment="1">
      <alignment horizontal="center" vertical="center" wrapText="1"/>
    </xf>
    <xf numFmtId="0" fontId="24" fillId="0" borderId="39" xfId="25" applyFont="1" applyBorder="1" applyAlignment="1">
      <alignment horizontal="center" vertical="center" wrapText="1"/>
    </xf>
    <xf numFmtId="0" fontId="24" fillId="0" borderId="33" xfId="25" applyFont="1" applyBorder="1" applyAlignment="1">
      <alignment horizontal="center" vertical="center" wrapText="1"/>
    </xf>
    <xf numFmtId="0" fontId="24" fillId="0" borderId="40" xfId="25" applyFont="1" applyBorder="1" applyAlignment="1">
      <alignment horizontal="center" vertical="center" wrapText="1"/>
    </xf>
    <xf numFmtId="0" fontId="25" fillId="0" borderId="34" xfId="25" applyFont="1" applyBorder="1" applyAlignment="1">
      <alignment horizontal="left" vertical="center"/>
    </xf>
    <xf numFmtId="0" fontId="25" fillId="0" borderId="36" xfId="25" applyFont="1" applyBorder="1" applyAlignment="1">
      <alignment horizontal="left" vertical="center"/>
    </xf>
    <xf numFmtId="0" fontId="23" fillId="0" borderId="41" xfId="25" applyFont="1" applyBorder="1"/>
    <xf numFmtId="0" fontId="23" fillId="0" borderId="42" xfId="25" applyFont="1" applyBorder="1"/>
    <xf numFmtId="0" fontId="23" fillId="0" borderId="54" xfId="25" applyFont="1" applyBorder="1" applyAlignment="1">
      <alignment horizontal="left"/>
    </xf>
    <xf numFmtId="0" fontId="23" fillId="0" borderId="47" xfId="25" applyFont="1" applyBorder="1" applyAlignment="1">
      <alignment horizontal="left"/>
    </xf>
    <xf numFmtId="184" fontId="23" fillId="0" borderId="43" xfId="25" applyNumberFormat="1" applyFont="1" applyBorder="1" applyAlignment="1">
      <alignment horizontal="center"/>
    </xf>
    <xf numFmtId="184" fontId="23" fillId="0" borderId="44" xfId="25" applyNumberFormat="1" applyFont="1" applyBorder="1" applyAlignment="1">
      <alignment horizontal="center"/>
    </xf>
    <xf numFmtId="0" fontId="23" fillId="0" borderId="45" xfId="25" applyFont="1" applyBorder="1" applyAlignment="1">
      <alignment horizontal="left" vertical="center" wrapText="1"/>
    </xf>
    <xf numFmtId="0" fontId="23" fillId="0" borderId="46" xfId="25" applyFont="1" applyBorder="1" applyAlignment="1">
      <alignment horizontal="left" vertical="center" wrapText="1"/>
    </xf>
    <xf numFmtId="0" fontId="23" fillId="0" borderId="51" xfId="25" applyFont="1" applyBorder="1" applyAlignment="1">
      <alignment vertical="center"/>
    </xf>
    <xf numFmtId="0" fontId="23" fillId="0" borderId="52" xfId="25" applyFont="1" applyBorder="1" applyAlignment="1">
      <alignment vertical="center"/>
    </xf>
    <xf numFmtId="0" fontId="39" fillId="0" borderId="51" xfId="25" applyFont="1" applyBorder="1" applyAlignment="1">
      <alignment horizontal="left" vertical="center" wrapText="1"/>
    </xf>
    <xf numFmtId="0" fontId="39" fillId="0" borderId="54" xfId="25" applyFont="1" applyBorder="1" applyAlignment="1">
      <alignment horizontal="left" vertical="center" wrapText="1"/>
    </xf>
    <xf numFmtId="8" fontId="39" fillId="0" borderId="51" xfId="25" applyNumberFormat="1" applyFont="1" applyBorder="1" applyAlignment="1">
      <alignment horizontal="left" vertical="center" wrapText="1"/>
    </xf>
    <xf numFmtId="8" fontId="23" fillId="0" borderId="51" xfId="25" applyNumberFormat="1" applyFont="1" applyBorder="1" applyAlignment="1">
      <alignment horizontal="left" vertical="center" wrapText="1"/>
    </xf>
    <xf numFmtId="0" fontId="23" fillId="0" borderId="29" xfId="25" applyFont="1" applyBorder="1" applyAlignment="1">
      <alignment horizontal="center" vertical="center"/>
    </xf>
    <xf numFmtId="0" fontId="39" fillId="0" borderId="5" xfId="25" applyFont="1" applyBorder="1" applyAlignment="1">
      <alignment horizontal="left"/>
    </xf>
    <xf numFmtId="0" fontId="23" fillId="0" borderId="29" xfId="25" applyFont="1" applyBorder="1" applyAlignment="1">
      <alignment horizontal="left"/>
    </xf>
    <xf numFmtId="0" fontId="23" fillId="0" borderId="14" xfId="25" applyFont="1" applyBorder="1" applyAlignment="1">
      <alignment horizontal="center" vertical="center"/>
    </xf>
    <xf numFmtId="0" fontId="23" fillId="0" borderId="5" xfId="25" applyFont="1" applyBorder="1" applyAlignment="1">
      <alignment horizontal="left"/>
    </xf>
    <xf numFmtId="0" fontId="23" fillId="0" borderId="1" xfId="25" applyFont="1" applyBorder="1" applyAlignment="1">
      <alignment horizontal="left"/>
    </xf>
    <xf numFmtId="0" fontId="23" fillId="0" borderId="14" xfId="25" applyFont="1" applyBorder="1" applyAlignment="1">
      <alignment horizontal="left"/>
    </xf>
    <xf numFmtId="0" fontId="15" fillId="0" borderId="35" xfId="25" applyFont="1" applyBorder="1" applyAlignment="1">
      <alignment horizontal="center" vertical="center"/>
    </xf>
    <xf numFmtId="169" fontId="7" fillId="0" borderId="0" xfId="4" applyNumberFormat="1" applyFont="1" applyFill="1" applyBorder="1" applyAlignment="1">
      <alignment horizontal="center" vertical="center" wrapText="1"/>
    </xf>
    <xf numFmtId="169" fontId="7" fillId="0" borderId="30" xfId="4" applyNumberFormat="1" applyFont="1" applyFill="1" applyBorder="1" applyAlignment="1">
      <alignment horizontal="center" vertical="center" wrapText="1"/>
    </xf>
    <xf numFmtId="169" fontId="7" fillId="0" borderId="31" xfId="4" applyNumberFormat="1" applyFont="1" applyFill="1" applyBorder="1" applyAlignment="1">
      <alignment horizontal="center" vertical="center" wrapText="1"/>
    </xf>
    <xf numFmtId="169" fontId="7" fillId="0" borderId="32" xfId="4" applyNumberFormat="1" applyFont="1" applyFill="1" applyBorder="1" applyAlignment="1">
      <alignment horizontal="center" vertical="center" wrapText="1"/>
    </xf>
    <xf numFmtId="169" fontId="7" fillId="0" borderId="24" xfId="4" applyNumberFormat="1" applyFont="1" applyFill="1" applyBorder="1" applyAlignment="1">
      <alignment horizontal="center" vertical="center" wrapText="1"/>
    </xf>
    <xf numFmtId="169" fontId="7" fillId="0" borderId="25" xfId="4" applyNumberFormat="1" applyFont="1" applyFill="1" applyBorder="1" applyAlignment="1">
      <alignment horizontal="center" vertical="center" wrapText="1"/>
    </xf>
    <xf numFmtId="199" fontId="22" fillId="2" borderId="68" xfId="32" applyNumberFormat="1" applyFont="1" applyFill="1" applyBorder="1" applyAlignment="1" applyProtection="1">
      <alignment horizontal="right"/>
      <protection locked="0"/>
    </xf>
    <xf numFmtId="10" fontId="20" fillId="2" borderId="68" xfId="25" applyNumberFormat="1" applyFont="1" applyFill="1" applyBorder="1" applyAlignment="1" applyProtection="1">
      <alignment horizontal="center"/>
      <protection locked="0"/>
    </xf>
    <xf numFmtId="196" fontId="23" fillId="2" borderId="68" xfId="32" applyNumberFormat="1" applyFont="1" applyFill="1" applyBorder="1" applyAlignment="1" applyProtection="1">
      <alignment horizontal="center"/>
      <protection locked="0"/>
    </xf>
    <xf numFmtId="199" fontId="23" fillId="2" borderId="68" xfId="32" applyNumberFormat="1" applyFont="1" applyFill="1" applyBorder="1" applyAlignment="1" applyProtection="1">
      <alignment horizontal="right"/>
      <protection locked="0"/>
    </xf>
    <xf numFmtId="10" fontId="23" fillId="2" borderId="68" xfId="32" applyNumberFormat="1" applyFont="1" applyFill="1" applyBorder="1" applyAlignment="1" applyProtection="1">
      <alignment horizontal="center"/>
      <protection locked="0"/>
    </xf>
    <xf numFmtId="0" fontId="18" fillId="0" borderId="0" xfId="25" applyAlignment="1">
      <alignment horizontal="center"/>
    </xf>
    <xf numFmtId="0" fontId="31" fillId="2" borderId="72" xfId="36" applyFont="1" applyFill="1" applyBorder="1" applyAlignment="1">
      <alignment horizontal="left" vertical="center"/>
    </xf>
    <xf numFmtId="0" fontId="31" fillId="2" borderId="73" xfId="36" applyFont="1" applyFill="1" applyBorder="1" applyAlignment="1">
      <alignment horizontal="left" vertical="center"/>
    </xf>
    <xf numFmtId="166" fontId="18" fillId="2" borderId="1" xfId="1" applyNumberFormat="1" applyFont="1" applyFill="1" applyBorder="1" applyAlignment="1">
      <alignment horizontal="center" vertical="center"/>
    </xf>
    <xf numFmtId="0" fontId="18" fillId="2" borderId="1" xfId="25" applyFill="1" applyBorder="1" applyAlignment="1">
      <alignment horizontal="center" vertical="center" wrapText="1"/>
    </xf>
    <xf numFmtId="9" fontId="18" fillId="0" borderId="1" xfId="35" applyFont="1" applyFill="1" applyBorder="1" applyAlignment="1">
      <alignment horizontal="center" vertical="center"/>
    </xf>
    <xf numFmtId="0" fontId="21" fillId="2" borderId="34" xfId="28" applyFont="1" applyFill="1" applyBorder="1" applyAlignment="1">
      <alignment horizontal="center" vertical="center" wrapText="1"/>
    </xf>
    <xf numFmtId="0" fontId="21" fillId="2" borderId="36" xfId="28" applyFont="1" applyFill="1" applyBorder="1" applyAlignment="1">
      <alignment horizontal="center" vertical="center" wrapText="1"/>
    </xf>
    <xf numFmtId="0" fontId="21" fillId="2" borderId="37" xfId="28" applyFont="1" applyFill="1" applyBorder="1" applyAlignment="1">
      <alignment horizontal="center" vertical="center" wrapText="1"/>
    </xf>
    <xf numFmtId="0" fontId="29" fillId="2" borderId="34" xfId="25" applyFont="1" applyFill="1" applyBorder="1" applyAlignment="1" applyProtection="1">
      <alignment horizontal="center" vertical="center"/>
      <protection locked="0"/>
    </xf>
    <xf numFmtId="0" fontId="29" fillId="2" borderId="36" xfId="25" applyFont="1" applyFill="1" applyBorder="1" applyAlignment="1" applyProtection="1">
      <alignment horizontal="center" vertical="center"/>
      <protection locked="0"/>
    </xf>
    <xf numFmtId="0" fontId="29" fillId="2" borderId="37" xfId="25" applyFont="1" applyFill="1" applyBorder="1" applyAlignment="1" applyProtection="1">
      <alignment horizontal="center" vertical="center"/>
      <protection locked="0"/>
    </xf>
    <xf numFmtId="0" fontId="15" fillId="2" borderId="1" xfId="25" applyFont="1" applyFill="1" applyBorder="1" applyAlignment="1">
      <alignment horizontal="center"/>
    </xf>
    <xf numFmtId="166" fontId="18" fillId="0" borderId="1" xfId="1" applyNumberFormat="1" applyFont="1" applyBorder="1" applyAlignment="1">
      <alignment horizontal="center" vertical="center"/>
    </xf>
    <xf numFmtId="195" fontId="18" fillId="0" borderId="1" xfId="37" applyNumberFormat="1" applyFont="1" applyFill="1" applyBorder="1" applyAlignment="1">
      <alignment horizontal="center" vertical="center"/>
    </xf>
    <xf numFmtId="0" fontId="31" fillId="2" borderId="75" xfId="36" applyFont="1" applyFill="1" applyBorder="1" applyAlignment="1">
      <alignment horizontal="center" vertical="center" wrapText="1"/>
    </xf>
    <xf numFmtId="0" fontId="31" fillId="2" borderId="76" xfId="36" applyFont="1" applyFill="1" applyBorder="1" applyAlignment="1">
      <alignment horizontal="center" vertical="center" wrapText="1"/>
    </xf>
    <xf numFmtId="0" fontId="31" fillId="2" borderId="20" xfId="36" applyFont="1" applyFill="1" applyBorder="1" applyAlignment="1">
      <alignment horizontal="center" vertical="center" wrapText="1"/>
    </xf>
    <xf numFmtId="0" fontId="31" fillId="2" borderId="74" xfId="36" applyFont="1" applyFill="1" applyBorder="1" applyAlignment="1">
      <alignment horizontal="center" vertical="center" wrapText="1"/>
    </xf>
    <xf numFmtId="0" fontId="31" fillId="2" borderId="57" xfId="36" applyFont="1" applyFill="1" applyBorder="1" applyAlignment="1">
      <alignment horizontal="center" vertical="center" wrapText="1"/>
    </xf>
    <xf numFmtId="0" fontId="31" fillId="2" borderId="59" xfId="36" applyFont="1" applyFill="1" applyBorder="1" applyAlignment="1">
      <alignment horizontal="center" vertical="center" wrapText="1"/>
    </xf>
    <xf numFmtId="193" fontId="23" fillId="2" borderId="68" xfId="32" applyNumberFormat="1" applyFont="1" applyFill="1" applyBorder="1" applyAlignment="1" applyProtection="1">
      <alignment horizontal="center"/>
      <protection locked="0"/>
    </xf>
    <xf numFmtId="0" fontId="20" fillId="2" borderId="68" xfId="25" applyFont="1" applyFill="1" applyBorder="1" applyAlignment="1" applyProtection="1">
      <alignment horizontal="left"/>
      <protection locked="0"/>
    </xf>
    <xf numFmtId="192" fontId="18" fillId="2" borderId="68" xfId="30" applyNumberFormat="1" applyFont="1" applyFill="1" applyBorder="1" applyAlignment="1" applyProtection="1">
      <alignment horizontal="center"/>
      <protection locked="0"/>
    </xf>
    <xf numFmtId="2" fontId="18" fillId="2" borderId="68" xfId="30" applyNumberFormat="1" applyFont="1" applyFill="1" applyBorder="1" applyAlignment="1" applyProtection="1">
      <alignment horizontal="right"/>
      <protection locked="0"/>
    </xf>
    <xf numFmtId="196" fontId="20" fillId="2" borderId="68" xfId="25" applyNumberFormat="1" applyFont="1" applyFill="1" applyBorder="1" applyAlignment="1" applyProtection="1">
      <alignment horizontal="center"/>
      <protection locked="0"/>
    </xf>
    <xf numFmtId="0" fontId="37" fillId="0" borderId="1" xfId="36" applyFont="1" applyBorder="1" applyAlignment="1">
      <alignment horizontal="left" vertical="center"/>
    </xf>
    <xf numFmtId="203" fontId="37" fillId="0" borderId="14" xfId="31" applyNumberFormat="1" applyFont="1" applyBorder="1" applyAlignment="1">
      <alignment horizontal="right" vertical="center"/>
    </xf>
    <xf numFmtId="203" fontId="37" fillId="0" borderId="47" xfId="31" applyNumberFormat="1" applyFont="1" applyBorder="1" applyAlignment="1">
      <alignment horizontal="right" vertical="center"/>
    </xf>
    <xf numFmtId="203" fontId="37" fillId="0" borderId="50" xfId="31" applyNumberFormat="1" applyFont="1" applyBorder="1" applyAlignment="1">
      <alignment horizontal="right" vertical="center"/>
    </xf>
    <xf numFmtId="201" fontId="33" fillId="5" borderId="47" xfId="38" applyNumberFormat="1" applyFont="1" applyFill="1" applyBorder="1" applyAlignment="1">
      <alignment horizontal="center"/>
    </xf>
    <xf numFmtId="201" fontId="33" fillId="5" borderId="50" xfId="38" applyNumberFormat="1" applyFont="1" applyFill="1" applyBorder="1" applyAlignment="1">
      <alignment horizontal="center"/>
    </xf>
    <xf numFmtId="42" fontId="37" fillId="0" borderId="63" xfId="31" applyFont="1" applyBorder="1" applyAlignment="1">
      <alignment horizontal="center" vertical="center"/>
    </xf>
    <xf numFmtId="42" fontId="37" fillId="0" borderId="70" xfId="31" applyFont="1" applyBorder="1" applyAlignment="1">
      <alignment horizontal="center" vertical="center"/>
    </xf>
    <xf numFmtId="42" fontId="37" fillId="0" borderId="71" xfId="31" applyFont="1" applyBorder="1" applyAlignment="1">
      <alignment horizontal="center" vertical="center"/>
    </xf>
    <xf numFmtId="42" fontId="37" fillId="0" borderId="14" xfId="31" applyFont="1" applyBorder="1" applyAlignment="1">
      <alignment horizontal="right" vertical="center"/>
    </xf>
    <xf numFmtId="42" fontId="37" fillId="0" borderId="47" xfId="31" applyFont="1" applyBorder="1" applyAlignment="1">
      <alignment horizontal="right" vertical="center"/>
    </xf>
    <xf numFmtId="42" fontId="37" fillId="0" borderId="50" xfId="31" applyFont="1" applyBorder="1" applyAlignment="1">
      <alignment horizontal="right" vertical="center"/>
    </xf>
    <xf numFmtId="42" fontId="37" fillId="0" borderId="14" xfId="31" applyFont="1" applyBorder="1" applyAlignment="1">
      <alignment horizontal="center" vertical="center"/>
    </xf>
    <xf numFmtId="42" fontId="37" fillId="0" borderId="47" xfId="31" applyFont="1" applyBorder="1" applyAlignment="1">
      <alignment horizontal="center" vertical="center"/>
    </xf>
    <xf numFmtId="42" fontId="37" fillId="0" borderId="50" xfId="31" applyFont="1" applyBorder="1" applyAlignment="1">
      <alignment horizontal="center" vertical="center"/>
    </xf>
    <xf numFmtId="0" fontId="33" fillId="2" borderId="1" xfId="36" applyFont="1" applyFill="1" applyBorder="1" applyAlignment="1">
      <alignment horizontal="left" vertical="center"/>
    </xf>
    <xf numFmtId="0" fontId="33" fillId="2" borderId="1" xfId="36" applyFont="1" applyFill="1" applyBorder="1" applyAlignment="1">
      <alignment horizontal="left" vertical="center" wrapText="1"/>
    </xf>
    <xf numFmtId="165" fontId="34" fillId="2" borderId="1" xfId="1" applyFont="1" applyFill="1" applyBorder="1" applyAlignment="1">
      <alignment horizontal="center" vertical="center"/>
    </xf>
    <xf numFmtId="201" fontId="35" fillId="0" borderId="14" xfId="38" applyNumberFormat="1" applyFont="1" applyFill="1" applyBorder="1" applyAlignment="1">
      <alignment horizontal="center"/>
    </xf>
    <xf numFmtId="201" fontId="35" fillId="0" borderId="47" xfId="38" applyNumberFormat="1" applyFont="1" applyFill="1" applyBorder="1" applyAlignment="1">
      <alignment horizontal="center"/>
    </xf>
    <xf numFmtId="201" fontId="35" fillId="0" borderId="0" xfId="38" applyNumberFormat="1" applyFont="1" applyFill="1" applyBorder="1" applyAlignment="1">
      <alignment horizontal="center"/>
    </xf>
    <xf numFmtId="201" fontId="37" fillId="0" borderId="14" xfId="36" applyNumberFormat="1" applyFont="1" applyBorder="1" applyAlignment="1">
      <alignment horizontal="center" vertical="center"/>
    </xf>
    <xf numFmtId="0" fontId="37" fillId="0" borderId="47" xfId="36" applyFont="1" applyBorder="1" applyAlignment="1">
      <alignment horizontal="center" vertical="center"/>
    </xf>
    <xf numFmtId="201" fontId="37" fillId="0" borderId="47" xfId="36" applyNumberFormat="1" applyFont="1" applyBorder="1" applyAlignment="1">
      <alignment horizontal="center" vertical="center"/>
    </xf>
    <xf numFmtId="0" fontId="37" fillId="0" borderId="50" xfId="36" applyFont="1" applyBorder="1" applyAlignment="1">
      <alignment horizontal="center" vertical="center"/>
    </xf>
    <xf numFmtId="201" fontId="35" fillId="0" borderId="50" xfId="38" applyNumberFormat="1" applyFont="1" applyFill="1" applyBorder="1" applyAlignment="1">
      <alignment horizontal="center"/>
    </xf>
    <xf numFmtId="201" fontId="36" fillId="0" borderId="47" xfId="38" applyNumberFormat="1" applyFont="1" applyFill="1" applyBorder="1" applyAlignment="1">
      <alignment horizontal="center"/>
    </xf>
    <xf numFmtId="201" fontId="36" fillId="0" borderId="50" xfId="38" applyNumberFormat="1" applyFont="1" applyFill="1" applyBorder="1" applyAlignment="1">
      <alignment horizontal="center"/>
    </xf>
    <xf numFmtId="201" fontId="17" fillId="0" borderId="47" xfId="38" applyNumberFormat="1" applyFont="1" applyFill="1" applyBorder="1" applyAlignment="1">
      <alignment horizontal="center"/>
    </xf>
    <xf numFmtId="201" fontId="17" fillId="0" borderId="50" xfId="38" applyNumberFormat="1" applyFont="1" applyFill="1" applyBorder="1" applyAlignment="1">
      <alignment horizontal="center"/>
    </xf>
    <xf numFmtId="165" fontId="34" fillId="2" borderId="1" xfId="1" applyFont="1" applyFill="1" applyBorder="1" applyAlignment="1">
      <alignment horizontal="center" vertical="center" wrapText="1"/>
    </xf>
    <xf numFmtId="201" fontId="0" fillId="0" borderId="0" xfId="38" applyNumberFormat="1" applyFont="1" applyBorder="1" applyAlignment="1">
      <alignment horizontal="center"/>
    </xf>
    <xf numFmtId="201" fontId="0" fillId="0" borderId="14" xfId="38" applyNumberFormat="1" applyFont="1" applyBorder="1" applyAlignment="1">
      <alignment horizontal="center"/>
    </xf>
    <xf numFmtId="201" fontId="0" fillId="0" borderId="47" xfId="38" applyNumberFormat="1" applyFont="1" applyBorder="1" applyAlignment="1">
      <alignment horizontal="center"/>
    </xf>
    <xf numFmtId="201" fontId="0" fillId="0" borderId="50" xfId="38" applyNumberFormat="1" applyFont="1" applyBorder="1" applyAlignment="1">
      <alignment horizontal="center"/>
    </xf>
    <xf numFmtId="0" fontId="28" fillId="0" borderId="0" xfId="36" applyAlignment="1">
      <alignment horizontal="center"/>
    </xf>
    <xf numFmtId="165" fontId="33" fillId="2" borderId="1" xfId="1" applyFont="1" applyFill="1" applyBorder="1" applyAlignment="1">
      <alignment horizontal="left" vertical="center"/>
    </xf>
    <xf numFmtId="201" fontId="36" fillId="0" borderId="14" xfId="38" applyNumberFormat="1" applyFont="1" applyFill="1" applyBorder="1" applyAlignment="1">
      <alignment horizontal="center"/>
    </xf>
    <xf numFmtId="0" fontId="28" fillId="0" borderId="47" xfId="36" applyBorder="1" applyAlignment="1">
      <alignment horizontal="center"/>
    </xf>
    <xf numFmtId="0" fontId="28" fillId="0" borderId="50" xfId="36" applyBorder="1" applyAlignment="1">
      <alignment horizontal="center"/>
    </xf>
    <xf numFmtId="0" fontId="32" fillId="4" borderId="2" xfId="36" applyFont="1" applyFill="1" applyBorder="1" applyAlignment="1">
      <alignment horizontal="center" vertical="center" wrapText="1"/>
    </xf>
    <xf numFmtId="0" fontId="32" fillId="4" borderId="3" xfId="36" applyFont="1" applyFill="1" applyBorder="1" applyAlignment="1">
      <alignment horizontal="center" vertical="center" wrapText="1"/>
    </xf>
    <xf numFmtId="0" fontId="32" fillId="4" borderId="54" xfId="36" applyFont="1" applyFill="1" applyBorder="1" applyAlignment="1">
      <alignment horizontal="center" vertical="center" wrapText="1"/>
    </xf>
    <xf numFmtId="0" fontId="32" fillId="4" borderId="47" xfId="36" applyFont="1" applyFill="1" applyBorder="1" applyAlignment="1">
      <alignment horizontal="center" vertical="center" wrapText="1"/>
    </xf>
    <xf numFmtId="0" fontId="28" fillId="0" borderId="3" xfId="36" applyBorder="1" applyAlignment="1">
      <alignment horizontal="center"/>
    </xf>
    <xf numFmtId="0" fontId="28" fillId="0" borderId="4" xfId="36" applyBorder="1" applyAlignment="1">
      <alignment horizontal="center"/>
    </xf>
  </cellXfs>
  <cellStyles count="45">
    <cellStyle name="Millares" xfId="21" builtinId="3"/>
    <cellStyle name="Millares [0] 2 2" xfId="6" xr:uid="{00000000-0005-0000-0000-000001000000}"/>
    <cellStyle name="Millares [0] 2 4" xfId="37" xr:uid="{00000000-0005-0000-0000-000002000000}"/>
    <cellStyle name="Millares 2" xfId="7" xr:uid="{00000000-0005-0000-0000-000003000000}"/>
    <cellStyle name="Millares 2 2" xfId="8" xr:uid="{00000000-0005-0000-0000-000004000000}"/>
    <cellStyle name="Millares 2 3" xfId="5" xr:uid="{00000000-0005-0000-0000-000005000000}"/>
    <cellStyle name="Millares 2 4" xfId="23" xr:uid="{00000000-0005-0000-0000-000006000000}"/>
    <cellStyle name="Millares 2 5" xfId="26" xr:uid="{00000000-0005-0000-0000-000007000000}"/>
    <cellStyle name="Millares 3" xfId="9" xr:uid="{00000000-0005-0000-0000-000008000000}"/>
    <cellStyle name="Millares 3 2" xfId="29" xr:uid="{00000000-0005-0000-0000-000009000000}"/>
    <cellStyle name="Millares 3 7" xfId="33" xr:uid="{00000000-0005-0000-0000-00000A000000}"/>
    <cellStyle name="Millares 4" xfId="10" xr:uid="{00000000-0005-0000-0000-00000B000000}"/>
    <cellStyle name="Millares 5" xfId="39" xr:uid="{00000000-0005-0000-0000-00000C000000}"/>
    <cellStyle name="Millares 6" xfId="42" xr:uid="{00000000-0005-0000-0000-00000D000000}"/>
    <cellStyle name="Moneda" xfId="1" builtinId="4"/>
    <cellStyle name="Moneda [0] 2" xfId="31" xr:uid="{00000000-0005-0000-0000-00000F000000}"/>
    <cellStyle name="Moneda [0] 2 3" xfId="34" xr:uid="{00000000-0005-0000-0000-000010000000}"/>
    <cellStyle name="Moneda [0] 3" xfId="30" xr:uid="{00000000-0005-0000-0000-000011000000}"/>
    <cellStyle name="Moneda 2" xfId="11" xr:uid="{00000000-0005-0000-0000-000012000000}"/>
    <cellStyle name="Moneda 2 2" xfId="12" xr:uid="{00000000-0005-0000-0000-000013000000}"/>
    <cellStyle name="Moneda 2 2 2" xfId="4" xr:uid="{00000000-0005-0000-0000-000014000000}"/>
    <cellStyle name="Moneda 2 2 3" xfId="44" xr:uid="{00000000-0005-0000-0000-000015000000}"/>
    <cellStyle name="Moneda 2 3" xfId="38" xr:uid="{00000000-0005-0000-0000-000016000000}"/>
    <cellStyle name="Moneda 3" xfId="13" xr:uid="{00000000-0005-0000-0000-000017000000}"/>
    <cellStyle name="Moneda 3 2" xfId="43" xr:uid="{00000000-0005-0000-0000-000018000000}"/>
    <cellStyle name="Moneda 4" xfId="41" xr:uid="{00000000-0005-0000-0000-000019000000}"/>
    <cellStyle name="Normal" xfId="0" builtinId="0"/>
    <cellStyle name="Normal 2" xfId="14" xr:uid="{00000000-0005-0000-0000-00001B000000}"/>
    <cellStyle name="Normal 2 10" xfId="24" xr:uid="{00000000-0005-0000-0000-00001C000000}"/>
    <cellStyle name="Normal 2 2" xfId="15" xr:uid="{00000000-0005-0000-0000-00001D000000}"/>
    <cellStyle name="Normal 2 2 2" xfId="25" xr:uid="{00000000-0005-0000-0000-00001E000000}"/>
    <cellStyle name="Normal 2 6" xfId="22" xr:uid="{00000000-0005-0000-0000-00001F000000}"/>
    <cellStyle name="Normal 3" xfId="16" xr:uid="{00000000-0005-0000-0000-000020000000}"/>
    <cellStyle name="Normal 3 11 3" xfId="36" xr:uid="{00000000-0005-0000-0000-000021000000}"/>
    <cellStyle name="Normal 3 2" xfId="3" xr:uid="{00000000-0005-0000-0000-000022000000}"/>
    <cellStyle name="Normal 3 2 2 2" xfId="40" xr:uid="{00000000-0005-0000-0000-000023000000}"/>
    <cellStyle name="Normal 5" xfId="17" xr:uid="{00000000-0005-0000-0000-000024000000}"/>
    <cellStyle name="Normal 5 2" xfId="28" xr:uid="{00000000-0005-0000-0000-000025000000}"/>
    <cellStyle name="Porcentaje" xfId="2" builtinId="5"/>
    <cellStyle name="Porcentaje 2" xfId="18" xr:uid="{00000000-0005-0000-0000-000027000000}"/>
    <cellStyle name="Porcentaje 2 4" xfId="35" xr:uid="{00000000-0005-0000-0000-000028000000}"/>
    <cellStyle name="Porcentaje 3" xfId="19" xr:uid="{00000000-0005-0000-0000-000029000000}"/>
    <cellStyle name="Porcentaje 4" xfId="27" xr:uid="{00000000-0005-0000-0000-00002A000000}"/>
    <cellStyle name="Porcentual 2 2" xfId="20" xr:uid="{00000000-0005-0000-0000-00002B000000}"/>
    <cellStyle name="Porcentual 2 2 2" xfId="32" xr:uid="{00000000-0005-0000-0000-00002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Felipe/Desktop/OBRAS%20SANTA%20HELENA/PAVIMENTACION%20SANTA%20HELANA/ACTAS/ACTA%20HELENA%20PAVIMENTACION.xlsm" TargetMode="External"/><Relationship Id="rId1" Type="http://schemas.openxmlformats.org/officeDocument/2006/relationships/externalLinkPath" Target="/Users/Felipe/Desktop/OBRAS%20SANTA%20HELENA/PAVIMENTACION%20SANTA%20HELANA/ACTAS/ACTA%20HELENA%20PAVIMENTACION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judeg/Desktop/MODIFICABLE%20SUAREZ/PROYECTO%20CON%20FIRMAS%202025/DOCUMENTOS%20FINANCIEROS/presupuesto%20suarez.xlsx" TargetMode="External"/><Relationship Id="rId1" Type="http://schemas.openxmlformats.org/officeDocument/2006/relationships/externalLinkPath" Target="/Users/judeg/Desktop/MODIFICABLE%20SUAREZ/PROYECTO%20CON%20FIRMAS%202025/DOCUMENTOS%20FINANCIEROS/presupuesto%20suarez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judeg/Desktop/propuesta%20suarez/presupuesto%20suarez%20R1.xlsx" TargetMode="External"/><Relationship Id="rId1" Type="http://schemas.openxmlformats.org/officeDocument/2006/relationships/externalLinkPath" Target="/Users/judeg/Desktop/propuesta%20suarez/presupuesto%20suarez%20R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022\proyectos\placa%20huellas%20gobernacion%202\PROYECTO\PROYECTO\PRESUPUESTO%20PDF\PRESUPUES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 INICIALES"/>
      <sheetName val="CANTIDADES ACTA PARCIAL 1"/>
      <sheetName val="ACTA PARCIAL 1"/>
      <sheetName val="CANTIDADES MODIFICACION"/>
      <sheetName val="ACTA MODIFICATORIA"/>
      <sheetName val="PRESUPUESTO"/>
      <sheetName val="APU 1.1"/>
      <sheetName val="APU 1.2"/>
      <sheetName val="APU 1.3"/>
      <sheetName val="APU 1.4"/>
      <sheetName val="APU 1.5"/>
      <sheetName val="APU 2.1"/>
      <sheetName val="APU 2.2"/>
      <sheetName val="APU 2.3"/>
      <sheetName val="APU 2.4"/>
      <sheetName val="APU 2.5"/>
      <sheetName val="APU 2.6"/>
      <sheetName val="APU 2.7"/>
      <sheetName val="APU 2.8"/>
      <sheetName val="APU 2.9"/>
      <sheetName val="APU 2.10"/>
      <sheetName val="APU 2.11"/>
      <sheetName val="APU 2.12"/>
      <sheetName val="APU 3.1"/>
      <sheetName val="CONCRETO 2500"/>
      <sheetName val="APU 3.2"/>
      <sheetName val="APU 3.3"/>
      <sheetName val="APU 3.4"/>
      <sheetName val="APU 3.5"/>
      <sheetName val="APU 4.1"/>
      <sheetName val="APU 4.2"/>
      <sheetName val="APU 4.3"/>
      <sheetName val="APU 4,4"/>
      <sheetName val="APU 4,5"/>
      <sheetName val="APU 4,6"/>
      <sheetName val="APU 4.7"/>
      <sheetName val="APU 4.8"/>
      <sheetName val="APU 4.9"/>
      <sheetName val="APU 4.10"/>
      <sheetName val="APU 4.11"/>
    </sheetNames>
    <sheetDataSet>
      <sheetData sheetId="0"/>
      <sheetData sheetId="1"/>
      <sheetData sheetId="2"/>
      <sheetData sheetId="3"/>
      <sheetData sheetId="4">
        <row r="42">
          <cell r="C42" t="str">
            <v>ML</v>
          </cell>
        </row>
      </sheetData>
      <sheetData sheetId="5"/>
      <sheetData sheetId="6"/>
      <sheetData sheetId="7">
        <row r="11">
          <cell r="L11">
            <v>80000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INSUMOS"/>
      <sheetName val="Cuadrillas"/>
      <sheetName val="APU"/>
      <sheetName val="simon"/>
      <sheetName val="PRESUPUESTO"/>
      <sheetName val="Factor prestacional "/>
      <sheetName val="PROGRAMACION"/>
      <sheetName val="AIU"/>
      <sheetName val="INTERVENTORIA"/>
      <sheetName val="FM"/>
    </sheetNames>
    <sheetDataSet>
      <sheetData sheetId="0"/>
      <sheetData sheetId="1">
        <row r="5">
          <cell r="B5" t="str">
            <v>CUADRILLA ALBAÑILERIA TA( 1 OFICIAL + 1 AYUDANTE)</v>
          </cell>
          <cell r="G5">
            <v>209236</v>
          </cell>
        </row>
      </sheetData>
      <sheetData sheetId="2"/>
      <sheetData sheetId="3"/>
      <sheetData sheetId="4">
        <row r="1">
          <cell r="A1" t="str">
            <v>PRESUPUESTO DE OBRA: ADECUACIÓN MENOR DEL HOSPITAL SANTA ROSA DE LIMA DEL MUNICIPIO DE SUAREZ - TOLIMA</v>
          </cell>
        </row>
        <row r="7">
          <cell r="C7" t="str">
            <v>M2</v>
          </cell>
          <cell r="D7">
            <v>31.6</v>
          </cell>
        </row>
        <row r="8">
          <cell r="C8" t="str">
            <v>M2</v>
          </cell>
        </row>
        <row r="9">
          <cell r="C9" t="str">
            <v>M2</v>
          </cell>
        </row>
        <row r="11">
          <cell r="C11" t="str">
            <v>UN</v>
          </cell>
        </row>
        <row r="12">
          <cell r="C12" t="str">
            <v>M2</v>
          </cell>
        </row>
      </sheetData>
      <sheetData sheetId="5"/>
      <sheetData sheetId="6">
        <row r="1">
          <cell r="A1" t="str">
            <v>PRESUPUESTO DE OBRA: ADECUACIÓN MENOR DEL HOSPITAL SANTA ROSA DE LIMA DEL MUNICIPIO DE SUAREZ - TOLIMA</v>
          </cell>
        </row>
      </sheetData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ESUPUESTO"/>
      <sheetName val="PRE ACTA SEMANL 1"/>
      <sheetName val="INFORME SEMAL 1"/>
      <sheetName val="GRAFICA "/>
      <sheetName val="INFORME SEMAL 2"/>
      <sheetName val="PRE ACTA SEMANL 2"/>
      <sheetName val="INFORME SEMAL 3"/>
      <sheetName val="PRE ACTA SEMANL 3"/>
      <sheetName val="SEGUIMIENTO"/>
      <sheetName val="PROGRAMACION"/>
      <sheetName val="Factor prestacional "/>
      <sheetName val="AIU"/>
      <sheetName val="INTERVENTORIA"/>
      <sheetName val="FM"/>
      <sheetName val="Cuadrillas"/>
      <sheetName val="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7">
          <cell r="C7" t="str">
            <v>M2</v>
          </cell>
        </row>
        <row r="8">
          <cell r="C8" t="str">
            <v>M2</v>
          </cell>
        </row>
        <row r="9">
          <cell r="C9" t="str">
            <v>M2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 V. CALARMA"/>
      <sheetName val=" M.CALCULO V.CALARMA"/>
      <sheetName val="PRESU V. LAURELES"/>
      <sheetName val=" M.CALCULO V.LAURELES"/>
      <sheetName val="PRESU V. SAN JOSE"/>
      <sheetName val=" M.CALCULO V.SAN JOSE"/>
      <sheetName val="PRESU V. LA LIBRADA"/>
      <sheetName val=" M.CALCULO V. LA LIBRADA"/>
      <sheetName val="PRESU V. TOLDA BLA 1"/>
      <sheetName val=" M.CALCULO V. TOLDA BLA1"/>
      <sheetName val="PRESU V. TOLDA BLA 2"/>
      <sheetName val=" M.CALCULO V. TOLVA BLA2"/>
      <sheetName val="PRESU V. TOLDA BLA 3"/>
      <sheetName val=" M.CALCULO V. TOLDA BLA 3"/>
      <sheetName val="PRESU V. TOLDA BLA 4"/>
      <sheetName val=" M.CALCULO V. TOLDA BLA 4"/>
      <sheetName val="PRESUPUESTO TOTAL"/>
      <sheetName val="PRESUPUESTO GENERAL"/>
      <sheetName val="AIU"/>
      <sheetName val="INTERVENTORIA"/>
      <sheetName val="F.M"/>
      <sheetName val="INDICE"/>
      <sheetName val="APU 200.1.1P"/>
      <sheetName val="APU 210.1.1P"/>
      <sheetName val="APU 310.1"/>
      <sheetName val="APU 311.1"/>
      <sheetName val="APU 320.1"/>
      <sheetName val="APU 600.2.3"/>
      <sheetName val="APU 610.2"/>
      <sheetName val="APU 630.4"/>
      <sheetName val="APU 630.6"/>
      <sheetName val="APU 630.7.1P"/>
      <sheetName val="APU 630.7.2P"/>
      <sheetName val="APU 640.1"/>
      <sheetName val="APU 663.1"/>
      <sheetName val="APU 671.1P"/>
      <sheetName val="APU 672.1P"/>
      <sheetName val="APU 673.2"/>
      <sheetName val="APU 710.1"/>
      <sheetName val="APU 720.1"/>
      <sheetName val="APU 801.1P"/>
      <sheetName val="CUADRILLAS"/>
      <sheetName val="ACARRE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6">
          <cell r="G16">
            <v>4000000</v>
          </cell>
        </row>
        <row r="17">
          <cell r="G17">
            <v>2500000</v>
          </cell>
        </row>
      </sheetData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2"/>
  <sheetViews>
    <sheetView topLeftCell="B1" zoomScaleNormal="100" workbookViewId="0">
      <selection activeCell="L20" sqref="L20"/>
    </sheetView>
  </sheetViews>
  <sheetFormatPr baseColWidth="10" defaultColWidth="9.1796875" defaultRowHeight="13.5"/>
  <cols>
    <col min="1" max="1" width="9.1796875" style="9"/>
    <col min="2" max="2" width="5.81640625" style="10" customWidth="1"/>
    <col min="3" max="3" width="43.26953125" style="9" customWidth="1"/>
    <col min="4" max="4" width="7.453125" style="9" customWidth="1"/>
    <col min="5" max="5" width="10.26953125" style="11" customWidth="1"/>
    <col min="6" max="6" width="15.1796875" style="12" customWidth="1"/>
    <col min="7" max="7" width="17" style="12" customWidth="1"/>
    <col min="8" max="16384" width="9.1796875" style="9"/>
  </cols>
  <sheetData>
    <row r="1" spans="2:7" ht="14" thickBot="1"/>
    <row r="2" spans="2:7" ht="14.5" thickBot="1">
      <c r="B2" s="393" t="s">
        <v>0</v>
      </c>
      <c r="C2" s="394"/>
      <c r="D2" s="394"/>
      <c r="E2" s="394"/>
      <c r="F2" s="394"/>
      <c r="G2" s="394"/>
    </row>
    <row r="3" spans="2:7" ht="14">
      <c r="B3" s="388" t="s">
        <v>1</v>
      </c>
      <c r="C3" s="389"/>
      <c r="D3" s="389"/>
      <c r="E3" s="389"/>
      <c r="F3" s="389"/>
      <c r="G3" s="390"/>
    </row>
    <row r="4" spans="2:7" ht="14">
      <c r="B4" s="94" t="s">
        <v>2</v>
      </c>
      <c r="C4" s="17" t="s">
        <v>3</v>
      </c>
      <c r="D4" s="17" t="s">
        <v>4</v>
      </c>
      <c r="E4" s="18" t="s">
        <v>5</v>
      </c>
      <c r="F4" s="19" t="s">
        <v>6</v>
      </c>
      <c r="G4" s="95" t="s">
        <v>7</v>
      </c>
    </row>
    <row r="5" spans="2:7" ht="14">
      <c r="B5" s="7">
        <v>1</v>
      </c>
      <c r="C5" s="1" t="s">
        <v>8</v>
      </c>
      <c r="D5" s="1"/>
      <c r="E5" s="4"/>
      <c r="F5" s="6"/>
      <c r="G5" s="96"/>
    </row>
    <row r="6" spans="2:7">
      <c r="B6" s="8">
        <v>1.1000000000000001</v>
      </c>
      <c r="C6" s="2" t="s">
        <v>9</v>
      </c>
      <c r="D6" s="2" t="s">
        <v>10</v>
      </c>
      <c r="E6" s="47" t="e">
        <f>#REF!</f>
        <v>#REF!</v>
      </c>
      <c r="F6" s="3">
        <v>19000</v>
      </c>
      <c r="G6" s="97" t="e">
        <f>E6*F6</f>
        <v>#REF!</v>
      </c>
    </row>
    <row r="7" spans="2:7">
      <c r="B7" s="8">
        <v>1.2</v>
      </c>
      <c r="C7" s="2" t="s">
        <v>11</v>
      </c>
      <c r="D7" s="2" t="s">
        <v>12</v>
      </c>
      <c r="E7" s="47" t="e">
        <f>#REF!</f>
        <v>#REF!</v>
      </c>
      <c r="F7" s="3">
        <v>16300</v>
      </c>
      <c r="G7" s="97" t="e">
        <f t="shared" ref="G7:G8" si="0">E7*F7</f>
        <v>#REF!</v>
      </c>
    </row>
    <row r="8" spans="2:7">
      <c r="B8" s="8">
        <v>1.3</v>
      </c>
      <c r="C8" s="2" t="s">
        <v>13</v>
      </c>
      <c r="D8" s="2" t="s">
        <v>12</v>
      </c>
      <c r="E8" s="47" t="e">
        <f>+#REF!</f>
        <v>#REF!</v>
      </c>
      <c r="F8" s="3">
        <f>+'APU RETIRO DE SOBR.'!T37</f>
        <v>19910</v>
      </c>
      <c r="G8" s="97" t="e">
        <f t="shared" si="0"/>
        <v>#REF!</v>
      </c>
    </row>
    <row r="9" spans="2:7">
      <c r="B9" s="8">
        <v>1.4</v>
      </c>
      <c r="C9" s="2" t="s">
        <v>14</v>
      </c>
      <c r="D9" s="2" t="s">
        <v>4</v>
      </c>
      <c r="E9" s="47">
        <v>5</v>
      </c>
      <c r="F9" s="3">
        <v>200000</v>
      </c>
      <c r="G9" s="97">
        <f t="shared" ref="G9" si="1">E9*F9</f>
        <v>1000000</v>
      </c>
    </row>
    <row r="10" spans="2:7" ht="14">
      <c r="B10" s="7">
        <v>2</v>
      </c>
      <c r="C10" s="1" t="s">
        <v>15</v>
      </c>
      <c r="D10" s="1"/>
      <c r="E10" s="4"/>
      <c r="F10" s="6"/>
      <c r="G10" s="96"/>
    </row>
    <row r="11" spans="2:7">
      <c r="B11" s="8">
        <v>2.1</v>
      </c>
      <c r="C11" s="2" t="s">
        <v>16</v>
      </c>
      <c r="D11" s="2" t="s">
        <v>12</v>
      </c>
      <c r="E11" s="47" t="e">
        <f>+#REF!</f>
        <v>#REF!</v>
      </c>
      <c r="F11" s="3">
        <v>70000</v>
      </c>
      <c r="G11" s="97" t="e">
        <f>E11*F11</f>
        <v>#REF!</v>
      </c>
    </row>
    <row r="12" spans="2:7" ht="27">
      <c r="B12" s="8">
        <v>2.2000000000000002</v>
      </c>
      <c r="C12" s="2" t="s">
        <v>17</v>
      </c>
      <c r="D12" s="2" t="s">
        <v>18</v>
      </c>
      <c r="E12" s="47" t="e">
        <f>#REF!</f>
        <v>#REF!</v>
      </c>
      <c r="F12" s="3">
        <f>+'APU TUBERIA'!T39</f>
        <v>50400</v>
      </c>
      <c r="G12" s="97" t="e">
        <f t="shared" ref="G12" si="2">E12*F12</f>
        <v>#REF!</v>
      </c>
    </row>
    <row r="13" spans="2:7" ht="14">
      <c r="B13" s="7">
        <v>3</v>
      </c>
      <c r="C13" s="1" t="s">
        <v>19</v>
      </c>
      <c r="D13" s="1"/>
      <c r="E13" s="4"/>
      <c r="F13" s="6"/>
      <c r="G13" s="96"/>
    </row>
    <row r="14" spans="2:7" ht="27">
      <c r="B14" s="8">
        <v>3.1</v>
      </c>
      <c r="C14" s="2" t="s">
        <v>20</v>
      </c>
      <c r="D14" s="2" t="s">
        <v>10</v>
      </c>
      <c r="E14" s="47" t="e">
        <f>E6</f>
        <v>#REF!</v>
      </c>
      <c r="F14" s="3">
        <v>71000</v>
      </c>
      <c r="G14" s="97" t="e">
        <f>E14*F14</f>
        <v>#REF!</v>
      </c>
    </row>
    <row r="15" spans="2:7">
      <c r="B15" s="8">
        <v>3.2</v>
      </c>
      <c r="C15" s="2" t="s">
        <v>21</v>
      </c>
      <c r="D15" s="2" t="s">
        <v>12</v>
      </c>
      <c r="E15" s="47">
        <v>3</v>
      </c>
      <c r="F15" s="3">
        <v>507000</v>
      </c>
      <c r="G15" s="97">
        <f t="shared" ref="G15:G18" si="3">E15*F15</f>
        <v>1521000</v>
      </c>
    </row>
    <row r="16" spans="2:7">
      <c r="B16" s="8">
        <v>3.3</v>
      </c>
      <c r="C16" s="2" t="s">
        <v>22</v>
      </c>
      <c r="D16" s="2" t="s">
        <v>23</v>
      </c>
      <c r="E16" s="47" t="e">
        <f>+#REF!</f>
        <v>#REF!</v>
      </c>
      <c r="F16" s="3">
        <v>3600</v>
      </c>
      <c r="G16" s="97" t="e">
        <f t="shared" si="3"/>
        <v>#REF!</v>
      </c>
    </row>
    <row r="17" spans="2:7">
      <c r="B17" s="8">
        <v>3.4</v>
      </c>
      <c r="C17" s="2" t="s">
        <v>24</v>
      </c>
      <c r="D17" s="2" t="s">
        <v>25</v>
      </c>
      <c r="E17" s="47">
        <v>1</v>
      </c>
      <c r="F17" s="3">
        <v>65000</v>
      </c>
      <c r="G17" s="97">
        <f t="shared" si="3"/>
        <v>65000</v>
      </c>
    </row>
    <row r="18" spans="2:7" ht="54">
      <c r="B18" s="8">
        <v>3.5</v>
      </c>
      <c r="C18" s="2" t="s">
        <v>26</v>
      </c>
      <c r="D18" s="2" t="s">
        <v>4</v>
      </c>
      <c r="E18" s="47">
        <v>1</v>
      </c>
      <c r="F18" s="3">
        <v>125000</v>
      </c>
      <c r="G18" s="97">
        <f t="shared" si="3"/>
        <v>125000</v>
      </c>
    </row>
    <row r="19" spans="2:7" ht="14">
      <c r="B19" s="7">
        <v>4</v>
      </c>
      <c r="C19" s="1" t="s">
        <v>27</v>
      </c>
      <c r="D19" s="1"/>
      <c r="E19" s="4"/>
      <c r="F19" s="6"/>
      <c r="G19" s="96"/>
    </row>
    <row r="20" spans="2:7" ht="27">
      <c r="B20" s="8">
        <v>4.0999999999999996</v>
      </c>
      <c r="C20" s="2" t="s">
        <v>28</v>
      </c>
      <c r="D20" s="2" t="s">
        <v>12</v>
      </c>
      <c r="E20" s="5" t="e">
        <f>+#REF!</f>
        <v>#REF!</v>
      </c>
      <c r="F20" s="93">
        <v>54000</v>
      </c>
      <c r="G20" s="98" t="e">
        <f>E20*F20</f>
        <v>#REF!</v>
      </c>
    </row>
    <row r="21" spans="2:7" ht="14" thickBot="1">
      <c r="B21" s="28"/>
      <c r="C21" s="29"/>
      <c r="D21" s="29"/>
      <c r="E21" s="48"/>
      <c r="F21" s="43"/>
      <c r="G21" s="99"/>
    </row>
    <row r="22" spans="2:7" ht="14">
      <c r="B22" s="391" t="s">
        <v>29</v>
      </c>
      <c r="C22" s="392"/>
      <c r="D22" s="25"/>
      <c r="E22" s="26"/>
      <c r="F22" s="27"/>
      <c r="G22" s="44" t="e">
        <f>SUM(G6:G20)</f>
        <v>#REF!</v>
      </c>
    </row>
    <row r="23" spans="2:7">
      <c r="B23" s="13"/>
      <c r="C23" s="14" t="s">
        <v>30</v>
      </c>
      <c r="D23" s="14"/>
      <c r="E23" s="15"/>
      <c r="F23" s="16">
        <v>0.15</v>
      </c>
      <c r="G23" s="100" t="e">
        <f>G22*F23</f>
        <v>#REF!</v>
      </c>
    </row>
    <row r="24" spans="2:7">
      <c r="B24" s="13"/>
      <c r="C24" s="14" t="s">
        <v>31</v>
      </c>
      <c r="D24" s="14"/>
      <c r="E24" s="15"/>
      <c r="F24" s="16">
        <v>0.1</v>
      </c>
      <c r="G24" s="100" t="e">
        <f>G22*F24</f>
        <v>#REF!</v>
      </c>
    </row>
    <row r="25" spans="2:7">
      <c r="B25" s="13"/>
      <c r="C25" s="14" t="s">
        <v>32</v>
      </c>
      <c r="D25" s="14"/>
      <c r="E25" s="15"/>
      <c r="F25" s="16">
        <v>0.05</v>
      </c>
      <c r="G25" s="100" t="e">
        <f>G22*F25</f>
        <v>#REF!</v>
      </c>
    </row>
    <row r="26" spans="2:7" ht="14">
      <c r="B26" s="13"/>
      <c r="C26" s="17" t="s">
        <v>33</v>
      </c>
      <c r="D26" s="17"/>
      <c r="E26" s="18"/>
      <c r="F26" s="19"/>
      <c r="G26" s="45" t="e">
        <f>SUM(G23:G25)</f>
        <v>#REF!</v>
      </c>
    </row>
    <row r="27" spans="2:7" ht="14.5" thickBot="1">
      <c r="B27" s="20"/>
      <c r="C27" s="21" t="s">
        <v>34</v>
      </c>
      <c r="D27" s="21"/>
      <c r="E27" s="22"/>
      <c r="F27" s="23"/>
      <c r="G27" s="46" t="e">
        <f>G22+G26</f>
        <v>#REF!</v>
      </c>
    </row>
    <row r="31" spans="2:7" ht="14">
      <c r="C31" s="24" t="s">
        <v>35</v>
      </c>
      <c r="E31" s="370" t="s">
        <v>36</v>
      </c>
      <c r="F31" s="370"/>
      <c r="G31" s="370"/>
    </row>
    <row r="32" spans="2:7" ht="14">
      <c r="C32" s="24" t="s">
        <v>37</v>
      </c>
      <c r="E32" s="370" t="s">
        <v>38</v>
      </c>
      <c r="F32" s="370"/>
      <c r="G32" s="370"/>
    </row>
  </sheetData>
  <mergeCells count="5">
    <mergeCell ref="E32:G32"/>
    <mergeCell ref="B3:G3"/>
    <mergeCell ref="E31:G31"/>
    <mergeCell ref="B22:C22"/>
    <mergeCell ref="B2:G2"/>
  </mergeCells>
  <pageMargins left="0.7" right="0.7" top="0.75" bottom="0.75" header="0.3" footer="0.3"/>
  <pageSetup scale="6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3:WVQ71"/>
  <sheetViews>
    <sheetView showGridLines="0" topLeftCell="A24" zoomScale="90" zoomScaleNormal="90" workbookViewId="0">
      <selection activeCell="J13" sqref="J13"/>
    </sheetView>
  </sheetViews>
  <sheetFormatPr baseColWidth="10" defaultColWidth="11.453125" defaultRowHeight="12.5"/>
  <cols>
    <col min="1" max="1" width="11.453125" style="40"/>
    <col min="2" max="2" width="12" style="127" bestFit="1" customWidth="1"/>
    <col min="3" max="3" width="49.1796875" style="40" customWidth="1"/>
    <col min="4" max="4" width="14.453125" style="40" customWidth="1"/>
    <col min="5" max="5" width="11.453125" style="40"/>
    <col min="6" max="8" width="11.453125" style="132"/>
    <col min="9" max="9" width="18.81640625" style="40" customWidth="1"/>
    <col min="10" max="10" width="20.54296875" style="40" bestFit="1" customWidth="1"/>
    <col min="11" max="11" width="11.453125" style="40"/>
    <col min="12" max="12" width="31.26953125" style="40" customWidth="1"/>
    <col min="13" max="257" width="11.453125" style="40"/>
    <col min="258" max="258" width="12" style="40" bestFit="1" customWidth="1"/>
    <col min="259" max="259" width="49.1796875" style="40" customWidth="1"/>
    <col min="260" max="260" width="14.453125" style="40" customWidth="1"/>
    <col min="261" max="264" width="11.453125" style="40"/>
    <col min="265" max="265" width="18.81640625" style="40" customWidth="1"/>
    <col min="266" max="513" width="11.453125" style="40"/>
    <col min="514" max="514" width="12" style="40" bestFit="1" customWidth="1"/>
    <col min="515" max="515" width="49.1796875" style="40" customWidth="1"/>
    <col min="516" max="516" width="14.453125" style="40" customWidth="1"/>
    <col min="517" max="520" width="11.453125" style="40"/>
    <col min="521" max="521" width="18.81640625" style="40" customWidth="1"/>
    <col min="522" max="769" width="11.453125" style="40"/>
    <col min="770" max="770" width="12" style="40" bestFit="1" customWidth="1"/>
    <col min="771" max="771" width="49.1796875" style="40" customWidth="1"/>
    <col min="772" max="772" width="14.453125" style="40" customWidth="1"/>
    <col min="773" max="776" width="11.453125" style="40"/>
    <col min="777" max="777" width="18.81640625" style="40" customWidth="1"/>
    <col min="778" max="1025" width="11.453125" style="40"/>
    <col min="1026" max="1026" width="12" style="40" bestFit="1" customWidth="1"/>
    <col min="1027" max="1027" width="49.1796875" style="40" customWidth="1"/>
    <col min="1028" max="1028" width="14.453125" style="40" customWidth="1"/>
    <col min="1029" max="1032" width="11.453125" style="40"/>
    <col min="1033" max="1033" width="18.81640625" style="40" customWidth="1"/>
    <col min="1034" max="1281" width="11.453125" style="40"/>
    <col min="1282" max="1282" width="12" style="40" bestFit="1" customWidth="1"/>
    <col min="1283" max="1283" width="49.1796875" style="40" customWidth="1"/>
    <col min="1284" max="1284" width="14.453125" style="40" customWidth="1"/>
    <col min="1285" max="1288" width="11.453125" style="40"/>
    <col min="1289" max="1289" width="18.81640625" style="40" customWidth="1"/>
    <col min="1290" max="1537" width="11.453125" style="40"/>
    <col min="1538" max="1538" width="12" style="40" bestFit="1" customWidth="1"/>
    <col min="1539" max="1539" width="49.1796875" style="40" customWidth="1"/>
    <col min="1540" max="1540" width="14.453125" style="40" customWidth="1"/>
    <col min="1541" max="1544" width="11.453125" style="40"/>
    <col min="1545" max="1545" width="18.81640625" style="40" customWidth="1"/>
    <col min="1546" max="1793" width="11.453125" style="40"/>
    <col min="1794" max="1794" width="12" style="40" bestFit="1" customWidth="1"/>
    <col min="1795" max="1795" width="49.1796875" style="40" customWidth="1"/>
    <col min="1796" max="1796" width="14.453125" style="40" customWidth="1"/>
    <col min="1797" max="1800" width="11.453125" style="40"/>
    <col min="1801" max="1801" width="18.81640625" style="40" customWidth="1"/>
    <col min="1802" max="2049" width="11.453125" style="40"/>
    <col min="2050" max="2050" width="12" style="40" bestFit="1" customWidth="1"/>
    <col min="2051" max="2051" width="49.1796875" style="40" customWidth="1"/>
    <col min="2052" max="2052" width="14.453125" style="40" customWidth="1"/>
    <col min="2053" max="2056" width="11.453125" style="40"/>
    <col min="2057" max="2057" width="18.81640625" style="40" customWidth="1"/>
    <col min="2058" max="2305" width="11.453125" style="40"/>
    <col min="2306" max="2306" width="12" style="40" bestFit="1" customWidth="1"/>
    <col min="2307" max="2307" width="49.1796875" style="40" customWidth="1"/>
    <col min="2308" max="2308" width="14.453125" style="40" customWidth="1"/>
    <col min="2309" max="2312" width="11.453125" style="40"/>
    <col min="2313" max="2313" width="18.81640625" style="40" customWidth="1"/>
    <col min="2314" max="2561" width="11.453125" style="40"/>
    <col min="2562" max="2562" width="12" style="40" bestFit="1" customWidth="1"/>
    <col min="2563" max="2563" width="49.1796875" style="40" customWidth="1"/>
    <col min="2564" max="2564" width="14.453125" style="40" customWidth="1"/>
    <col min="2565" max="2568" width="11.453125" style="40"/>
    <col min="2569" max="2569" width="18.81640625" style="40" customWidth="1"/>
    <col min="2570" max="2817" width="11.453125" style="40"/>
    <col min="2818" max="2818" width="12" style="40" bestFit="1" customWidth="1"/>
    <col min="2819" max="2819" width="49.1796875" style="40" customWidth="1"/>
    <col min="2820" max="2820" width="14.453125" style="40" customWidth="1"/>
    <col min="2821" max="2824" width="11.453125" style="40"/>
    <col min="2825" max="2825" width="18.81640625" style="40" customWidth="1"/>
    <col min="2826" max="3073" width="11.453125" style="40"/>
    <col min="3074" max="3074" width="12" style="40" bestFit="1" customWidth="1"/>
    <col min="3075" max="3075" width="49.1796875" style="40" customWidth="1"/>
    <col min="3076" max="3076" width="14.453125" style="40" customWidth="1"/>
    <col min="3077" max="3080" width="11.453125" style="40"/>
    <col min="3081" max="3081" width="18.81640625" style="40" customWidth="1"/>
    <col min="3082" max="3329" width="11.453125" style="40"/>
    <col min="3330" max="3330" width="12" style="40" bestFit="1" customWidth="1"/>
    <col min="3331" max="3331" width="49.1796875" style="40" customWidth="1"/>
    <col min="3332" max="3332" width="14.453125" style="40" customWidth="1"/>
    <col min="3333" max="3336" width="11.453125" style="40"/>
    <col min="3337" max="3337" width="18.81640625" style="40" customWidth="1"/>
    <col min="3338" max="3585" width="11.453125" style="40"/>
    <col min="3586" max="3586" width="12" style="40" bestFit="1" customWidth="1"/>
    <col min="3587" max="3587" width="49.1796875" style="40" customWidth="1"/>
    <col min="3588" max="3588" width="14.453125" style="40" customWidth="1"/>
    <col min="3589" max="3592" width="11.453125" style="40"/>
    <col min="3593" max="3593" width="18.81640625" style="40" customWidth="1"/>
    <col min="3594" max="3841" width="11.453125" style="40"/>
    <col min="3842" max="3842" width="12" style="40" bestFit="1" customWidth="1"/>
    <col min="3843" max="3843" width="49.1796875" style="40" customWidth="1"/>
    <col min="3844" max="3844" width="14.453125" style="40" customWidth="1"/>
    <col min="3845" max="3848" width="11.453125" style="40"/>
    <col min="3849" max="3849" width="18.81640625" style="40" customWidth="1"/>
    <col min="3850" max="4097" width="11.453125" style="40"/>
    <col min="4098" max="4098" width="12" style="40" bestFit="1" customWidth="1"/>
    <col min="4099" max="4099" width="49.1796875" style="40" customWidth="1"/>
    <col min="4100" max="4100" width="14.453125" style="40" customWidth="1"/>
    <col min="4101" max="4104" width="11.453125" style="40"/>
    <col min="4105" max="4105" width="18.81640625" style="40" customWidth="1"/>
    <col min="4106" max="4353" width="11.453125" style="40"/>
    <col min="4354" max="4354" width="12" style="40" bestFit="1" customWidth="1"/>
    <col min="4355" max="4355" width="49.1796875" style="40" customWidth="1"/>
    <col min="4356" max="4356" width="14.453125" style="40" customWidth="1"/>
    <col min="4357" max="4360" width="11.453125" style="40"/>
    <col min="4361" max="4361" width="18.81640625" style="40" customWidth="1"/>
    <col min="4362" max="4609" width="11.453125" style="40"/>
    <col min="4610" max="4610" width="12" style="40" bestFit="1" customWidth="1"/>
    <col min="4611" max="4611" width="49.1796875" style="40" customWidth="1"/>
    <col min="4612" max="4612" width="14.453125" style="40" customWidth="1"/>
    <col min="4613" max="4616" width="11.453125" style="40"/>
    <col min="4617" max="4617" width="18.81640625" style="40" customWidth="1"/>
    <col min="4618" max="4865" width="11.453125" style="40"/>
    <col min="4866" max="4866" width="12" style="40" bestFit="1" customWidth="1"/>
    <col min="4867" max="4867" width="49.1796875" style="40" customWidth="1"/>
    <col min="4868" max="4868" width="14.453125" style="40" customWidth="1"/>
    <col min="4869" max="4872" width="11.453125" style="40"/>
    <col min="4873" max="4873" width="18.81640625" style="40" customWidth="1"/>
    <col min="4874" max="5121" width="11.453125" style="40"/>
    <col min="5122" max="5122" width="12" style="40" bestFit="1" customWidth="1"/>
    <col min="5123" max="5123" width="49.1796875" style="40" customWidth="1"/>
    <col min="5124" max="5124" width="14.453125" style="40" customWidth="1"/>
    <col min="5125" max="5128" width="11.453125" style="40"/>
    <col min="5129" max="5129" width="18.81640625" style="40" customWidth="1"/>
    <col min="5130" max="5377" width="11.453125" style="40"/>
    <col min="5378" max="5378" width="12" style="40" bestFit="1" customWidth="1"/>
    <col min="5379" max="5379" width="49.1796875" style="40" customWidth="1"/>
    <col min="5380" max="5380" width="14.453125" style="40" customWidth="1"/>
    <col min="5381" max="5384" width="11.453125" style="40"/>
    <col min="5385" max="5385" width="18.81640625" style="40" customWidth="1"/>
    <col min="5386" max="5633" width="11.453125" style="40"/>
    <col min="5634" max="5634" width="12" style="40" bestFit="1" customWidth="1"/>
    <col min="5635" max="5635" width="49.1796875" style="40" customWidth="1"/>
    <col min="5636" max="5636" width="14.453125" style="40" customWidth="1"/>
    <col min="5637" max="5640" width="11.453125" style="40"/>
    <col min="5641" max="5641" width="18.81640625" style="40" customWidth="1"/>
    <col min="5642" max="5889" width="11.453125" style="40"/>
    <col min="5890" max="5890" width="12" style="40" bestFit="1" customWidth="1"/>
    <col min="5891" max="5891" width="49.1796875" style="40" customWidth="1"/>
    <col min="5892" max="5892" width="14.453125" style="40" customWidth="1"/>
    <col min="5893" max="5896" width="11.453125" style="40"/>
    <col min="5897" max="5897" width="18.81640625" style="40" customWidth="1"/>
    <col min="5898" max="6145" width="11.453125" style="40"/>
    <col min="6146" max="6146" width="12" style="40" bestFit="1" customWidth="1"/>
    <col min="6147" max="6147" width="49.1796875" style="40" customWidth="1"/>
    <col min="6148" max="6148" width="14.453125" style="40" customWidth="1"/>
    <col min="6149" max="6152" width="11.453125" style="40"/>
    <col min="6153" max="6153" width="18.81640625" style="40" customWidth="1"/>
    <col min="6154" max="6401" width="11.453125" style="40"/>
    <col min="6402" max="6402" width="12" style="40" bestFit="1" customWidth="1"/>
    <col min="6403" max="6403" width="49.1796875" style="40" customWidth="1"/>
    <col min="6404" max="6404" width="14.453125" style="40" customWidth="1"/>
    <col min="6405" max="6408" width="11.453125" style="40"/>
    <col min="6409" max="6409" width="18.81640625" style="40" customWidth="1"/>
    <col min="6410" max="6657" width="11.453125" style="40"/>
    <col min="6658" max="6658" width="12" style="40" bestFit="1" customWidth="1"/>
    <col min="6659" max="6659" width="49.1796875" style="40" customWidth="1"/>
    <col min="6660" max="6660" width="14.453125" style="40" customWidth="1"/>
    <col min="6661" max="6664" width="11.453125" style="40"/>
    <col min="6665" max="6665" width="18.81640625" style="40" customWidth="1"/>
    <col min="6666" max="6913" width="11.453125" style="40"/>
    <col min="6914" max="6914" width="12" style="40" bestFit="1" customWidth="1"/>
    <col min="6915" max="6915" width="49.1796875" style="40" customWidth="1"/>
    <col min="6916" max="6916" width="14.453125" style="40" customWidth="1"/>
    <col min="6917" max="6920" width="11.453125" style="40"/>
    <col min="6921" max="6921" width="18.81640625" style="40" customWidth="1"/>
    <col min="6922" max="7169" width="11.453125" style="40"/>
    <col min="7170" max="7170" width="12" style="40" bestFit="1" customWidth="1"/>
    <col min="7171" max="7171" width="49.1796875" style="40" customWidth="1"/>
    <col min="7172" max="7172" width="14.453125" style="40" customWidth="1"/>
    <col min="7173" max="7176" width="11.453125" style="40"/>
    <col min="7177" max="7177" width="18.81640625" style="40" customWidth="1"/>
    <col min="7178" max="7425" width="11.453125" style="40"/>
    <col min="7426" max="7426" width="12" style="40" bestFit="1" customWidth="1"/>
    <col min="7427" max="7427" width="49.1796875" style="40" customWidth="1"/>
    <col min="7428" max="7428" width="14.453125" style="40" customWidth="1"/>
    <col min="7429" max="7432" width="11.453125" style="40"/>
    <col min="7433" max="7433" width="18.81640625" style="40" customWidth="1"/>
    <col min="7434" max="7681" width="11.453125" style="40"/>
    <col min="7682" max="7682" width="12" style="40" bestFit="1" customWidth="1"/>
    <col min="7683" max="7683" width="49.1796875" style="40" customWidth="1"/>
    <col min="7684" max="7684" width="14.453125" style="40" customWidth="1"/>
    <col min="7685" max="7688" width="11.453125" style="40"/>
    <col min="7689" max="7689" width="18.81640625" style="40" customWidth="1"/>
    <col min="7690" max="7937" width="11.453125" style="40"/>
    <col min="7938" max="7938" width="12" style="40" bestFit="1" customWidth="1"/>
    <col min="7939" max="7939" width="49.1796875" style="40" customWidth="1"/>
    <col min="7940" max="7940" width="14.453125" style="40" customWidth="1"/>
    <col min="7941" max="7944" width="11.453125" style="40"/>
    <col min="7945" max="7945" width="18.81640625" style="40" customWidth="1"/>
    <col min="7946" max="8193" width="11.453125" style="40"/>
    <col min="8194" max="8194" width="12" style="40" bestFit="1" customWidth="1"/>
    <col min="8195" max="8195" width="49.1796875" style="40" customWidth="1"/>
    <col min="8196" max="8196" width="14.453125" style="40" customWidth="1"/>
    <col min="8197" max="8200" width="11.453125" style="40"/>
    <col min="8201" max="8201" width="18.81640625" style="40" customWidth="1"/>
    <col min="8202" max="8449" width="11.453125" style="40"/>
    <col min="8450" max="8450" width="12" style="40" bestFit="1" customWidth="1"/>
    <col min="8451" max="8451" width="49.1796875" style="40" customWidth="1"/>
    <col min="8452" max="8452" width="14.453125" style="40" customWidth="1"/>
    <col min="8453" max="8456" width="11.453125" style="40"/>
    <col min="8457" max="8457" width="18.81640625" style="40" customWidth="1"/>
    <col min="8458" max="8705" width="11.453125" style="40"/>
    <col min="8706" max="8706" width="12" style="40" bestFit="1" customWidth="1"/>
    <col min="8707" max="8707" width="49.1796875" style="40" customWidth="1"/>
    <col min="8708" max="8708" width="14.453125" style="40" customWidth="1"/>
    <col min="8709" max="8712" width="11.453125" style="40"/>
    <col min="8713" max="8713" width="18.81640625" style="40" customWidth="1"/>
    <col min="8714" max="8961" width="11.453125" style="40"/>
    <col min="8962" max="8962" width="12" style="40" bestFit="1" customWidth="1"/>
    <col min="8963" max="8963" width="49.1796875" style="40" customWidth="1"/>
    <col min="8964" max="8964" width="14.453125" style="40" customWidth="1"/>
    <col min="8965" max="8968" width="11.453125" style="40"/>
    <col min="8969" max="8969" width="18.81640625" style="40" customWidth="1"/>
    <col min="8970" max="9217" width="11.453125" style="40"/>
    <col min="9218" max="9218" width="12" style="40" bestFit="1" customWidth="1"/>
    <col min="9219" max="9219" width="49.1796875" style="40" customWidth="1"/>
    <col min="9220" max="9220" width="14.453125" style="40" customWidth="1"/>
    <col min="9221" max="9224" width="11.453125" style="40"/>
    <col min="9225" max="9225" width="18.81640625" style="40" customWidth="1"/>
    <col min="9226" max="9473" width="11.453125" style="40"/>
    <col min="9474" max="9474" width="12" style="40" bestFit="1" customWidth="1"/>
    <col min="9475" max="9475" width="49.1796875" style="40" customWidth="1"/>
    <col min="9476" max="9476" width="14.453125" style="40" customWidth="1"/>
    <col min="9477" max="9480" width="11.453125" style="40"/>
    <col min="9481" max="9481" width="18.81640625" style="40" customWidth="1"/>
    <col min="9482" max="9729" width="11.453125" style="40"/>
    <col min="9730" max="9730" width="12" style="40" bestFit="1" customWidth="1"/>
    <col min="9731" max="9731" width="49.1796875" style="40" customWidth="1"/>
    <col min="9732" max="9732" width="14.453125" style="40" customWidth="1"/>
    <col min="9733" max="9736" width="11.453125" style="40"/>
    <col min="9737" max="9737" width="18.81640625" style="40" customWidth="1"/>
    <col min="9738" max="9985" width="11.453125" style="40"/>
    <col min="9986" max="9986" width="12" style="40" bestFit="1" customWidth="1"/>
    <col min="9987" max="9987" width="49.1796875" style="40" customWidth="1"/>
    <col min="9988" max="9988" width="14.453125" style="40" customWidth="1"/>
    <col min="9989" max="9992" width="11.453125" style="40"/>
    <col min="9993" max="9993" width="18.81640625" style="40" customWidth="1"/>
    <col min="9994" max="10241" width="11.453125" style="40"/>
    <col min="10242" max="10242" width="12" style="40" bestFit="1" customWidth="1"/>
    <col min="10243" max="10243" width="49.1796875" style="40" customWidth="1"/>
    <col min="10244" max="10244" width="14.453125" style="40" customWidth="1"/>
    <col min="10245" max="10248" width="11.453125" style="40"/>
    <col min="10249" max="10249" width="18.81640625" style="40" customWidth="1"/>
    <col min="10250" max="10497" width="11.453125" style="40"/>
    <col min="10498" max="10498" width="12" style="40" bestFit="1" customWidth="1"/>
    <col min="10499" max="10499" width="49.1796875" style="40" customWidth="1"/>
    <col min="10500" max="10500" width="14.453125" style="40" customWidth="1"/>
    <col min="10501" max="10504" width="11.453125" style="40"/>
    <col min="10505" max="10505" width="18.81640625" style="40" customWidth="1"/>
    <col min="10506" max="10753" width="11.453125" style="40"/>
    <col min="10754" max="10754" width="12" style="40" bestFit="1" customWidth="1"/>
    <col min="10755" max="10755" width="49.1796875" style="40" customWidth="1"/>
    <col min="10756" max="10756" width="14.453125" style="40" customWidth="1"/>
    <col min="10757" max="10760" width="11.453125" style="40"/>
    <col min="10761" max="10761" width="18.81640625" style="40" customWidth="1"/>
    <col min="10762" max="11009" width="11.453125" style="40"/>
    <col min="11010" max="11010" width="12" style="40" bestFit="1" customWidth="1"/>
    <col min="11011" max="11011" width="49.1796875" style="40" customWidth="1"/>
    <col min="11012" max="11012" width="14.453125" style="40" customWidth="1"/>
    <col min="11013" max="11016" width="11.453125" style="40"/>
    <col min="11017" max="11017" width="18.81640625" style="40" customWidth="1"/>
    <col min="11018" max="11265" width="11.453125" style="40"/>
    <col min="11266" max="11266" width="12" style="40" bestFit="1" customWidth="1"/>
    <col min="11267" max="11267" width="49.1796875" style="40" customWidth="1"/>
    <col min="11268" max="11268" width="14.453125" style="40" customWidth="1"/>
    <col min="11269" max="11272" width="11.453125" style="40"/>
    <col min="11273" max="11273" width="18.81640625" style="40" customWidth="1"/>
    <col min="11274" max="11521" width="11.453125" style="40"/>
    <col min="11522" max="11522" width="12" style="40" bestFit="1" customWidth="1"/>
    <col min="11523" max="11523" width="49.1796875" style="40" customWidth="1"/>
    <col min="11524" max="11524" width="14.453125" style="40" customWidth="1"/>
    <col min="11525" max="11528" width="11.453125" style="40"/>
    <col min="11529" max="11529" width="18.81640625" style="40" customWidth="1"/>
    <col min="11530" max="11777" width="11.453125" style="40"/>
    <col min="11778" max="11778" width="12" style="40" bestFit="1" customWidth="1"/>
    <col min="11779" max="11779" width="49.1796875" style="40" customWidth="1"/>
    <col min="11780" max="11780" width="14.453125" style="40" customWidth="1"/>
    <col min="11781" max="11784" width="11.453125" style="40"/>
    <col min="11785" max="11785" width="18.81640625" style="40" customWidth="1"/>
    <col min="11786" max="12033" width="11.453125" style="40"/>
    <col min="12034" max="12034" width="12" style="40" bestFit="1" customWidth="1"/>
    <col min="12035" max="12035" width="49.1796875" style="40" customWidth="1"/>
    <col min="12036" max="12036" width="14.453125" style="40" customWidth="1"/>
    <col min="12037" max="12040" width="11.453125" style="40"/>
    <col min="12041" max="12041" width="18.81640625" style="40" customWidth="1"/>
    <col min="12042" max="12289" width="11.453125" style="40"/>
    <col min="12290" max="12290" width="12" style="40" bestFit="1" customWidth="1"/>
    <col min="12291" max="12291" width="49.1796875" style="40" customWidth="1"/>
    <col min="12292" max="12292" width="14.453125" style="40" customWidth="1"/>
    <col min="12293" max="12296" width="11.453125" style="40"/>
    <col min="12297" max="12297" width="18.81640625" style="40" customWidth="1"/>
    <col min="12298" max="12545" width="11.453125" style="40"/>
    <col min="12546" max="12546" width="12" style="40" bestFit="1" customWidth="1"/>
    <col min="12547" max="12547" width="49.1796875" style="40" customWidth="1"/>
    <col min="12548" max="12548" width="14.453125" style="40" customWidth="1"/>
    <col min="12549" max="12552" width="11.453125" style="40"/>
    <col min="12553" max="12553" width="18.81640625" style="40" customWidth="1"/>
    <col min="12554" max="12801" width="11.453125" style="40"/>
    <col min="12802" max="12802" width="12" style="40" bestFit="1" customWidth="1"/>
    <col min="12803" max="12803" width="49.1796875" style="40" customWidth="1"/>
    <col min="12804" max="12804" width="14.453125" style="40" customWidth="1"/>
    <col min="12805" max="12808" width="11.453125" style="40"/>
    <col min="12809" max="12809" width="18.81640625" style="40" customWidth="1"/>
    <col min="12810" max="13057" width="11.453125" style="40"/>
    <col min="13058" max="13058" width="12" style="40" bestFit="1" customWidth="1"/>
    <col min="13059" max="13059" width="49.1796875" style="40" customWidth="1"/>
    <col min="13060" max="13060" width="14.453125" style="40" customWidth="1"/>
    <col min="13061" max="13064" width="11.453125" style="40"/>
    <col min="13065" max="13065" width="18.81640625" style="40" customWidth="1"/>
    <col min="13066" max="13313" width="11.453125" style="40"/>
    <col min="13314" max="13314" width="12" style="40" bestFit="1" customWidth="1"/>
    <col min="13315" max="13315" width="49.1796875" style="40" customWidth="1"/>
    <col min="13316" max="13316" width="14.453125" style="40" customWidth="1"/>
    <col min="13317" max="13320" width="11.453125" style="40"/>
    <col min="13321" max="13321" width="18.81640625" style="40" customWidth="1"/>
    <col min="13322" max="13569" width="11.453125" style="40"/>
    <col min="13570" max="13570" width="12" style="40" bestFit="1" customWidth="1"/>
    <col min="13571" max="13571" width="49.1796875" style="40" customWidth="1"/>
    <col min="13572" max="13572" width="14.453125" style="40" customWidth="1"/>
    <col min="13573" max="13576" width="11.453125" style="40"/>
    <col min="13577" max="13577" width="18.81640625" style="40" customWidth="1"/>
    <col min="13578" max="13825" width="11.453125" style="40"/>
    <col min="13826" max="13826" width="12" style="40" bestFit="1" customWidth="1"/>
    <col min="13827" max="13827" width="49.1796875" style="40" customWidth="1"/>
    <col min="13828" max="13828" width="14.453125" style="40" customWidth="1"/>
    <col min="13829" max="13832" width="11.453125" style="40"/>
    <col min="13833" max="13833" width="18.81640625" style="40" customWidth="1"/>
    <col min="13834" max="14081" width="11.453125" style="40"/>
    <col min="14082" max="14082" width="12" style="40" bestFit="1" customWidth="1"/>
    <col min="14083" max="14083" width="49.1796875" style="40" customWidth="1"/>
    <col min="14084" max="14084" width="14.453125" style="40" customWidth="1"/>
    <col min="14085" max="14088" width="11.453125" style="40"/>
    <col min="14089" max="14089" width="18.81640625" style="40" customWidth="1"/>
    <col min="14090" max="14337" width="11.453125" style="40"/>
    <col min="14338" max="14338" width="12" style="40" bestFit="1" customWidth="1"/>
    <col min="14339" max="14339" width="49.1796875" style="40" customWidth="1"/>
    <col min="14340" max="14340" width="14.453125" style="40" customWidth="1"/>
    <col min="14341" max="14344" width="11.453125" style="40"/>
    <col min="14345" max="14345" width="18.81640625" style="40" customWidth="1"/>
    <col min="14346" max="14593" width="11.453125" style="40"/>
    <col min="14594" max="14594" width="12" style="40" bestFit="1" customWidth="1"/>
    <col min="14595" max="14595" width="49.1796875" style="40" customWidth="1"/>
    <col min="14596" max="14596" width="14.453125" style="40" customWidth="1"/>
    <col min="14597" max="14600" width="11.453125" style="40"/>
    <col min="14601" max="14601" width="18.81640625" style="40" customWidth="1"/>
    <col min="14602" max="14849" width="11.453125" style="40"/>
    <col min="14850" max="14850" width="12" style="40" bestFit="1" customWidth="1"/>
    <col min="14851" max="14851" width="49.1796875" style="40" customWidth="1"/>
    <col min="14852" max="14852" width="14.453125" style="40" customWidth="1"/>
    <col min="14853" max="14856" width="11.453125" style="40"/>
    <col min="14857" max="14857" width="18.81640625" style="40" customWidth="1"/>
    <col min="14858" max="15105" width="11.453125" style="40"/>
    <col min="15106" max="15106" width="12" style="40" bestFit="1" customWidth="1"/>
    <col min="15107" max="15107" width="49.1796875" style="40" customWidth="1"/>
    <col min="15108" max="15108" width="14.453125" style="40" customWidth="1"/>
    <col min="15109" max="15112" width="11.453125" style="40"/>
    <col min="15113" max="15113" width="18.81640625" style="40" customWidth="1"/>
    <col min="15114" max="15361" width="11.453125" style="40"/>
    <col min="15362" max="15362" width="12" style="40" bestFit="1" customWidth="1"/>
    <col min="15363" max="15363" width="49.1796875" style="40" customWidth="1"/>
    <col min="15364" max="15364" width="14.453125" style="40" customWidth="1"/>
    <col min="15365" max="15368" width="11.453125" style="40"/>
    <col min="15369" max="15369" width="18.81640625" style="40" customWidth="1"/>
    <col min="15370" max="15617" width="11.453125" style="40"/>
    <col min="15618" max="15618" width="12" style="40" bestFit="1" customWidth="1"/>
    <col min="15619" max="15619" width="49.1796875" style="40" customWidth="1"/>
    <col min="15620" max="15620" width="14.453125" style="40" customWidth="1"/>
    <col min="15621" max="15624" width="11.453125" style="40"/>
    <col min="15625" max="15625" width="18.81640625" style="40" customWidth="1"/>
    <col min="15626" max="15873" width="11.453125" style="40"/>
    <col min="15874" max="15874" width="12" style="40" bestFit="1" customWidth="1"/>
    <col min="15875" max="15875" width="49.1796875" style="40" customWidth="1"/>
    <col min="15876" max="15876" width="14.453125" style="40" customWidth="1"/>
    <col min="15877" max="15880" width="11.453125" style="40"/>
    <col min="15881" max="15881" width="18.81640625" style="40" customWidth="1"/>
    <col min="15882" max="16129" width="11.453125" style="40"/>
    <col min="16130" max="16130" width="12" style="40" bestFit="1" customWidth="1"/>
    <col min="16131" max="16131" width="49.1796875" style="40" customWidth="1"/>
    <col min="16132" max="16132" width="14.453125" style="40" customWidth="1"/>
    <col min="16133" max="16136" width="11.453125" style="40"/>
    <col min="16137" max="16137" width="18.81640625" style="40" customWidth="1"/>
    <col min="16138" max="16384" width="11.453125" style="40"/>
  </cols>
  <sheetData>
    <row r="3" spans="2:10" ht="33" customHeight="1">
      <c r="B3" s="395" t="str">
        <f>+'PRESUPUESTO TOTAL'!B2:G2</f>
        <v>ALCALDIA MUNICIPAL DE SAN ANTONIO TOLIMA.</v>
      </c>
      <c r="C3" s="395"/>
      <c r="D3" s="395"/>
      <c r="E3" s="395"/>
      <c r="F3" s="395"/>
      <c r="G3" s="395"/>
      <c r="H3" s="395"/>
      <c r="I3" s="395"/>
      <c r="J3" s="395"/>
    </row>
    <row r="4" spans="2:10" ht="33" customHeight="1">
      <c r="B4" s="396" t="str">
        <f>+'PRESUPUESTO TOTAL'!B3:G3</f>
        <v xml:space="preserve">REPOSICION ALCANTARILLADO </v>
      </c>
      <c r="C4" s="397"/>
      <c r="D4" s="397"/>
      <c r="E4" s="397"/>
      <c r="F4" s="397"/>
      <c r="G4" s="397"/>
      <c r="H4" s="397"/>
      <c r="I4" s="397"/>
      <c r="J4" s="398"/>
    </row>
    <row r="5" spans="2:10" ht="33" customHeight="1">
      <c r="B5" s="396" t="str">
        <f>+'PRESUPUESTO TOTAL'!B4:G4</f>
        <v>CARRERA 6 ENTRE LA CALLE 4-3</v>
      </c>
      <c r="C5" s="397"/>
      <c r="D5" s="397"/>
      <c r="E5" s="397"/>
      <c r="F5" s="397"/>
      <c r="G5" s="397"/>
      <c r="H5" s="397"/>
      <c r="I5" s="397"/>
      <c r="J5" s="398"/>
    </row>
    <row r="6" spans="2:10">
      <c r="B6" s="112"/>
      <c r="C6" s="113"/>
      <c r="D6" s="113"/>
      <c r="E6" s="113"/>
      <c r="F6" s="114"/>
      <c r="G6" s="114"/>
      <c r="H6" s="114"/>
      <c r="I6" s="113"/>
      <c r="J6" s="113"/>
    </row>
    <row r="7" spans="2:10">
      <c r="B7" s="31"/>
      <c r="C7" s="32" t="s">
        <v>39</v>
      </c>
      <c r="D7" s="33" t="s">
        <v>40</v>
      </c>
      <c r="E7" s="34"/>
      <c r="F7" s="115"/>
      <c r="G7" s="115"/>
      <c r="H7" s="115"/>
      <c r="I7" s="116"/>
      <c r="J7" s="117"/>
    </row>
    <row r="8" spans="2:10">
      <c r="B8" s="31">
        <f>PRESUPUESTO!B5</f>
        <v>1</v>
      </c>
      <c r="C8" s="32" t="str">
        <f>PRESUPUESTO!C5</f>
        <v>PRELIMINARES.</v>
      </c>
      <c r="D8" s="33"/>
      <c r="E8" s="34"/>
      <c r="F8" s="115"/>
      <c r="G8" s="115"/>
      <c r="H8" s="115"/>
      <c r="I8" s="116"/>
      <c r="J8" s="117"/>
    </row>
    <row r="9" spans="2:10" ht="23.25" customHeight="1">
      <c r="B9" s="35">
        <f>PRESUPUESTO!B6</f>
        <v>1.1000000000000001</v>
      </c>
      <c r="C9" s="36" t="str">
        <f>PRESUPUESTO!C6</f>
        <v>Demolicion de placa en concreto e:0.15m.</v>
      </c>
      <c r="D9" s="37" t="str">
        <f>PRESUPUESTO!D6</f>
        <v>M2</v>
      </c>
      <c r="E9" s="37"/>
      <c r="F9" s="49" t="s">
        <v>41</v>
      </c>
      <c r="G9" s="49" t="s">
        <v>42</v>
      </c>
      <c r="H9" s="49" t="s">
        <v>43</v>
      </c>
      <c r="I9" s="38" t="s">
        <v>44</v>
      </c>
      <c r="J9" s="39" t="s">
        <v>45</v>
      </c>
    </row>
    <row r="10" spans="2:10" ht="12.75" customHeight="1">
      <c r="B10" s="35"/>
      <c r="C10" s="118" t="str">
        <f>+'PRESUPUESTO TOTAL'!B4</f>
        <v>CARRERA 6 ENTRE LA CALLE 4-3</v>
      </c>
      <c r="D10" s="37"/>
      <c r="E10" s="37"/>
      <c r="F10" s="119">
        <v>50</v>
      </c>
      <c r="G10" s="49">
        <v>1.2</v>
      </c>
      <c r="H10" s="49"/>
      <c r="I10" s="38"/>
      <c r="J10" s="39">
        <f>F10*G10</f>
        <v>60</v>
      </c>
    </row>
    <row r="11" spans="2:10" ht="12.75" customHeight="1">
      <c r="B11" s="35"/>
      <c r="C11" s="118" t="s">
        <v>46</v>
      </c>
      <c r="D11" s="37"/>
      <c r="E11" s="37"/>
      <c r="F11" s="119">
        <v>3</v>
      </c>
      <c r="G11" s="49">
        <v>1</v>
      </c>
      <c r="H11" s="49"/>
      <c r="I11" s="38">
        <v>12</v>
      </c>
      <c r="J11" s="39">
        <f>F11*G11*I11</f>
        <v>36</v>
      </c>
    </row>
    <row r="12" spans="2:10" ht="12.75" customHeight="1">
      <c r="B12" s="112"/>
      <c r="C12" s="113"/>
      <c r="D12" s="113"/>
      <c r="E12" s="113"/>
      <c r="F12" s="114"/>
      <c r="G12" s="114"/>
      <c r="H12" s="114"/>
      <c r="I12" s="120"/>
      <c r="J12" s="121">
        <f>SUM(J10:J11)</f>
        <v>96</v>
      </c>
    </row>
    <row r="13" spans="2:10" ht="36" customHeight="1">
      <c r="B13" s="35">
        <f>PRESUPUESTO!B7</f>
        <v>1.2</v>
      </c>
      <c r="C13" s="122" t="str">
        <f>PRESUPUESTO!C7</f>
        <v>Excavacion en material conglomerado.</v>
      </c>
      <c r="D13" s="37" t="str">
        <f>PRESUPUESTO!D7</f>
        <v>M3</v>
      </c>
      <c r="E13" s="37"/>
      <c r="F13" s="49" t="s">
        <v>41</v>
      </c>
      <c r="G13" s="49" t="s">
        <v>42</v>
      </c>
      <c r="H13" s="49" t="s">
        <v>43</v>
      </c>
      <c r="I13" s="38" t="s">
        <v>44</v>
      </c>
      <c r="J13" s="39" t="s">
        <v>45</v>
      </c>
    </row>
    <row r="14" spans="2:10" ht="15" customHeight="1">
      <c r="B14" s="35"/>
      <c r="C14" s="118" t="str">
        <f>C10</f>
        <v>CARRERA 6 ENTRE LA CALLE 4-3</v>
      </c>
      <c r="D14" s="37"/>
      <c r="E14" s="37"/>
      <c r="F14" s="49">
        <f>F10</f>
        <v>50</v>
      </c>
      <c r="G14" s="49">
        <v>1</v>
      </c>
      <c r="H14" s="49">
        <v>1.5</v>
      </c>
      <c r="I14" s="38"/>
      <c r="J14" s="39">
        <f>F14*G14*H14</f>
        <v>75</v>
      </c>
    </row>
    <row r="15" spans="2:10" ht="15" customHeight="1">
      <c r="B15" s="35"/>
      <c r="C15" s="118" t="str">
        <f>+C11</f>
        <v>Acometidas</v>
      </c>
      <c r="D15" s="37"/>
      <c r="E15" s="37"/>
      <c r="F15" s="49">
        <f>+F11</f>
        <v>3</v>
      </c>
      <c r="G15" s="49">
        <f>+G11</f>
        <v>1</v>
      </c>
      <c r="H15" s="49">
        <f>+H14</f>
        <v>1.5</v>
      </c>
      <c r="I15" s="38">
        <f>+I11</f>
        <v>12</v>
      </c>
      <c r="J15" s="39">
        <f>F15*G15*H15*I15</f>
        <v>54</v>
      </c>
    </row>
    <row r="16" spans="2:10">
      <c r="B16" s="112"/>
      <c r="C16" s="113"/>
      <c r="D16" s="113"/>
      <c r="E16" s="113"/>
      <c r="F16" s="114"/>
      <c r="G16" s="114"/>
      <c r="H16" s="114"/>
      <c r="I16" s="113"/>
      <c r="J16" s="121">
        <f>SUM(J14:J15)</f>
        <v>129</v>
      </c>
    </row>
    <row r="17" spans="2:10" ht="16.5" customHeight="1">
      <c r="B17" s="112">
        <f>PRESUPUESTO!B8</f>
        <v>1.3</v>
      </c>
      <c r="C17" s="123" t="str">
        <f>PRESUPUESTO!C8</f>
        <v>Retiro de sobrantes distancia max. 8km.</v>
      </c>
      <c r="D17" s="41" t="s">
        <v>12</v>
      </c>
      <c r="E17" s="113"/>
      <c r="F17" s="49" t="s">
        <v>47</v>
      </c>
      <c r="G17" s="49" t="s">
        <v>42</v>
      </c>
      <c r="H17" s="49" t="s">
        <v>43</v>
      </c>
      <c r="I17" s="38" t="s">
        <v>48</v>
      </c>
      <c r="J17" s="39" t="s">
        <v>45</v>
      </c>
    </row>
    <row r="18" spans="2:10" ht="16.5" customHeight="1">
      <c r="B18" s="112"/>
      <c r="C18" s="118" t="s">
        <v>49</v>
      </c>
      <c r="D18" s="41"/>
      <c r="E18" s="113"/>
      <c r="F18" s="124">
        <f>+J12</f>
        <v>96</v>
      </c>
      <c r="G18" s="49"/>
      <c r="H18" s="125">
        <v>0.15</v>
      </c>
      <c r="I18" s="126">
        <v>1.25</v>
      </c>
      <c r="J18" s="39">
        <f>F18*H18*I18</f>
        <v>18</v>
      </c>
    </row>
    <row r="19" spans="2:10" ht="16.5" customHeight="1">
      <c r="B19" s="112"/>
      <c r="C19" s="118" t="s">
        <v>50</v>
      </c>
      <c r="D19" s="41"/>
      <c r="E19" s="113"/>
      <c r="F19" s="124">
        <f>J16</f>
        <v>129</v>
      </c>
      <c r="G19" s="49"/>
      <c r="H19" s="125"/>
      <c r="I19" s="126">
        <v>1.25</v>
      </c>
      <c r="J19" s="39">
        <f>F19*I19</f>
        <v>161.25</v>
      </c>
    </row>
    <row r="20" spans="2:10">
      <c r="B20" s="112"/>
      <c r="C20" s="113"/>
      <c r="D20" s="113"/>
      <c r="E20" s="113"/>
      <c r="F20" s="114"/>
      <c r="G20" s="114"/>
      <c r="H20" s="114"/>
      <c r="I20" s="113"/>
      <c r="J20" s="121">
        <f>SUM(J18:J19)</f>
        <v>179.25</v>
      </c>
    </row>
    <row r="21" spans="2:10">
      <c r="B21" s="31">
        <f>PRESUPUESTO!B10</f>
        <v>2</v>
      </c>
      <c r="C21" s="32" t="str">
        <f>PRESUPUESTO!C10</f>
        <v>ALCANTARILLADO.</v>
      </c>
      <c r="D21" s="33"/>
      <c r="E21" s="34"/>
      <c r="F21" s="115"/>
      <c r="G21" s="115"/>
      <c r="H21" s="115"/>
      <c r="I21" s="116"/>
      <c r="J21" s="117"/>
    </row>
    <row r="22" spans="2:10" ht="23.25" customHeight="1">
      <c r="B22" s="35">
        <f>+PRESUPUESTO!B11</f>
        <v>2.1</v>
      </c>
      <c r="C22" s="36" t="str">
        <f>+PRESUPUESTO!C11</f>
        <v>Cama de arena.</v>
      </c>
      <c r="D22" s="37" t="str">
        <f>+PRESUPUESTO!D11</f>
        <v>M3</v>
      </c>
      <c r="E22" s="37"/>
      <c r="F22" s="49" t="s">
        <v>41</v>
      </c>
      <c r="G22" s="49" t="s">
        <v>42</v>
      </c>
      <c r="H22" s="49" t="s">
        <v>43</v>
      </c>
      <c r="I22" s="38" t="s">
        <v>44</v>
      </c>
      <c r="J22" s="39" t="s">
        <v>45</v>
      </c>
    </row>
    <row r="23" spans="2:10" ht="12.75" customHeight="1">
      <c r="B23" s="35"/>
      <c r="C23" s="118" t="str">
        <f>+C14</f>
        <v>CARRERA 6 ENTRE LA CALLE 4-3</v>
      </c>
      <c r="D23" s="37"/>
      <c r="E23" s="37"/>
      <c r="F23" s="119">
        <f>+F14</f>
        <v>50</v>
      </c>
      <c r="G23" s="49">
        <f>+G14</f>
        <v>1</v>
      </c>
      <c r="H23" s="88">
        <v>0.15</v>
      </c>
      <c r="I23" s="38"/>
      <c r="J23" s="39">
        <f>F23*G23*H23</f>
        <v>7.5</v>
      </c>
    </row>
    <row r="24" spans="2:10" ht="12.75" customHeight="1">
      <c r="B24" s="35"/>
      <c r="C24" s="118" t="str">
        <f>+C15</f>
        <v>Acometidas</v>
      </c>
      <c r="D24" s="37"/>
      <c r="E24" s="37"/>
      <c r="F24" s="119">
        <f>+F11</f>
        <v>3</v>
      </c>
      <c r="G24" s="49">
        <f>+G11</f>
        <v>1</v>
      </c>
      <c r="H24" s="88">
        <f>+H23</f>
        <v>0.15</v>
      </c>
      <c r="I24" s="38">
        <f>+I15</f>
        <v>12</v>
      </c>
      <c r="J24" s="39">
        <f>F24*G24*H24*I24</f>
        <v>5.3999999999999995</v>
      </c>
    </row>
    <row r="25" spans="2:10" ht="12.75" customHeight="1">
      <c r="B25" s="112"/>
      <c r="C25" s="118"/>
      <c r="D25" s="113"/>
      <c r="E25" s="113"/>
      <c r="F25" s="114"/>
      <c r="G25" s="114"/>
      <c r="H25" s="114"/>
      <c r="I25" s="120"/>
      <c r="J25" s="121">
        <f>SUM(J23:J24)</f>
        <v>12.899999999999999</v>
      </c>
    </row>
    <row r="26" spans="2:10" ht="36" customHeight="1">
      <c r="B26" s="35">
        <f>PRESUPUESTO!B12</f>
        <v>2.2000000000000002</v>
      </c>
      <c r="C26" s="122" t="str">
        <f>+'PRESUPUESTO TOTAL'!C13</f>
        <v>Tuberia Novafort de 12" incluye accesorios de conexión.</v>
      </c>
      <c r="D26" s="37" t="s">
        <v>18</v>
      </c>
      <c r="E26" s="37"/>
      <c r="F26" s="49" t="s">
        <v>41</v>
      </c>
      <c r="G26" s="49" t="s">
        <v>42</v>
      </c>
      <c r="H26" s="49" t="s">
        <v>43</v>
      </c>
      <c r="I26" s="38" t="s">
        <v>44</v>
      </c>
      <c r="J26" s="39" t="s">
        <v>45</v>
      </c>
    </row>
    <row r="27" spans="2:10" ht="15" customHeight="1">
      <c r="B27" s="35"/>
      <c r="C27" s="118" t="str">
        <f>C23</f>
        <v>CARRERA 6 ENTRE LA CALLE 4-3</v>
      </c>
      <c r="D27" s="37"/>
      <c r="E27" s="37"/>
      <c r="F27" s="49">
        <f>F23</f>
        <v>50</v>
      </c>
      <c r="G27" s="49"/>
      <c r="H27" s="49"/>
      <c r="I27" s="38"/>
      <c r="J27" s="39">
        <f>F27</f>
        <v>50</v>
      </c>
    </row>
    <row r="28" spans="2:10" ht="15" customHeight="1">
      <c r="B28" s="35"/>
      <c r="C28" s="118"/>
      <c r="D28" s="37"/>
      <c r="E28" s="37"/>
      <c r="F28" s="49"/>
      <c r="G28" s="49"/>
      <c r="H28" s="49"/>
      <c r="I28" s="38"/>
      <c r="J28" s="121">
        <f>SUM(J27:J27)</f>
        <v>50</v>
      </c>
    </row>
    <row r="29" spans="2:10" ht="36" customHeight="1">
      <c r="B29" s="35">
        <v>2.2999999999999998</v>
      </c>
      <c r="C29" s="122" t="str">
        <f>+'PRESUPUESTO TOTAL'!C14</f>
        <v>Tuberia Novafort de 6" incluye accesorios de conexión.</v>
      </c>
      <c r="D29" s="37" t="str">
        <f>+'PRESUPUESTO TOTAL'!D14</f>
        <v>ML</v>
      </c>
      <c r="E29" s="37"/>
      <c r="F29" s="49" t="s">
        <v>41</v>
      </c>
      <c r="G29" s="49" t="s">
        <v>42</v>
      </c>
      <c r="H29" s="49" t="s">
        <v>43</v>
      </c>
      <c r="I29" s="38" t="s">
        <v>44</v>
      </c>
      <c r="J29" s="39" t="s">
        <v>45</v>
      </c>
    </row>
    <row r="30" spans="2:10" ht="15" customHeight="1">
      <c r="B30" s="35"/>
      <c r="C30" s="118"/>
      <c r="D30" s="37"/>
      <c r="E30" s="37"/>
      <c r="F30" s="49">
        <f>+F24</f>
        <v>3</v>
      </c>
      <c r="G30" s="49">
        <f>+G24</f>
        <v>1</v>
      </c>
      <c r="H30" s="49"/>
      <c r="I30" s="38">
        <f>+I24</f>
        <v>12</v>
      </c>
      <c r="J30" s="39">
        <f>F30*G30*I30</f>
        <v>36</v>
      </c>
    </row>
    <row r="31" spans="2:10" ht="15" customHeight="1">
      <c r="B31" s="35"/>
      <c r="C31" s="118"/>
      <c r="D31" s="37"/>
      <c r="E31" s="37"/>
      <c r="F31" s="49"/>
      <c r="G31" s="49"/>
      <c r="H31" s="49"/>
      <c r="I31" s="38"/>
      <c r="J31" s="121">
        <f>SUM(J30:J30)</f>
        <v>36</v>
      </c>
    </row>
    <row r="32" spans="2:10" ht="15" customHeight="1">
      <c r="B32" s="35"/>
      <c r="C32" s="118"/>
      <c r="D32" s="37"/>
      <c r="E32" s="37"/>
      <c r="F32" s="49"/>
      <c r="G32" s="49"/>
      <c r="H32" s="49"/>
      <c r="I32" s="38"/>
      <c r="J32" s="121"/>
    </row>
    <row r="33" spans="2:10">
      <c r="B33" s="31">
        <f>PRESUPUESTO!B13</f>
        <v>3</v>
      </c>
      <c r="C33" s="32" t="str">
        <f>PRESUPUESTO!C13</f>
        <v>CONCRETO Y ACERO.</v>
      </c>
      <c r="D33" s="33"/>
      <c r="E33" s="34"/>
      <c r="F33" s="115"/>
      <c r="G33" s="115"/>
      <c r="H33" s="115"/>
      <c r="I33" s="116"/>
      <c r="J33" s="117"/>
    </row>
    <row r="34" spans="2:10" ht="23.25" customHeight="1">
      <c r="B34" s="35">
        <f>PRESUPUESTO!B16</f>
        <v>3.3</v>
      </c>
      <c r="C34" s="36" t="str">
        <f>+PRESUPUESTO!C16</f>
        <v>Acero de refuerzo.</v>
      </c>
      <c r="D34" s="37" t="str">
        <f>PRESUPUESTO!D16</f>
        <v>KG</v>
      </c>
      <c r="E34" s="37"/>
      <c r="F34" s="38" t="s">
        <v>41</v>
      </c>
      <c r="G34" s="38" t="s">
        <v>51</v>
      </c>
      <c r="H34" s="38" t="s">
        <v>52</v>
      </c>
      <c r="I34" s="38" t="s">
        <v>44</v>
      </c>
      <c r="J34" s="39" t="s">
        <v>45</v>
      </c>
    </row>
    <row r="35" spans="2:10" ht="12.75" customHeight="1">
      <c r="B35" s="35"/>
      <c r="C35" s="118" t="str">
        <f>C27</f>
        <v>CARRERA 6 ENTRE LA CALLE 4-3</v>
      </c>
      <c r="D35" s="37"/>
      <c r="E35" s="37"/>
      <c r="F35" s="119">
        <f>(F10/0.2)*G10*2</f>
        <v>600</v>
      </c>
      <c r="G35" s="49">
        <v>1.1000000000000001</v>
      </c>
      <c r="H35" s="88">
        <v>0.56000000000000005</v>
      </c>
      <c r="I35" s="38"/>
      <c r="J35" s="39">
        <f>F35*G35*H35</f>
        <v>369.6</v>
      </c>
    </row>
    <row r="36" spans="2:10" ht="12.75" customHeight="1">
      <c r="B36" s="112"/>
      <c r="C36" s="118"/>
      <c r="D36" s="113"/>
      <c r="E36" s="113"/>
      <c r="F36" s="114"/>
      <c r="G36" s="114"/>
      <c r="H36" s="114"/>
      <c r="I36" s="120"/>
      <c r="J36" s="121">
        <f>SUM(J35:J35)</f>
        <v>369.6</v>
      </c>
    </row>
    <row r="37" spans="2:10">
      <c r="B37" s="31">
        <f>+PRESUPUESTO!B19</f>
        <v>4</v>
      </c>
      <c r="C37" s="32" t="str">
        <f>+PRESUPUESTO!C19</f>
        <v>RELLENOS.</v>
      </c>
      <c r="D37" s="33"/>
      <c r="E37" s="34"/>
      <c r="F37" s="115"/>
      <c r="G37" s="115"/>
      <c r="H37" s="115"/>
      <c r="I37" s="116"/>
      <c r="J37" s="117"/>
    </row>
    <row r="38" spans="2:10" ht="23.25" customHeight="1">
      <c r="B38" s="35">
        <f>+PRESUPUESTO!B20</f>
        <v>4.0999999999999996</v>
      </c>
      <c r="C38" s="36" t="str">
        <f>+PRESUPUESTO!C20</f>
        <v xml:space="preserve">Relleno compactado material seleccionado. </v>
      </c>
      <c r="D38" s="37" t="str">
        <f>+PRESUPUESTO!D20</f>
        <v>M3</v>
      </c>
      <c r="E38" s="37"/>
      <c r="F38" s="38" t="s">
        <v>41</v>
      </c>
      <c r="G38" s="49" t="s">
        <v>42</v>
      </c>
      <c r="H38" s="49" t="s">
        <v>43</v>
      </c>
      <c r="I38" s="38" t="s">
        <v>53</v>
      </c>
      <c r="J38" s="39" t="s">
        <v>45</v>
      </c>
    </row>
    <row r="39" spans="2:10" ht="12.75" customHeight="1">
      <c r="B39" s="35"/>
      <c r="C39" s="118" t="str">
        <f>+C27</f>
        <v>CARRERA 6 ENTRE LA CALLE 4-3</v>
      </c>
      <c r="D39" s="37"/>
      <c r="E39" s="37"/>
      <c r="F39" s="119">
        <f>+F23</f>
        <v>50</v>
      </c>
      <c r="G39" s="49">
        <f>+G14</f>
        <v>1</v>
      </c>
      <c r="H39" s="88">
        <v>1</v>
      </c>
      <c r="I39" s="38">
        <v>1.25</v>
      </c>
      <c r="J39" s="39">
        <f>F39*G39*H39*I39</f>
        <v>62.5</v>
      </c>
    </row>
    <row r="40" spans="2:10" ht="12.75" customHeight="1">
      <c r="B40" s="35"/>
      <c r="C40" s="118"/>
      <c r="D40" s="37"/>
      <c r="E40" s="37"/>
      <c r="F40" s="119">
        <f>+F30</f>
        <v>3</v>
      </c>
      <c r="G40" s="49">
        <f>+G30</f>
        <v>1</v>
      </c>
      <c r="H40" s="88">
        <f>+H39</f>
        <v>1</v>
      </c>
      <c r="I40" s="38">
        <f>+I39</f>
        <v>1.25</v>
      </c>
      <c r="J40" s="39">
        <f>F40*G40*H40*I40*12</f>
        <v>45</v>
      </c>
    </row>
    <row r="41" spans="2:10" ht="12.75" customHeight="1">
      <c r="B41" s="112"/>
      <c r="C41" s="118"/>
      <c r="D41" s="113"/>
      <c r="E41" s="113"/>
      <c r="F41" s="114"/>
      <c r="G41" s="114"/>
      <c r="H41" s="114"/>
      <c r="I41" s="120"/>
      <c r="J41" s="121">
        <f>SUM(J39:J40)</f>
        <v>107.5</v>
      </c>
    </row>
    <row r="42" spans="2:10">
      <c r="F42" s="128"/>
      <c r="G42" s="128"/>
      <c r="H42" s="128"/>
      <c r="J42" s="129"/>
    </row>
    <row r="43" spans="2:10">
      <c r="F43" s="128"/>
      <c r="G43" s="128"/>
      <c r="H43" s="128"/>
      <c r="J43" s="129"/>
    </row>
    <row r="44" spans="2:10">
      <c r="F44" s="128"/>
      <c r="G44" s="128"/>
      <c r="H44" s="128"/>
      <c r="J44" s="129"/>
    </row>
    <row r="45" spans="2:10">
      <c r="F45" s="128"/>
      <c r="G45" s="128"/>
      <c r="H45" s="128"/>
      <c r="J45" s="129"/>
    </row>
    <row r="46" spans="2:10">
      <c r="F46" s="128"/>
      <c r="G46" s="128"/>
      <c r="H46" s="128"/>
      <c r="J46" s="129"/>
    </row>
    <row r="47" spans="2:10">
      <c r="F47" s="128"/>
      <c r="G47" s="128"/>
      <c r="H47" s="128"/>
      <c r="J47" s="129"/>
    </row>
    <row r="48" spans="2:10">
      <c r="F48" s="128"/>
      <c r="G48" s="128"/>
      <c r="H48" s="128"/>
      <c r="J48" s="129"/>
    </row>
    <row r="49" spans="6:10">
      <c r="F49" s="128"/>
      <c r="G49" s="128"/>
      <c r="H49" s="128"/>
      <c r="J49" s="129"/>
    </row>
    <row r="50" spans="6:10">
      <c r="F50" s="128"/>
      <c r="G50" s="128"/>
      <c r="H50" s="128"/>
      <c r="J50" s="129"/>
    </row>
    <row r="51" spans="6:10">
      <c r="F51" s="128"/>
      <c r="G51" s="128"/>
      <c r="H51" s="128"/>
      <c r="J51" s="129"/>
    </row>
    <row r="52" spans="6:10">
      <c r="F52" s="128"/>
      <c r="G52" s="128"/>
      <c r="H52" s="128"/>
      <c r="J52" s="129"/>
    </row>
    <row r="53" spans="6:10">
      <c r="F53" s="128"/>
      <c r="G53" s="128"/>
      <c r="H53" s="128"/>
      <c r="J53" s="129"/>
    </row>
    <row r="54" spans="6:10">
      <c r="F54" s="128"/>
      <c r="G54" s="128"/>
      <c r="H54" s="128"/>
      <c r="J54" s="129"/>
    </row>
    <row r="55" spans="6:10">
      <c r="F55" s="128"/>
      <c r="G55" s="128"/>
      <c r="H55" s="128"/>
      <c r="J55" s="129"/>
    </row>
    <row r="56" spans="6:10">
      <c r="F56" s="128"/>
      <c r="G56" s="128"/>
      <c r="H56" s="128"/>
      <c r="J56" s="129"/>
    </row>
    <row r="57" spans="6:10">
      <c r="F57" s="128"/>
      <c r="G57" s="128"/>
      <c r="H57" s="128"/>
      <c r="J57" s="129"/>
    </row>
    <row r="58" spans="6:10">
      <c r="F58" s="128"/>
      <c r="G58" s="128"/>
      <c r="H58" s="128"/>
      <c r="J58" s="129"/>
    </row>
    <row r="59" spans="6:10">
      <c r="F59" s="128"/>
      <c r="G59" s="128"/>
      <c r="H59" s="128"/>
      <c r="J59" s="129"/>
    </row>
    <row r="60" spans="6:10">
      <c r="F60" s="128"/>
      <c r="G60" s="128"/>
      <c r="H60" s="128"/>
      <c r="J60" s="129"/>
    </row>
    <row r="61" spans="6:10">
      <c r="F61" s="128"/>
      <c r="G61" s="128"/>
      <c r="H61" s="128"/>
      <c r="J61" s="129"/>
    </row>
    <row r="62" spans="6:10">
      <c r="F62" s="128"/>
      <c r="G62" s="128"/>
      <c r="H62" s="128"/>
      <c r="J62" s="129"/>
    </row>
    <row r="63" spans="6:10">
      <c r="F63" s="128"/>
      <c r="G63" s="128"/>
      <c r="H63" s="128"/>
      <c r="J63" s="129"/>
    </row>
    <row r="64" spans="6:10">
      <c r="F64" s="128"/>
      <c r="G64" s="128"/>
      <c r="H64" s="128"/>
      <c r="J64" s="129"/>
    </row>
    <row r="65" spans="1:16137">
      <c r="F65" s="128"/>
      <c r="G65" s="128"/>
      <c r="H65" s="128"/>
      <c r="J65" s="130"/>
    </row>
    <row r="66" spans="1:16137">
      <c r="F66" s="128"/>
      <c r="G66" s="128"/>
      <c r="H66" s="128"/>
      <c r="J66" s="130"/>
    </row>
    <row r="67" spans="1:16137">
      <c r="F67" s="128"/>
      <c r="G67" s="128"/>
      <c r="H67" s="128"/>
      <c r="J67" s="130"/>
    </row>
    <row r="70" spans="1:16137" s="132" customFormat="1">
      <c r="A70" s="40"/>
      <c r="B70" s="127"/>
      <c r="C70" s="131" t="str">
        <f>PRESUPUESTO!C31</f>
        <v>ANDRES FELIPE SOSSA CABALLERO</v>
      </c>
      <c r="D70" s="40"/>
      <c r="E70" s="40"/>
      <c r="G70" s="133" t="str">
        <f>PRESUPUESTO!E31</f>
        <v>EDER SALAZAR BUENO</v>
      </c>
      <c r="I70" s="40"/>
      <c r="J70" s="40"/>
      <c r="K70" s="40"/>
      <c r="L70" s="40"/>
      <c r="M70" s="40"/>
      <c r="N70" s="40"/>
      <c r="O70" s="40"/>
      <c r="P70" s="40"/>
      <c r="Q70" s="40"/>
      <c r="R70" s="40"/>
      <c r="S70" s="40"/>
      <c r="T70" s="40"/>
      <c r="U70" s="40"/>
      <c r="V70" s="40"/>
      <c r="W70" s="40"/>
      <c r="X70" s="40"/>
      <c r="Y70" s="40"/>
      <c r="Z70" s="40"/>
      <c r="AA70" s="40"/>
      <c r="AB70" s="40"/>
      <c r="AC70" s="40"/>
      <c r="AD70" s="40"/>
      <c r="AE70" s="40"/>
      <c r="AF70" s="40"/>
      <c r="AG70" s="40"/>
      <c r="AH70" s="40"/>
      <c r="AI70" s="40"/>
      <c r="AJ70" s="40"/>
      <c r="AK70" s="40"/>
      <c r="AL70" s="40"/>
      <c r="AM70" s="40"/>
      <c r="AN70" s="40"/>
      <c r="AO70" s="40"/>
      <c r="AP70" s="40"/>
      <c r="AQ70" s="40"/>
      <c r="AR70" s="40"/>
      <c r="AS70" s="40"/>
      <c r="AT70" s="40"/>
      <c r="AU70" s="40"/>
      <c r="AV70" s="40"/>
      <c r="AW70" s="40"/>
      <c r="AX70" s="40"/>
      <c r="AY70" s="40"/>
      <c r="AZ70" s="40"/>
      <c r="BA70" s="40"/>
      <c r="BB70" s="40"/>
      <c r="BC70" s="40"/>
      <c r="BD70" s="40"/>
      <c r="BE70" s="40"/>
      <c r="BF70" s="40"/>
      <c r="BG70" s="40"/>
      <c r="BH70" s="40"/>
      <c r="BI70" s="40"/>
      <c r="BJ70" s="40"/>
      <c r="BK70" s="40"/>
      <c r="BL70" s="40"/>
      <c r="BM70" s="40"/>
      <c r="BN70" s="40"/>
      <c r="BO70" s="40"/>
      <c r="BP70" s="40"/>
      <c r="BQ70" s="40"/>
      <c r="BR70" s="40"/>
      <c r="BS70" s="40"/>
      <c r="BT70" s="40"/>
      <c r="BU70" s="40"/>
      <c r="BV70" s="40"/>
      <c r="BW70" s="40"/>
      <c r="BX70" s="40"/>
      <c r="BY70" s="40"/>
      <c r="BZ70" s="40"/>
      <c r="CA70" s="40"/>
      <c r="CB70" s="40"/>
      <c r="CC70" s="40"/>
      <c r="CD70" s="40"/>
      <c r="CE70" s="40"/>
      <c r="CF70" s="40"/>
      <c r="CG70" s="40"/>
      <c r="CH70" s="40"/>
      <c r="CI70" s="40"/>
      <c r="CJ70" s="40"/>
      <c r="CK70" s="40"/>
      <c r="CL70" s="40"/>
      <c r="CM70" s="40"/>
      <c r="CN70" s="40"/>
      <c r="CO70" s="40"/>
      <c r="CP70" s="40"/>
      <c r="CQ70" s="40"/>
      <c r="CR70" s="40"/>
      <c r="CS70" s="40"/>
      <c r="CT70" s="40"/>
      <c r="CU70" s="40"/>
      <c r="CV70" s="40"/>
      <c r="CW70" s="40"/>
      <c r="CX70" s="40"/>
      <c r="CY70" s="40"/>
      <c r="CZ70" s="40"/>
      <c r="DA70" s="40"/>
      <c r="DB70" s="40"/>
      <c r="DC70" s="40"/>
      <c r="DD70" s="40"/>
      <c r="DE70" s="40"/>
      <c r="DF70" s="40"/>
      <c r="DG70" s="40"/>
      <c r="DH70" s="40"/>
      <c r="DI70" s="40"/>
      <c r="DJ70" s="40"/>
      <c r="DK70" s="40"/>
      <c r="DL70" s="40"/>
      <c r="DM70" s="40"/>
      <c r="DN70" s="40"/>
      <c r="DO70" s="40"/>
      <c r="DP70" s="40"/>
      <c r="DQ70" s="40"/>
      <c r="DR70" s="40"/>
      <c r="DS70" s="40"/>
      <c r="DT70" s="40"/>
      <c r="DU70" s="40"/>
      <c r="DV70" s="40"/>
      <c r="DW70" s="40"/>
      <c r="DX70" s="40"/>
      <c r="DY70" s="40"/>
      <c r="DZ70" s="40"/>
      <c r="EA70" s="40"/>
      <c r="EB70" s="40"/>
      <c r="EC70" s="40"/>
      <c r="ED70" s="40"/>
      <c r="EE70" s="40"/>
      <c r="EF70" s="40"/>
      <c r="EG70" s="40"/>
      <c r="EH70" s="40"/>
      <c r="EI70" s="40"/>
      <c r="EJ70" s="40"/>
      <c r="EK70" s="40"/>
      <c r="EL70" s="40"/>
      <c r="EM70" s="40"/>
      <c r="EN70" s="40"/>
      <c r="EO70" s="40"/>
      <c r="EP70" s="40"/>
      <c r="EQ70" s="40"/>
      <c r="ER70" s="40"/>
      <c r="ES70" s="40"/>
      <c r="ET70" s="40"/>
      <c r="EU70" s="40"/>
      <c r="EV70" s="40"/>
      <c r="EW70" s="40"/>
      <c r="EX70" s="40"/>
      <c r="EY70" s="40"/>
      <c r="EZ70" s="40"/>
      <c r="FA70" s="40"/>
      <c r="FB70" s="40"/>
      <c r="FC70" s="40"/>
      <c r="FD70" s="40"/>
      <c r="FE70" s="40"/>
      <c r="FF70" s="40"/>
      <c r="FG70" s="40"/>
      <c r="FH70" s="40"/>
      <c r="FI70" s="40"/>
      <c r="FJ70" s="40"/>
      <c r="FK70" s="40"/>
      <c r="FL70" s="40"/>
      <c r="FM70" s="40"/>
      <c r="FN70" s="40"/>
      <c r="FO70" s="40"/>
      <c r="FP70" s="40"/>
      <c r="FQ70" s="40"/>
      <c r="FR70" s="40"/>
      <c r="FS70" s="40"/>
      <c r="FT70" s="40"/>
      <c r="FU70" s="40"/>
      <c r="FV70" s="40"/>
      <c r="FW70" s="40"/>
      <c r="FX70" s="40"/>
      <c r="FY70" s="40"/>
      <c r="FZ70" s="40"/>
      <c r="GA70" s="40"/>
      <c r="GB70" s="40"/>
      <c r="GC70" s="40"/>
      <c r="GD70" s="40"/>
      <c r="GE70" s="40"/>
      <c r="GF70" s="40"/>
      <c r="GG70" s="40"/>
      <c r="GH70" s="40"/>
      <c r="GI70" s="40"/>
      <c r="GJ70" s="40"/>
      <c r="GK70" s="40"/>
      <c r="GL70" s="40"/>
      <c r="GM70" s="40"/>
      <c r="GN70" s="40"/>
      <c r="GO70" s="40"/>
      <c r="GP70" s="40"/>
      <c r="GQ70" s="40"/>
      <c r="GR70" s="40"/>
      <c r="GS70" s="40"/>
      <c r="GT70" s="40"/>
      <c r="GU70" s="40"/>
      <c r="GV70" s="40"/>
      <c r="GW70" s="40"/>
      <c r="GX70" s="40"/>
      <c r="GY70" s="40"/>
      <c r="GZ70" s="40"/>
      <c r="HA70" s="40"/>
      <c r="HB70" s="40"/>
      <c r="HC70" s="40"/>
      <c r="HD70" s="40"/>
      <c r="HE70" s="40"/>
      <c r="HF70" s="40"/>
      <c r="HG70" s="40"/>
      <c r="HH70" s="40"/>
      <c r="HI70" s="40"/>
      <c r="HJ70" s="40"/>
      <c r="HK70" s="40"/>
      <c r="HL70" s="40"/>
      <c r="HM70" s="40"/>
      <c r="HN70" s="40"/>
      <c r="HO70" s="40"/>
      <c r="HP70" s="40"/>
      <c r="HQ70" s="40"/>
      <c r="HR70" s="40"/>
      <c r="HS70" s="40"/>
      <c r="HT70" s="40"/>
      <c r="HU70" s="40"/>
      <c r="HV70" s="40"/>
      <c r="HW70" s="40"/>
      <c r="HX70" s="40"/>
      <c r="HY70" s="40"/>
      <c r="HZ70" s="40"/>
      <c r="IA70" s="40"/>
      <c r="IB70" s="40"/>
      <c r="IC70" s="40"/>
      <c r="ID70" s="40"/>
      <c r="IE70" s="40"/>
      <c r="IF70" s="40"/>
      <c r="IG70" s="40"/>
      <c r="IH70" s="40"/>
      <c r="II70" s="40"/>
      <c r="IJ70" s="40"/>
      <c r="IK70" s="40"/>
      <c r="IL70" s="40"/>
      <c r="IM70" s="40"/>
      <c r="IN70" s="40"/>
      <c r="IO70" s="40"/>
      <c r="IP70" s="40"/>
      <c r="IQ70" s="40"/>
      <c r="IR70" s="40"/>
      <c r="IS70" s="40"/>
      <c r="IT70" s="40"/>
      <c r="IU70" s="40"/>
      <c r="IV70" s="40"/>
      <c r="IW70" s="40"/>
      <c r="IX70" s="40"/>
      <c r="IY70" s="40"/>
      <c r="IZ70" s="40"/>
      <c r="JA70" s="40"/>
      <c r="JB70" s="40"/>
      <c r="JC70" s="40"/>
      <c r="JD70" s="40"/>
      <c r="JE70" s="40"/>
      <c r="JF70" s="40"/>
      <c r="JG70" s="40"/>
      <c r="JH70" s="40"/>
      <c r="JI70" s="40"/>
      <c r="JJ70" s="40"/>
      <c r="JK70" s="40"/>
      <c r="JL70" s="40"/>
      <c r="JM70" s="40"/>
      <c r="JN70" s="40"/>
      <c r="JO70" s="40"/>
      <c r="JP70" s="40"/>
      <c r="JQ70" s="40"/>
      <c r="JR70" s="40"/>
      <c r="JS70" s="40"/>
      <c r="JT70" s="40"/>
      <c r="JU70" s="40"/>
      <c r="JV70" s="40"/>
      <c r="JW70" s="40"/>
      <c r="JX70" s="40"/>
      <c r="JY70" s="40"/>
      <c r="JZ70" s="40"/>
      <c r="KA70" s="40"/>
      <c r="KB70" s="40"/>
      <c r="KC70" s="40"/>
      <c r="KD70" s="40"/>
      <c r="KE70" s="40"/>
      <c r="KF70" s="40"/>
      <c r="KG70" s="40"/>
      <c r="KH70" s="40"/>
      <c r="KI70" s="40"/>
      <c r="KJ70" s="40"/>
      <c r="KK70" s="40"/>
      <c r="KL70" s="40"/>
      <c r="KM70" s="40"/>
      <c r="KN70" s="40"/>
      <c r="KO70" s="40"/>
      <c r="KP70" s="40"/>
      <c r="KQ70" s="40"/>
      <c r="KR70" s="40"/>
      <c r="KS70" s="40"/>
      <c r="KT70" s="40"/>
      <c r="KU70" s="40"/>
      <c r="KV70" s="40"/>
      <c r="KW70" s="40"/>
      <c r="KX70" s="40"/>
      <c r="KY70" s="40"/>
      <c r="KZ70" s="40"/>
      <c r="LA70" s="40"/>
      <c r="LB70" s="40"/>
      <c r="LC70" s="40"/>
      <c r="LD70" s="40"/>
      <c r="LE70" s="40"/>
      <c r="LF70" s="40"/>
      <c r="LG70" s="40"/>
      <c r="LH70" s="40"/>
      <c r="LI70" s="40"/>
      <c r="LJ70" s="40"/>
      <c r="LK70" s="40"/>
      <c r="LL70" s="40"/>
      <c r="LM70" s="40"/>
      <c r="LN70" s="40"/>
      <c r="LO70" s="40"/>
      <c r="LP70" s="40"/>
      <c r="LQ70" s="40"/>
      <c r="LR70" s="40"/>
      <c r="LS70" s="40"/>
      <c r="LT70" s="40"/>
      <c r="LU70" s="40"/>
      <c r="LV70" s="40"/>
      <c r="LW70" s="40"/>
      <c r="LX70" s="40"/>
      <c r="LY70" s="40"/>
      <c r="LZ70" s="40"/>
      <c r="MA70" s="40"/>
      <c r="MB70" s="40"/>
      <c r="MC70" s="40"/>
      <c r="MD70" s="40"/>
      <c r="ME70" s="40"/>
      <c r="MF70" s="40"/>
      <c r="MG70" s="40"/>
      <c r="MH70" s="40"/>
      <c r="MI70" s="40"/>
      <c r="MJ70" s="40"/>
      <c r="MK70" s="40"/>
      <c r="ML70" s="40"/>
      <c r="MM70" s="40"/>
      <c r="MN70" s="40"/>
      <c r="MO70" s="40"/>
      <c r="MP70" s="40"/>
      <c r="MQ70" s="40"/>
      <c r="MR70" s="40"/>
      <c r="MS70" s="40"/>
      <c r="MT70" s="40"/>
      <c r="MU70" s="40"/>
      <c r="MV70" s="40"/>
      <c r="MW70" s="40"/>
      <c r="MX70" s="40"/>
      <c r="MY70" s="40"/>
      <c r="MZ70" s="40"/>
      <c r="NA70" s="40"/>
      <c r="NB70" s="40"/>
      <c r="NC70" s="40"/>
      <c r="ND70" s="40"/>
      <c r="NE70" s="40"/>
      <c r="NF70" s="40"/>
      <c r="NG70" s="40"/>
      <c r="NH70" s="40"/>
      <c r="NI70" s="40"/>
      <c r="NJ70" s="40"/>
      <c r="NK70" s="40"/>
      <c r="NL70" s="40"/>
      <c r="NM70" s="40"/>
      <c r="NN70" s="40"/>
      <c r="NO70" s="40"/>
      <c r="NP70" s="40"/>
      <c r="NQ70" s="40"/>
      <c r="NR70" s="40"/>
      <c r="NS70" s="40"/>
      <c r="NT70" s="40"/>
      <c r="NU70" s="40"/>
      <c r="NV70" s="40"/>
      <c r="NW70" s="40"/>
      <c r="NX70" s="40"/>
      <c r="NY70" s="40"/>
      <c r="NZ70" s="40"/>
      <c r="OA70" s="40"/>
      <c r="OB70" s="40"/>
      <c r="OC70" s="40"/>
      <c r="OD70" s="40"/>
      <c r="OE70" s="40"/>
      <c r="OF70" s="40"/>
      <c r="OG70" s="40"/>
      <c r="OH70" s="40"/>
      <c r="OI70" s="40"/>
      <c r="OJ70" s="40"/>
      <c r="OK70" s="40"/>
      <c r="OL70" s="40"/>
      <c r="OM70" s="40"/>
      <c r="ON70" s="40"/>
      <c r="OO70" s="40"/>
      <c r="OP70" s="40"/>
      <c r="OQ70" s="40"/>
      <c r="OR70" s="40"/>
      <c r="OS70" s="40"/>
      <c r="OT70" s="40"/>
      <c r="OU70" s="40"/>
      <c r="OV70" s="40"/>
      <c r="OW70" s="40"/>
      <c r="OX70" s="40"/>
      <c r="OY70" s="40"/>
      <c r="OZ70" s="40"/>
      <c r="PA70" s="40"/>
      <c r="PB70" s="40"/>
      <c r="PC70" s="40"/>
      <c r="PD70" s="40"/>
      <c r="PE70" s="40"/>
      <c r="PF70" s="40"/>
      <c r="PG70" s="40"/>
      <c r="PH70" s="40"/>
      <c r="PI70" s="40"/>
      <c r="PJ70" s="40"/>
      <c r="PK70" s="40"/>
      <c r="PL70" s="40"/>
      <c r="PM70" s="40"/>
      <c r="PN70" s="40"/>
      <c r="PO70" s="40"/>
      <c r="PP70" s="40"/>
      <c r="PQ70" s="40"/>
      <c r="PR70" s="40"/>
      <c r="PS70" s="40"/>
      <c r="PT70" s="40"/>
      <c r="PU70" s="40"/>
      <c r="PV70" s="40"/>
      <c r="PW70" s="40"/>
      <c r="PX70" s="40"/>
      <c r="PY70" s="40"/>
      <c r="PZ70" s="40"/>
      <c r="QA70" s="40"/>
      <c r="QB70" s="40"/>
      <c r="QC70" s="40"/>
      <c r="QD70" s="40"/>
      <c r="QE70" s="40"/>
      <c r="QF70" s="40"/>
      <c r="QG70" s="40"/>
      <c r="QH70" s="40"/>
      <c r="QI70" s="40"/>
      <c r="QJ70" s="40"/>
      <c r="QK70" s="40"/>
      <c r="QL70" s="40"/>
      <c r="QM70" s="40"/>
      <c r="QN70" s="40"/>
      <c r="QO70" s="40"/>
      <c r="QP70" s="40"/>
      <c r="QQ70" s="40"/>
      <c r="QR70" s="40"/>
      <c r="QS70" s="40"/>
      <c r="QT70" s="40"/>
      <c r="QU70" s="40"/>
      <c r="QV70" s="40"/>
      <c r="QW70" s="40"/>
      <c r="QX70" s="40"/>
      <c r="QY70" s="40"/>
      <c r="QZ70" s="40"/>
      <c r="RA70" s="40"/>
      <c r="RB70" s="40"/>
      <c r="RC70" s="40"/>
      <c r="RD70" s="40"/>
      <c r="RE70" s="40"/>
      <c r="RF70" s="40"/>
      <c r="RG70" s="40"/>
      <c r="RH70" s="40"/>
      <c r="RI70" s="40"/>
      <c r="RJ70" s="40"/>
      <c r="RK70" s="40"/>
      <c r="RL70" s="40"/>
      <c r="RM70" s="40"/>
      <c r="RN70" s="40"/>
      <c r="RO70" s="40"/>
      <c r="RP70" s="40"/>
      <c r="RQ70" s="40"/>
      <c r="RR70" s="40"/>
      <c r="RS70" s="40"/>
      <c r="RT70" s="40"/>
      <c r="RU70" s="40"/>
      <c r="RV70" s="40"/>
      <c r="RW70" s="40"/>
      <c r="RX70" s="40"/>
      <c r="RY70" s="40"/>
      <c r="RZ70" s="40"/>
      <c r="SA70" s="40"/>
      <c r="SB70" s="40"/>
      <c r="SC70" s="40"/>
      <c r="SD70" s="40"/>
      <c r="SE70" s="40"/>
      <c r="SF70" s="40"/>
      <c r="SG70" s="40"/>
      <c r="SH70" s="40"/>
      <c r="SI70" s="40"/>
      <c r="SJ70" s="40"/>
      <c r="SK70" s="40"/>
      <c r="SL70" s="40"/>
      <c r="SM70" s="40"/>
      <c r="SN70" s="40"/>
      <c r="SO70" s="40"/>
      <c r="SP70" s="40"/>
      <c r="SQ70" s="40"/>
      <c r="SR70" s="40"/>
      <c r="SS70" s="40"/>
      <c r="ST70" s="40"/>
      <c r="SU70" s="40"/>
      <c r="SV70" s="40"/>
      <c r="SW70" s="40"/>
      <c r="SX70" s="40"/>
      <c r="SY70" s="40"/>
      <c r="SZ70" s="40"/>
      <c r="TA70" s="40"/>
      <c r="TB70" s="40"/>
      <c r="TC70" s="40"/>
      <c r="TD70" s="40"/>
      <c r="TE70" s="40"/>
      <c r="TF70" s="40"/>
      <c r="TG70" s="40"/>
      <c r="TH70" s="40"/>
      <c r="TI70" s="40"/>
      <c r="TJ70" s="40"/>
      <c r="TK70" s="40"/>
      <c r="TL70" s="40"/>
      <c r="TM70" s="40"/>
      <c r="TN70" s="40"/>
      <c r="TO70" s="40"/>
      <c r="TP70" s="40"/>
      <c r="TQ70" s="40"/>
      <c r="TR70" s="40"/>
      <c r="TS70" s="40"/>
      <c r="TT70" s="40"/>
      <c r="TU70" s="40"/>
      <c r="TV70" s="40"/>
      <c r="TW70" s="40"/>
      <c r="TX70" s="40"/>
      <c r="TY70" s="40"/>
      <c r="TZ70" s="40"/>
      <c r="UA70" s="40"/>
      <c r="UB70" s="40"/>
      <c r="UC70" s="40"/>
      <c r="UD70" s="40"/>
      <c r="UE70" s="40"/>
      <c r="UF70" s="40"/>
      <c r="UG70" s="40"/>
      <c r="UH70" s="40"/>
      <c r="UI70" s="40"/>
      <c r="UJ70" s="40"/>
      <c r="UK70" s="40"/>
      <c r="UL70" s="40"/>
      <c r="UM70" s="40"/>
      <c r="UN70" s="40"/>
      <c r="UO70" s="40"/>
      <c r="UP70" s="40"/>
      <c r="UQ70" s="40"/>
      <c r="UR70" s="40"/>
      <c r="US70" s="40"/>
      <c r="UT70" s="40"/>
      <c r="UU70" s="40"/>
      <c r="UV70" s="40"/>
      <c r="UW70" s="40"/>
      <c r="UX70" s="40"/>
      <c r="UY70" s="40"/>
      <c r="UZ70" s="40"/>
      <c r="VA70" s="40"/>
      <c r="VB70" s="40"/>
      <c r="VC70" s="40"/>
      <c r="VD70" s="40"/>
      <c r="VE70" s="40"/>
      <c r="VF70" s="40"/>
      <c r="VG70" s="40"/>
      <c r="VH70" s="40"/>
      <c r="VI70" s="40"/>
      <c r="VJ70" s="40"/>
      <c r="VK70" s="40"/>
      <c r="VL70" s="40"/>
      <c r="VM70" s="40"/>
      <c r="VN70" s="40"/>
      <c r="VO70" s="40"/>
      <c r="VP70" s="40"/>
      <c r="VQ70" s="40"/>
      <c r="VR70" s="40"/>
      <c r="VS70" s="40"/>
      <c r="VT70" s="40"/>
      <c r="VU70" s="40"/>
      <c r="VV70" s="40"/>
      <c r="VW70" s="40"/>
      <c r="VX70" s="40"/>
      <c r="VY70" s="40"/>
      <c r="VZ70" s="40"/>
      <c r="WA70" s="40"/>
      <c r="WB70" s="40"/>
      <c r="WC70" s="40"/>
      <c r="WD70" s="40"/>
      <c r="WE70" s="40"/>
      <c r="WF70" s="40"/>
      <c r="WG70" s="40"/>
      <c r="WH70" s="40"/>
      <c r="WI70" s="40"/>
      <c r="WJ70" s="40"/>
      <c r="WK70" s="40"/>
      <c r="WL70" s="40"/>
      <c r="WM70" s="40"/>
      <c r="WN70" s="40"/>
      <c r="WO70" s="40"/>
      <c r="WP70" s="40"/>
      <c r="WQ70" s="40"/>
      <c r="WR70" s="40"/>
      <c r="WS70" s="40"/>
      <c r="WT70" s="40"/>
      <c r="WU70" s="40"/>
      <c r="WV70" s="40"/>
      <c r="WW70" s="40"/>
      <c r="WX70" s="40"/>
      <c r="WY70" s="40"/>
      <c r="WZ70" s="40"/>
      <c r="XA70" s="40"/>
      <c r="XB70" s="40"/>
      <c r="XC70" s="40"/>
      <c r="XD70" s="40"/>
      <c r="XE70" s="40"/>
      <c r="XF70" s="40"/>
      <c r="XG70" s="40"/>
      <c r="XH70" s="40"/>
      <c r="XI70" s="40"/>
      <c r="XJ70" s="40"/>
      <c r="XK70" s="40"/>
      <c r="XL70" s="40"/>
      <c r="XM70" s="40"/>
      <c r="XN70" s="40"/>
      <c r="XO70" s="40"/>
      <c r="XP70" s="40"/>
      <c r="XQ70" s="40"/>
      <c r="XR70" s="40"/>
      <c r="XS70" s="40"/>
      <c r="XT70" s="40"/>
      <c r="XU70" s="40"/>
      <c r="XV70" s="40"/>
      <c r="XW70" s="40"/>
      <c r="XX70" s="40"/>
      <c r="XY70" s="40"/>
      <c r="XZ70" s="40"/>
      <c r="YA70" s="40"/>
      <c r="YB70" s="40"/>
      <c r="YC70" s="40"/>
      <c r="YD70" s="40"/>
      <c r="YE70" s="40"/>
      <c r="YF70" s="40"/>
      <c r="YG70" s="40"/>
      <c r="YH70" s="40"/>
      <c r="YI70" s="40"/>
      <c r="YJ70" s="40"/>
      <c r="YK70" s="40"/>
      <c r="YL70" s="40"/>
      <c r="YM70" s="40"/>
      <c r="YN70" s="40"/>
      <c r="YO70" s="40"/>
      <c r="YP70" s="40"/>
      <c r="YQ70" s="40"/>
      <c r="YR70" s="40"/>
      <c r="YS70" s="40"/>
      <c r="YT70" s="40"/>
      <c r="YU70" s="40"/>
      <c r="YV70" s="40"/>
      <c r="YW70" s="40"/>
      <c r="YX70" s="40"/>
      <c r="YY70" s="40"/>
      <c r="YZ70" s="40"/>
      <c r="ZA70" s="40"/>
      <c r="ZB70" s="40"/>
      <c r="ZC70" s="40"/>
      <c r="ZD70" s="40"/>
      <c r="ZE70" s="40"/>
      <c r="ZF70" s="40"/>
      <c r="ZG70" s="40"/>
      <c r="ZH70" s="40"/>
      <c r="ZI70" s="40"/>
      <c r="ZJ70" s="40"/>
      <c r="ZK70" s="40"/>
      <c r="ZL70" s="40"/>
      <c r="ZM70" s="40"/>
      <c r="ZN70" s="40"/>
      <c r="ZO70" s="40"/>
      <c r="ZP70" s="40"/>
      <c r="ZQ70" s="40"/>
      <c r="ZR70" s="40"/>
      <c r="ZS70" s="40"/>
      <c r="ZT70" s="40"/>
      <c r="ZU70" s="40"/>
      <c r="ZV70" s="40"/>
      <c r="ZW70" s="40"/>
      <c r="ZX70" s="40"/>
      <c r="ZY70" s="40"/>
      <c r="ZZ70" s="40"/>
      <c r="AAA70" s="40"/>
      <c r="AAB70" s="40"/>
      <c r="AAC70" s="40"/>
      <c r="AAD70" s="40"/>
      <c r="AAE70" s="40"/>
      <c r="AAF70" s="40"/>
      <c r="AAG70" s="40"/>
      <c r="AAH70" s="40"/>
      <c r="AAI70" s="40"/>
      <c r="AAJ70" s="40"/>
      <c r="AAK70" s="40"/>
      <c r="AAL70" s="40"/>
      <c r="AAM70" s="40"/>
      <c r="AAN70" s="40"/>
      <c r="AAO70" s="40"/>
      <c r="AAP70" s="40"/>
      <c r="AAQ70" s="40"/>
      <c r="AAR70" s="40"/>
      <c r="AAS70" s="40"/>
      <c r="AAT70" s="40"/>
      <c r="AAU70" s="40"/>
      <c r="AAV70" s="40"/>
      <c r="AAW70" s="40"/>
      <c r="AAX70" s="40"/>
      <c r="AAY70" s="40"/>
      <c r="AAZ70" s="40"/>
      <c r="ABA70" s="40"/>
      <c r="ABB70" s="40"/>
      <c r="ABC70" s="40"/>
      <c r="ABD70" s="40"/>
      <c r="ABE70" s="40"/>
      <c r="ABF70" s="40"/>
      <c r="ABG70" s="40"/>
      <c r="ABH70" s="40"/>
      <c r="ABI70" s="40"/>
      <c r="ABJ70" s="40"/>
      <c r="ABK70" s="40"/>
      <c r="ABL70" s="40"/>
      <c r="ABM70" s="40"/>
      <c r="ABN70" s="40"/>
      <c r="ABO70" s="40"/>
      <c r="ABP70" s="40"/>
      <c r="ABQ70" s="40"/>
      <c r="ABR70" s="40"/>
      <c r="ABS70" s="40"/>
      <c r="ABT70" s="40"/>
      <c r="ABU70" s="40"/>
      <c r="ABV70" s="40"/>
      <c r="ABW70" s="40"/>
      <c r="ABX70" s="40"/>
      <c r="ABY70" s="40"/>
      <c r="ABZ70" s="40"/>
      <c r="ACA70" s="40"/>
      <c r="ACB70" s="40"/>
      <c r="ACC70" s="40"/>
      <c r="ACD70" s="40"/>
      <c r="ACE70" s="40"/>
      <c r="ACF70" s="40"/>
      <c r="ACG70" s="40"/>
      <c r="ACH70" s="40"/>
      <c r="ACI70" s="40"/>
      <c r="ACJ70" s="40"/>
      <c r="ACK70" s="40"/>
      <c r="ACL70" s="40"/>
      <c r="ACM70" s="40"/>
      <c r="ACN70" s="40"/>
      <c r="ACO70" s="40"/>
      <c r="ACP70" s="40"/>
      <c r="ACQ70" s="40"/>
      <c r="ACR70" s="40"/>
      <c r="ACS70" s="40"/>
      <c r="ACT70" s="40"/>
      <c r="ACU70" s="40"/>
      <c r="ACV70" s="40"/>
      <c r="ACW70" s="40"/>
      <c r="ACX70" s="40"/>
      <c r="ACY70" s="40"/>
      <c r="ACZ70" s="40"/>
      <c r="ADA70" s="40"/>
      <c r="ADB70" s="40"/>
      <c r="ADC70" s="40"/>
      <c r="ADD70" s="40"/>
      <c r="ADE70" s="40"/>
      <c r="ADF70" s="40"/>
      <c r="ADG70" s="40"/>
      <c r="ADH70" s="40"/>
      <c r="ADI70" s="40"/>
      <c r="ADJ70" s="40"/>
      <c r="ADK70" s="40"/>
      <c r="ADL70" s="40"/>
      <c r="ADM70" s="40"/>
      <c r="ADN70" s="40"/>
      <c r="ADO70" s="40"/>
      <c r="ADP70" s="40"/>
      <c r="ADQ70" s="40"/>
      <c r="ADR70" s="40"/>
      <c r="ADS70" s="40"/>
      <c r="ADT70" s="40"/>
      <c r="ADU70" s="40"/>
      <c r="ADV70" s="40"/>
      <c r="ADW70" s="40"/>
      <c r="ADX70" s="40"/>
      <c r="ADY70" s="40"/>
      <c r="ADZ70" s="40"/>
      <c r="AEA70" s="40"/>
      <c r="AEB70" s="40"/>
      <c r="AEC70" s="40"/>
      <c r="AED70" s="40"/>
      <c r="AEE70" s="40"/>
      <c r="AEF70" s="40"/>
      <c r="AEG70" s="40"/>
      <c r="AEH70" s="40"/>
      <c r="AEI70" s="40"/>
      <c r="AEJ70" s="40"/>
      <c r="AEK70" s="40"/>
      <c r="AEL70" s="40"/>
      <c r="AEM70" s="40"/>
      <c r="AEN70" s="40"/>
      <c r="AEO70" s="40"/>
      <c r="AEP70" s="40"/>
      <c r="AEQ70" s="40"/>
      <c r="AER70" s="40"/>
      <c r="AES70" s="40"/>
      <c r="AET70" s="40"/>
      <c r="AEU70" s="40"/>
      <c r="AEV70" s="40"/>
      <c r="AEW70" s="40"/>
      <c r="AEX70" s="40"/>
      <c r="AEY70" s="40"/>
      <c r="AEZ70" s="40"/>
      <c r="AFA70" s="40"/>
      <c r="AFB70" s="40"/>
      <c r="AFC70" s="40"/>
      <c r="AFD70" s="40"/>
      <c r="AFE70" s="40"/>
      <c r="AFF70" s="40"/>
      <c r="AFG70" s="40"/>
      <c r="AFH70" s="40"/>
      <c r="AFI70" s="40"/>
      <c r="AFJ70" s="40"/>
      <c r="AFK70" s="40"/>
      <c r="AFL70" s="40"/>
      <c r="AFM70" s="40"/>
      <c r="AFN70" s="40"/>
      <c r="AFO70" s="40"/>
      <c r="AFP70" s="40"/>
      <c r="AFQ70" s="40"/>
      <c r="AFR70" s="40"/>
      <c r="AFS70" s="40"/>
      <c r="AFT70" s="40"/>
      <c r="AFU70" s="40"/>
      <c r="AFV70" s="40"/>
      <c r="AFW70" s="40"/>
      <c r="AFX70" s="40"/>
      <c r="AFY70" s="40"/>
      <c r="AFZ70" s="40"/>
      <c r="AGA70" s="40"/>
      <c r="AGB70" s="40"/>
      <c r="AGC70" s="40"/>
      <c r="AGD70" s="40"/>
      <c r="AGE70" s="40"/>
      <c r="AGF70" s="40"/>
      <c r="AGG70" s="40"/>
      <c r="AGH70" s="40"/>
      <c r="AGI70" s="40"/>
      <c r="AGJ70" s="40"/>
      <c r="AGK70" s="40"/>
      <c r="AGL70" s="40"/>
      <c r="AGM70" s="40"/>
      <c r="AGN70" s="40"/>
      <c r="AGO70" s="40"/>
      <c r="AGP70" s="40"/>
      <c r="AGQ70" s="40"/>
      <c r="AGR70" s="40"/>
      <c r="AGS70" s="40"/>
      <c r="AGT70" s="40"/>
      <c r="AGU70" s="40"/>
      <c r="AGV70" s="40"/>
      <c r="AGW70" s="40"/>
      <c r="AGX70" s="40"/>
      <c r="AGY70" s="40"/>
      <c r="AGZ70" s="40"/>
      <c r="AHA70" s="40"/>
      <c r="AHB70" s="40"/>
      <c r="AHC70" s="40"/>
      <c r="AHD70" s="40"/>
      <c r="AHE70" s="40"/>
      <c r="AHF70" s="40"/>
      <c r="AHG70" s="40"/>
      <c r="AHH70" s="40"/>
      <c r="AHI70" s="40"/>
      <c r="AHJ70" s="40"/>
      <c r="AHK70" s="40"/>
      <c r="AHL70" s="40"/>
      <c r="AHM70" s="40"/>
      <c r="AHN70" s="40"/>
      <c r="AHO70" s="40"/>
      <c r="AHP70" s="40"/>
      <c r="AHQ70" s="40"/>
      <c r="AHR70" s="40"/>
      <c r="AHS70" s="40"/>
      <c r="AHT70" s="40"/>
      <c r="AHU70" s="40"/>
      <c r="AHV70" s="40"/>
      <c r="AHW70" s="40"/>
      <c r="AHX70" s="40"/>
      <c r="AHY70" s="40"/>
      <c r="AHZ70" s="40"/>
      <c r="AIA70" s="40"/>
      <c r="AIB70" s="40"/>
      <c r="AIC70" s="40"/>
      <c r="AID70" s="40"/>
      <c r="AIE70" s="40"/>
      <c r="AIF70" s="40"/>
      <c r="AIG70" s="40"/>
      <c r="AIH70" s="40"/>
      <c r="AII70" s="40"/>
      <c r="AIJ70" s="40"/>
      <c r="AIK70" s="40"/>
      <c r="AIL70" s="40"/>
      <c r="AIM70" s="40"/>
      <c r="AIN70" s="40"/>
      <c r="AIO70" s="40"/>
      <c r="AIP70" s="40"/>
      <c r="AIQ70" s="40"/>
      <c r="AIR70" s="40"/>
      <c r="AIS70" s="40"/>
      <c r="AIT70" s="40"/>
      <c r="AIU70" s="40"/>
      <c r="AIV70" s="40"/>
      <c r="AIW70" s="40"/>
      <c r="AIX70" s="40"/>
      <c r="AIY70" s="40"/>
      <c r="AIZ70" s="40"/>
      <c r="AJA70" s="40"/>
      <c r="AJB70" s="40"/>
      <c r="AJC70" s="40"/>
      <c r="AJD70" s="40"/>
      <c r="AJE70" s="40"/>
      <c r="AJF70" s="40"/>
      <c r="AJG70" s="40"/>
      <c r="AJH70" s="40"/>
      <c r="AJI70" s="40"/>
      <c r="AJJ70" s="40"/>
      <c r="AJK70" s="40"/>
      <c r="AJL70" s="40"/>
      <c r="AJM70" s="40"/>
      <c r="AJN70" s="40"/>
      <c r="AJO70" s="40"/>
      <c r="AJP70" s="40"/>
      <c r="AJQ70" s="40"/>
      <c r="AJR70" s="40"/>
      <c r="AJS70" s="40"/>
      <c r="AJT70" s="40"/>
      <c r="AJU70" s="40"/>
      <c r="AJV70" s="40"/>
      <c r="AJW70" s="40"/>
      <c r="AJX70" s="40"/>
      <c r="AJY70" s="40"/>
      <c r="AJZ70" s="40"/>
      <c r="AKA70" s="40"/>
      <c r="AKB70" s="40"/>
      <c r="AKC70" s="40"/>
      <c r="AKD70" s="40"/>
      <c r="AKE70" s="40"/>
      <c r="AKF70" s="40"/>
      <c r="AKG70" s="40"/>
      <c r="AKH70" s="40"/>
      <c r="AKI70" s="40"/>
      <c r="AKJ70" s="40"/>
      <c r="AKK70" s="40"/>
      <c r="AKL70" s="40"/>
      <c r="AKM70" s="40"/>
      <c r="AKN70" s="40"/>
      <c r="AKO70" s="40"/>
      <c r="AKP70" s="40"/>
      <c r="AKQ70" s="40"/>
      <c r="AKR70" s="40"/>
      <c r="AKS70" s="40"/>
      <c r="AKT70" s="40"/>
      <c r="AKU70" s="40"/>
      <c r="AKV70" s="40"/>
      <c r="AKW70" s="40"/>
      <c r="AKX70" s="40"/>
      <c r="AKY70" s="40"/>
      <c r="AKZ70" s="40"/>
      <c r="ALA70" s="40"/>
      <c r="ALB70" s="40"/>
      <c r="ALC70" s="40"/>
      <c r="ALD70" s="40"/>
      <c r="ALE70" s="40"/>
      <c r="ALF70" s="40"/>
      <c r="ALG70" s="40"/>
      <c r="ALH70" s="40"/>
      <c r="ALI70" s="40"/>
      <c r="ALJ70" s="40"/>
      <c r="ALK70" s="40"/>
      <c r="ALL70" s="40"/>
      <c r="ALM70" s="40"/>
      <c r="ALN70" s="40"/>
      <c r="ALO70" s="40"/>
      <c r="ALP70" s="40"/>
      <c r="ALQ70" s="40"/>
      <c r="ALR70" s="40"/>
      <c r="ALS70" s="40"/>
      <c r="ALT70" s="40"/>
      <c r="ALU70" s="40"/>
      <c r="ALV70" s="40"/>
      <c r="ALW70" s="40"/>
      <c r="ALX70" s="40"/>
      <c r="ALY70" s="40"/>
      <c r="ALZ70" s="40"/>
      <c r="AMA70" s="40"/>
      <c r="AMB70" s="40"/>
      <c r="AMC70" s="40"/>
      <c r="AMD70" s="40"/>
      <c r="AME70" s="40"/>
      <c r="AMF70" s="40"/>
      <c r="AMG70" s="40"/>
      <c r="AMH70" s="40"/>
      <c r="AMI70" s="40"/>
      <c r="AMJ70" s="40"/>
      <c r="AMK70" s="40"/>
      <c r="AML70" s="40"/>
      <c r="AMM70" s="40"/>
      <c r="AMN70" s="40"/>
      <c r="AMO70" s="40"/>
      <c r="AMP70" s="40"/>
      <c r="AMQ70" s="40"/>
      <c r="AMR70" s="40"/>
      <c r="AMS70" s="40"/>
      <c r="AMT70" s="40"/>
      <c r="AMU70" s="40"/>
      <c r="AMV70" s="40"/>
      <c r="AMW70" s="40"/>
      <c r="AMX70" s="40"/>
      <c r="AMY70" s="40"/>
      <c r="AMZ70" s="40"/>
      <c r="ANA70" s="40"/>
      <c r="ANB70" s="40"/>
      <c r="ANC70" s="40"/>
      <c r="AND70" s="40"/>
      <c r="ANE70" s="40"/>
      <c r="ANF70" s="40"/>
      <c r="ANG70" s="40"/>
      <c r="ANH70" s="40"/>
      <c r="ANI70" s="40"/>
      <c r="ANJ70" s="40"/>
      <c r="ANK70" s="40"/>
      <c r="ANL70" s="40"/>
      <c r="ANM70" s="40"/>
      <c r="ANN70" s="40"/>
      <c r="ANO70" s="40"/>
      <c r="ANP70" s="40"/>
      <c r="ANQ70" s="40"/>
      <c r="ANR70" s="40"/>
      <c r="ANS70" s="40"/>
      <c r="ANT70" s="40"/>
      <c r="ANU70" s="40"/>
      <c r="ANV70" s="40"/>
      <c r="ANW70" s="40"/>
      <c r="ANX70" s="40"/>
      <c r="ANY70" s="40"/>
      <c r="ANZ70" s="40"/>
      <c r="AOA70" s="40"/>
      <c r="AOB70" s="40"/>
      <c r="AOC70" s="40"/>
      <c r="AOD70" s="40"/>
      <c r="AOE70" s="40"/>
      <c r="AOF70" s="40"/>
      <c r="AOG70" s="40"/>
      <c r="AOH70" s="40"/>
      <c r="AOI70" s="40"/>
      <c r="AOJ70" s="40"/>
      <c r="AOK70" s="40"/>
      <c r="AOL70" s="40"/>
      <c r="AOM70" s="40"/>
      <c r="AON70" s="40"/>
      <c r="AOO70" s="40"/>
      <c r="AOP70" s="40"/>
      <c r="AOQ70" s="40"/>
      <c r="AOR70" s="40"/>
      <c r="AOS70" s="40"/>
      <c r="AOT70" s="40"/>
      <c r="AOU70" s="40"/>
      <c r="AOV70" s="40"/>
      <c r="AOW70" s="40"/>
      <c r="AOX70" s="40"/>
      <c r="AOY70" s="40"/>
      <c r="AOZ70" s="40"/>
      <c r="APA70" s="40"/>
      <c r="APB70" s="40"/>
      <c r="APC70" s="40"/>
      <c r="APD70" s="40"/>
      <c r="APE70" s="40"/>
      <c r="APF70" s="40"/>
      <c r="APG70" s="40"/>
      <c r="APH70" s="40"/>
      <c r="API70" s="40"/>
      <c r="APJ70" s="40"/>
      <c r="APK70" s="40"/>
      <c r="APL70" s="40"/>
      <c r="APM70" s="40"/>
      <c r="APN70" s="40"/>
      <c r="APO70" s="40"/>
      <c r="APP70" s="40"/>
      <c r="APQ70" s="40"/>
      <c r="APR70" s="40"/>
      <c r="APS70" s="40"/>
      <c r="APT70" s="40"/>
      <c r="APU70" s="40"/>
      <c r="APV70" s="40"/>
      <c r="APW70" s="40"/>
      <c r="APX70" s="40"/>
      <c r="APY70" s="40"/>
      <c r="APZ70" s="40"/>
      <c r="AQA70" s="40"/>
      <c r="AQB70" s="40"/>
      <c r="AQC70" s="40"/>
      <c r="AQD70" s="40"/>
      <c r="AQE70" s="40"/>
      <c r="AQF70" s="40"/>
      <c r="AQG70" s="40"/>
      <c r="AQH70" s="40"/>
      <c r="AQI70" s="40"/>
      <c r="AQJ70" s="40"/>
      <c r="AQK70" s="40"/>
      <c r="AQL70" s="40"/>
      <c r="AQM70" s="40"/>
      <c r="AQN70" s="40"/>
      <c r="AQO70" s="40"/>
      <c r="AQP70" s="40"/>
      <c r="AQQ70" s="40"/>
      <c r="AQR70" s="40"/>
      <c r="AQS70" s="40"/>
      <c r="AQT70" s="40"/>
      <c r="AQU70" s="40"/>
      <c r="AQV70" s="40"/>
      <c r="AQW70" s="40"/>
      <c r="AQX70" s="40"/>
      <c r="AQY70" s="40"/>
      <c r="AQZ70" s="40"/>
      <c r="ARA70" s="40"/>
      <c r="ARB70" s="40"/>
      <c r="ARC70" s="40"/>
      <c r="ARD70" s="40"/>
      <c r="ARE70" s="40"/>
      <c r="ARF70" s="40"/>
      <c r="ARG70" s="40"/>
      <c r="ARH70" s="40"/>
      <c r="ARI70" s="40"/>
      <c r="ARJ70" s="40"/>
      <c r="ARK70" s="40"/>
      <c r="ARL70" s="40"/>
      <c r="ARM70" s="40"/>
      <c r="ARN70" s="40"/>
      <c r="ARO70" s="40"/>
      <c r="ARP70" s="40"/>
      <c r="ARQ70" s="40"/>
      <c r="ARR70" s="40"/>
      <c r="ARS70" s="40"/>
      <c r="ART70" s="40"/>
      <c r="ARU70" s="40"/>
      <c r="ARV70" s="40"/>
      <c r="ARW70" s="40"/>
      <c r="ARX70" s="40"/>
      <c r="ARY70" s="40"/>
      <c r="ARZ70" s="40"/>
      <c r="ASA70" s="40"/>
      <c r="ASB70" s="40"/>
      <c r="ASC70" s="40"/>
      <c r="ASD70" s="40"/>
      <c r="ASE70" s="40"/>
      <c r="ASF70" s="40"/>
      <c r="ASG70" s="40"/>
      <c r="ASH70" s="40"/>
      <c r="ASI70" s="40"/>
      <c r="ASJ70" s="40"/>
      <c r="ASK70" s="40"/>
      <c r="ASL70" s="40"/>
      <c r="ASM70" s="40"/>
      <c r="ASN70" s="40"/>
      <c r="ASO70" s="40"/>
      <c r="ASP70" s="40"/>
      <c r="ASQ70" s="40"/>
      <c r="ASR70" s="40"/>
      <c r="ASS70" s="40"/>
      <c r="AST70" s="40"/>
      <c r="ASU70" s="40"/>
      <c r="ASV70" s="40"/>
      <c r="ASW70" s="40"/>
      <c r="ASX70" s="40"/>
      <c r="ASY70" s="40"/>
      <c r="ASZ70" s="40"/>
      <c r="ATA70" s="40"/>
      <c r="ATB70" s="40"/>
      <c r="ATC70" s="40"/>
      <c r="ATD70" s="40"/>
      <c r="ATE70" s="40"/>
      <c r="ATF70" s="40"/>
      <c r="ATG70" s="40"/>
      <c r="ATH70" s="40"/>
      <c r="ATI70" s="40"/>
      <c r="ATJ70" s="40"/>
      <c r="ATK70" s="40"/>
      <c r="ATL70" s="40"/>
      <c r="ATM70" s="40"/>
      <c r="ATN70" s="40"/>
      <c r="ATO70" s="40"/>
      <c r="ATP70" s="40"/>
      <c r="ATQ70" s="40"/>
      <c r="ATR70" s="40"/>
      <c r="ATS70" s="40"/>
      <c r="ATT70" s="40"/>
      <c r="ATU70" s="40"/>
      <c r="ATV70" s="40"/>
      <c r="ATW70" s="40"/>
      <c r="ATX70" s="40"/>
      <c r="ATY70" s="40"/>
      <c r="ATZ70" s="40"/>
      <c r="AUA70" s="40"/>
      <c r="AUB70" s="40"/>
      <c r="AUC70" s="40"/>
      <c r="AUD70" s="40"/>
      <c r="AUE70" s="40"/>
      <c r="AUF70" s="40"/>
      <c r="AUG70" s="40"/>
      <c r="AUH70" s="40"/>
      <c r="AUI70" s="40"/>
      <c r="AUJ70" s="40"/>
      <c r="AUK70" s="40"/>
      <c r="AUL70" s="40"/>
      <c r="AUM70" s="40"/>
      <c r="AUN70" s="40"/>
      <c r="AUO70" s="40"/>
      <c r="AUP70" s="40"/>
      <c r="AUQ70" s="40"/>
      <c r="AUR70" s="40"/>
      <c r="AUS70" s="40"/>
      <c r="AUT70" s="40"/>
      <c r="AUU70" s="40"/>
      <c r="AUV70" s="40"/>
      <c r="AUW70" s="40"/>
      <c r="AUX70" s="40"/>
      <c r="AUY70" s="40"/>
      <c r="AUZ70" s="40"/>
      <c r="AVA70" s="40"/>
      <c r="AVB70" s="40"/>
      <c r="AVC70" s="40"/>
      <c r="AVD70" s="40"/>
      <c r="AVE70" s="40"/>
      <c r="AVF70" s="40"/>
      <c r="AVG70" s="40"/>
      <c r="AVH70" s="40"/>
      <c r="AVI70" s="40"/>
      <c r="AVJ70" s="40"/>
      <c r="AVK70" s="40"/>
      <c r="AVL70" s="40"/>
      <c r="AVM70" s="40"/>
      <c r="AVN70" s="40"/>
      <c r="AVO70" s="40"/>
      <c r="AVP70" s="40"/>
      <c r="AVQ70" s="40"/>
      <c r="AVR70" s="40"/>
      <c r="AVS70" s="40"/>
      <c r="AVT70" s="40"/>
      <c r="AVU70" s="40"/>
      <c r="AVV70" s="40"/>
      <c r="AVW70" s="40"/>
      <c r="AVX70" s="40"/>
      <c r="AVY70" s="40"/>
      <c r="AVZ70" s="40"/>
      <c r="AWA70" s="40"/>
      <c r="AWB70" s="40"/>
      <c r="AWC70" s="40"/>
      <c r="AWD70" s="40"/>
      <c r="AWE70" s="40"/>
      <c r="AWF70" s="40"/>
      <c r="AWG70" s="40"/>
      <c r="AWH70" s="40"/>
      <c r="AWI70" s="40"/>
      <c r="AWJ70" s="40"/>
      <c r="AWK70" s="40"/>
      <c r="AWL70" s="40"/>
      <c r="AWM70" s="40"/>
      <c r="AWN70" s="40"/>
      <c r="AWO70" s="40"/>
      <c r="AWP70" s="40"/>
      <c r="AWQ70" s="40"/>
      <c r="AWR70" s="40"/>
      <c r="AWS70" s="40"/>
      <c r="AWT70" s="40"/>
      <c r="AWU70" s="40"/>
      <c r="AWV70" s="40"/>
      <c r="AWW70" s="40"/>
      <c r="AWX70" s="40"/>
      <c r="AWY70" s="40"/>
      <c r="AWZ70" s="40"/>
      <c r="AXA70" s="40"/>
      <c r="AXB70" s="40"/>
      <c r="AXC70" s="40"/>
      <c r="AXD70" s="40"/>
      <c r="AXE70" s="40"/>
      <c r="AXF70" s="40"/>
      <c r="AXG70" s="40"/>
      <c r="AXH70" s="40"/>
      <c r="AXI70" s="40"/>
      <c r="AXJ70" s="40"/>
      <c r="AXK70" s="40"/>
      <c r="AXL70" s="40"/>
      <c r="AXM70" s="40"/>
      <c r="AXN70" s="40"/>
      <c r="AXO70" s="40"/>
      <c r="AXP70" s="40"/>
      <c r="AXQ70" s="40"/>
      <c r="AXR70" s="40"/>
      <c r="AXS70" s="40"/>
      <c r="AXT70" s="40"/>
      <c r="AXU70" s="40"/>
      <c r="AXV70" s="40"/>
      <c r="AXW70" s="40"/>
      <c r="AXX70" s="40"/>
      <c r="AXY70" s="40"/>
      <c r="AXZ70" s="40"/>
      <c r="AYA70" s="40"/>
      <c r="AYB70" s="40"/>
      <c r="AYC70" s="40"/>
      <c r="AYD70" s="40"/>
      <c r="AYE70" s="40"/>
      <c r="AYF70" s="40"/>
      <c r="AYG70" s="40"/>
      <c r="AYH70" s="40"/>
      <c r="AYI70" s="40"/>
      <c r="AYJ70" s="40"/>
      <c r="AYK70" s="40"/>
      <c r="AYL70" s="40"/>
      <c r="AYM70" s="40"/>
      <c r="AYN70" s="40"/>
      <c r="AYO70" s="40"/>
      <c r="AYP70" s="40"/>
      <c r="AYQ70" s="40"/>
      <c r="AYR70" s="40"/>
      <c r="AYS70" s="40"/>
      <c r="AYT70" s="40"/>
      <c r="AYU70" s="40"/>
      <c r="AYV70" s="40"/>
      <c r="AYW70" s="40"/>
      <c r="AYX70" s="40"/>
      <c r="AYY70" s="40"/>
      <c r="AYZ70" s="40"/>
      <c r="AZA70" s="40"/>
      <c r="AZB70" s="40"/>
      <c r="AZC70" s="40"/>
      <c r="AZD70" s="40"/>
      <c r="AZE70" s="40"/>
      <c r="AZF70" s="40"/>
      <c r="AZG70" s="40"/>
      <c r="AZH70" s="40"/>
      <c r="AZI70" s="40"/>
      <c r="AZJ70" s="40"/>
      <c r="AZK70" s="40"/>
      <c r="AZL70" s="40"/>
      <c r="AZM70" s="40"/>
      <c r="AZN70" s="40"/>
      <c r="AZO70" s="40"/>
      <c r="AZP70" s="40"/>
      <c r="AZQ70" s="40"/>
      <c r="AZR70" s="40"/>
      <c r="AZS70" s="40"/>
      <c r="AZT70" s="40"/>
      <c r="AZU70" s="40"/>
      <c r="AZV70" s="40"/>
      <c r="AZW70" s="40"/>
      <c r="AZX70" s="40"/>
      <c r="AZY70" s="40"/>
      <c r="AZZ70" s="40"/>
      <c r="BAA70" s="40"/>
      <c r="BAB70" s="40"/>
      <c r="BAC70" s="40"/>
      <c r="BAD70" s="40"/>
      <c r="BAE70" s="40"/>
      <c r="BAF70" s="40"/>
      <c r="BAG70" s="40"/>
      <c r="BAH70" s="40"/>
      <c r="BAI70" s="40"/>
      <c r="BAJ70" s="40"/>
      <c r="BAK70" s="40"/>
      <c r="BAL70" s="40"/>
      <c r="BAM70" s="40"/>
      <c r="BAN70" s="40"/>
      <c r="BAO70" s="40"/>
      <c r="BAP70" s="40"/>
      <c r="BAQ70" s="40"/>
      <c r="BAR70" s="40"/>
      <c r="BAS70" s="40"/>
      <c r="BAT70" s="40"/>
      <c r="BAU70" s="40"/>
      <c r="BAV70" s="40"/>
      <c r="BAW70" s="40"/>
      <c r="BAX70" s="40"/>
      <c r="BAY70" s="40"/>
      <c r="BAZ70" s="40"/>
      <c r="BBA70" s="40"/>
      <c r="BBB70" s="40"/>
      <c r="BBC70" s="40"/>
      <c r="BBD70" s="40"/>
      <c r="BBE70" s="40"/>
      <c r="BBF70" s="40"/>
      <c r="BBG70" s="40"/>
      <c r="BBH70" s="40"/>
      <c r="BBI70" s="40"/>
      <c r="BBJ70" s="40"/>
      <c r="BBK70" s="40"/>
      <c r="BBL70" s="40"/>
      <c r="BBM70" s="40"/>
      <c r="BBN70" s="40"/>
      <c r="BBO70" s="40"/>
      <c r="BBP70" s="40"/>
      <c r="BBQ70" s="40"/>
      <c r="BBR70" s="40"/>
      <c r="BBS70" s="40"/>
      <c r="BBT70" s="40"/>
      <c r="BBU70" s="40"/>
      <c r="BBV70" s="40"/>
      <c r="BBW70" s="40"/>
      <c r="BBX70" s="40"/>
      <c r="BBY70" s="40"/>
      <c r="BBZ70" s="40"/>
      <c r="BCA70" s="40"/>
      <c r="BCB70" s="40"/>
      <c r="BCC70" s="40"/>
      <c r="BCD70" s="40"/>
      <c r="BCE70" s="40"/>
      <c r="BCF70" s="40"/>
      <c r="BCG70" s="40"/>
      <c r="BCH70" s="40"/>
      <c r="BCI70" s="40"/>
      <c r="BCJ70" s="40"/>
      <c r="BCK70" s="40"/>
      <c r="BCL70" s="40"/>
      <c r="BCM70" s="40"/>
      <c r="BCN70" s="40"/>
      <c r="BCO70" s="40"/>
      <c r="BCP70" s="40"/>
      <c r="BCQ70" s="40"/>
      <c r="BCR70" s="40"/>
      <c r="BCS70" s="40"/>
      <c r="BCT70" s="40"/>
      <c r="BCU70" s="40"/>
      <c r="BCV70" s="40"/>
      <c r="BCW70" s="40"/>
      <c r="BCX70" s="40"/>
      <c r="BCY70" s="40"/>
      <c r="BCZ70" s="40"/>
      <c r="BDA70" s="40"/>
      <c r="BDB70" s="40"/>
      <c r="BDC70" s="40"/>
      <c r="BDD70" s="40"/>
      <c r="BDE70" s="40"/>
      <c r="BDF70" s="40"/>
      <c r="BDG70" s="40"/>
      <c r="BDH70" s="40"/>
      <c r="BDI70" s="40"/>
      <c r="BDJ70" s="40"/>
      <c r="BDK70" s="40"/>
      <c r="BDL70" s="40"/>
      <c r="BDM70" s="40"/>
      <c r="BDN70" s="40"/>
      <c r="BDO70" s="40"/>
      <c r="BDP70" s="40"/>
      <c r="BDQ70" s="40"/>
      <c r="BDR70" s="40"/>
      <c r="BDS70" s="40"/>
      <c r="BDT70" s="40"/>
      <c r="BDU70" s="40"/>
      <c r="BDV70" s="40"/>
      <c r="BDW70" s="40"/>
      <c r="BDX70" s="40"/>
      <c r="BDY70" s="40"/>
      <c r="BDZ70" s="40"/>
      <c r="BEA70" s="40"/>
      <c r="BEB70" s="40"/>
      <c r="BEC70" s="40"/>
      <c r="BED70" s="40"/>
      <c r="BEE70" s="40"/>
      <c r="BEF70" s="40"/>
      <c r="BEG70" s="40"/>
      <c r="BEH70" s="40"/>
      <c r="BEI70" s="40"/>
      <c r="BEJ70" s="40"/>
      <c r="BEK70" s="40"/>
      <c r="BEL70" s="40"/>
      <c r="BEM70" s="40"/>
      <c r="BEN70" s="40"/>
      <c r="BEO70" s="40"/>
      <c r="BEP70" s="40"/>
      <c r="BEQ70" s="40"/>
      <c r="BER70" s="40"/>
      <c r="BES70" s="40"/>
      <c r="BET70" s="40"/>
      <c r="BEU70" s="40"/>
      <c r="BEV70" s="40"/>
      <c r="BEW70" s="40"/>
      <c r="BEX70" s="40"/>
      <c r="BEY70" s="40"/>
      <c r="BEZ70" s="40"/>
      <c r="BFA70" s="40"/>
      <c r="BFB70" s="40"/>
      <c r="BFC70" s="40"/>
      <c r="BFD70" s="40"/>
      <c r="BFE70" s="40"/>
      <c r="BFF70" s="40"/>
      <c r="BFG70" s="40"/>
      <c r="BFH70" s="40"/>
      <c r="BFI70" s="40"/>
      <c r="BFJ70" s="40"/>
      <c r="BFK70" s="40"/>
      <c r="BFL70" s="40"/>
      <c r="BFM70" s="40"/>
      <c r="BFN70" s="40"/>
      <c r="BFO70" s="40"/>
      <c r="BFP70" s="40"/>
      <c r="BFQ70" s="40"/>
      <c r="BFR70" s="40"/>
      <c r="BFS70" s="40"/>
      <c r="BFT70" s="40"/>
      <c r="BFU70" s="40"/>
      <c r="BFV70" s="40"/>
      <c r="BFW70" s="40"/>
      <c r="BFX70" s="40"/>
      <c r="BFY70" s="40"/>
      <c r="BFZ70" s="40"/>
      <c r="BGA70" s="40"/>
      <c r="BGB70" s="40"/>
      <c r="BGC70" s="40"/>
      <c r="BGD70" s="40"/>
      <c r="BGE70" s="40"/>
      <c r="BGF70" s="40"/>
      <c r="BGG70" s="40"/>
      <c r="BGH70" s="40"/>
      <c r="BGI70" s="40"/>
      <c r="BGJ70" s="40"/>
      <c r="BGK70" s="40"/>
      <c r="BGL70" s="40"/>
      <c r="BGM70" s="40"/>
      <c r="BGN70" s="40"/>
      <c r="BGO70" s="40"/>
      <c r="BGP70" s="40"/>
      <c r="BGQ70" s="40"/>
      <c r="BGR70" s="40"/>
      <c r="BGS70" s="40"/>
      <c r="BGT70" s="40"/>
      <c r="BGU70" s="40"/>
      <c r="BGV70" s="40"/>
      <c r="BGW70" s="40"/>
      <c r="BGX70" s="40"/>
      <c r="BGY70" s="40"/>
      <c r="BGZ70" s="40"/>
      <c r="BHA70" s="40"/>
      <c r="BHB70" s="40"/>
      <c r="BHC70" s="40"/>
      <c r="BHD70" s="40"/>
      <c r="BHE70" s="40"/>
      <c r="BHF70" s="40"/>
      <c r="BHG70" s="40"/>
      <c r="BHH70" s="40"/>
      <c r="BHI70" s="40"/>
      <c r="BHJ70" s="40"/>
      <c r="BHK70" s="40"/>
      <c r="BHL70" s="40"/>
      <c r="BHM70" s="40"/>
      <c r="BHN70" s="40"/>
      <c r="BHO70" s="40"/>
      <c r="BHP70" s="40"/>
      <c r="BHQ70" s="40"/>
      <c r="BHR70" s="40"/>
      <c r="BHS70" s="40"/>
      <c r="BHT70" s="40"/>
      <c r="BHU70" s="40"/>
      <c r="BHV70" s="40"/>
      <c r="BHW70" s="40"/>
      <c r="BHX70" s="40"/>
      <c r="BHY70" s="40"/>
      <c r="BHZ70" s="40"/>
      <c r="BIA70" s="40"/>
      <c r="BIB70" s="40"/>
      <c r="BIC70" s="40"/>
      <c r="BID70" s="40"/>
      <c r="BIE70" s="40"/>
      <c r="BIF70" s="40"/>
      <c r="BIG70" s="40"/>
      <c r="BIH70" s="40"/>
      <c r="BII70" s="40"/>
      <c r="BIJ70" s="40"/>
      <c r="BIK70" s="40"/>
      <c r="BIL70" s="40"/>
      <c r="BIM70" s="40"/>
      <c r="BIN70" s="40"/>
      <c r="BIO70" s="40"/>
      <c r="BIP70" s="40"/>
      <c r="BIQ70" s="40"/>
      <c r="BIR70" s="40"/>
      <c r="BIS70" s="40"/>
      <c r="BIT70" s="40"/>
      <c r="BIU70" s="40"/>
      <c r="BIV70" s="40"/>
      <c r="BIW70" s="40"/>
      <c r="BIX70" s="40"/>
      <c r="BIY70" s="40"/>
      <c r="BIZ70" s="40"/>
      <c r="BJA70" s="40"/>
      <c r="BJB70" s="40"/>
      <c r="BJC70" s="40"/>
      <c r="BJD70" s="40"/>
      <c r="BJE70" s="40"/>
      <c r="BJF70" s="40"/>
      <c r="BJG70" s="40"/>
      <c r="BJH70" s="40"/>
      <c r="BJI70" s="40"/>
      <c r="BJJ70" s="40"/>
      <c r="BJK70" s="40"/>
      <c r="BJL70" s="40"/>
      <c r="BJM70" s="40"/>
      <c r="BJN70" s="40"/>
      <c r="BJO70" s="40"/>
      <c r="BJP70" s="40"/>
      <c r="BJQ70" s="40"/>
      <c r="BJR70" s="40"/>
      <c r="BJS70" s="40"/>
      <c r="BJT70" s="40"/>
      <c r="BJU70" s="40"/>
      <c r="BJV70" s="40"/>
      <c r="BJW70" s="40"/>
      <c r="BJX70" s="40"/>
      <c r="BJY70" s="40"/>
      <c r="BJZ70" s="40"/>
      <c r="BKA70" s="40"/>
      <c r="BKB70" s="40"/>
      <c r="BKC70" s="40"/>
      <c r="BKD70" s="40"/>
      <c r="BKE70" s="40"/>
      <c r="BKF70" s="40"/>
      <c r="BKG70" s="40"/>
      <c r="BKH70" s="40"/>
      <c r="BKI70" s="40"/>
      <c r="BKJ70" s="40"/>
      <c r="BKK70" s="40"/>
      <c r="BKL70" s="40"/>
      <c r="BKM70" s="40"/>
      <c r="BKN70" s="40"/>
      <c r="BKO70" s="40"/>
      <c r="BKP70" s="40"/>
      <c r="BKQ70" s="40"/>
      <c r="BKR70" s="40"/>
      <c r="BKS70" s="40"/>
      <c r="BKT70" s="40"/>
      <c r="BKU70" s="40"/>
      <c r="BKV70" s="40"/>
      <c r="BKW70" s="40"/>
      <c r="BKX70" s="40"/>
      <c r="BKY70" s="40"/>
      <c r="BKZ70" s="40"/>
      <c r="BLA70" s="40"/>
      <c r="BLB70" s="40"/>
      <c r="BLC70" s="40"/>
      <c r="BLD70" s="40"/>
      <c r="BLE70" s="40"/>
      <c r="BLF70" s="40"/>
      <c r="BLG70" s="40"/>
      <c r="BLH70" s="40"/>
      <c r="BLI70" s="40"/>
      <c r="BLJ70" s="40"/>
      <c r="BLK70" s="40"/>
      <c r="BLL70" s="40"/>
      <c r="BLM70" s="40"/>
      <c r="BLN70" s="40"/>
      <c r="BLO70" s="40"/>
      <c r="BLP70" s="40"/>
      <c r="BLQ70" s="40"/>
      <c r="BLR70" s="40"/>
      <c r="BLS70" s="40"/>
      <c r="BLT70" s="40"/>
      <c r="BLU70" s="40"/>
      <c r="BLV70" s="40"/>
      <c r="BLW70" s="40"/>
      <c r="BLX70" s="40"/>
      <c r="BLY70" s="40"/>
      <c r="BLZ70" s="40"/>
      <c r="BMA70" s="40"/>
      <c r="BMB70" s="40"/>
      <c r="BMC70" s="40"/>
      <c r="BMD70" s="40"/>
      <c r="BME70" s="40"/>
      <c r="BMF70" s="40"/>
      <c r="BMG70" s="40"/>
      <c r="BMH70" s="40"/>
      <c r="BMI70" s="40"/>
      <c r="BMJ70" s="40"/>
      <c r="BMK70" s="40"/>
      <c r="BML70" s="40"/>
      <c r="BMM70" s="40"/>
      <c r="BMN70" s="40"/>
      <c r="BMO70" s="40"/>
      <c r="BMP70" s="40"/>
      <c r="BMQ70" s="40"/>
      <c r="BMR70" s="40"/>
      <c r="BMS70" s="40"/>
      <c r="BMT70" s="40"/>
      <c r="BMU70" s="40"/>
      <c r="BMV70" s="40"/>
      <c r="BMW70" s="40"/>
      <c r="BMX70" s="40"/>
      <c r="BMY70" s="40"/>
      <c r="BMZ70" s="40"/>
      <c r="BNA70" s="40"/>
      <c r="BNB70" s="40"/>
      <c r="BNC70" s="40"/>
      <c r="BND70" s="40"/>
      <c r="BNE70" s="40"/>
      <c r="BNF70" s="40"/>
      <c r="BNG70" s="40"/>
      <c r="BNH70" s="40"/>
      <c r="BNI70" s="40"/>
      <c r="BNJ70" s="40"/>
      <c r="BNK70" s="40"/>
      <c r="BNL70" s="40"/>
      <c r="BNM70" s="40"/>
      <c r="BNN70" s="40"/>
      <c r="BNO70" s="40"/>
      <c r="BNP70" s="40"/>
      <c r="BNQ70" s="40"/>
      <c r="BNR70" s="40"/>
      <c r="BNS70" s="40"/>
      <c r="BNT70" s="40"/>
      <c r="BNU70" s="40"/>
      <c r="BNV70" s="40"/>
      <c r="BNW70" s="40"/>
      <c r="BNX70" s="40"/>
      <c r="BNY70" s="40"/>
      <c r="BNZ70" s="40"/>
      <c r="BOA70" s="40"/>
      <c r="BOB70" s="40"/>
      <c r="BOC70" s="40"/>
      <c r="BOD70" s="40"/>
      <c r="BOE70" s="40"/>
      <c r="BOF70" s="40"/>
      <c r="BOG70" s="40"/>
      <c r="BOH70" s="40"/>
      <c r="BOI70" s="40"/>
      <c r="BOJ70" s="40"/>
      <c r="BOK70" s="40"/>
      <c r="BOL70" s="40"/>
      <c r="BOM70" s="40"/>
      <c r="BON70" s="40"/>
      <c r="BOO70" s="40"/>
      <c r="BOP70" s="40"/>
      <c r="BOQ70" s="40"/>
      <c r="BOR70" s="40"/>
      <c r="BOS70" s="40"/>
      <c r="BOT70" s="40"/>
      <c r="BOU70" s="40"/>
      <c r="BOV70" s="40"/>
      <c r="BOW70" s="40"/>
      <c r="BOX70" s="40"/>
      <c r="BOY70" s="40"/>
      <c r="BOZ70" s="40"/>
      <c r="BPA70" s="40"/>
      <c r="BPB70" s="40"/>
      <c r="BPC70" s="40"/>
      <c r="BPD70" s="40"/>
      <c r="BPE70" s="40"/>
      <c r="BPF70" s="40"/>
      <c r="BPG70" s="40"/>
      <c r="BPH70" s="40"/>
      <c r="BPI70" s="40"/>
      <c r="BPJ70" s="40"/>
      <c r="BPK70" s="40"/>
      <c r="BPL70" s="40"/>
      <c r="BPM70" s="40"/>
      <c r="BPN70" s="40"/>
      <c r="BPO70" s="40"/>
      <c r="BPP70" s="40"/>
      <c r="BPQ70" s="40"/>
      <c r="BPR70" s="40"/>
      <c r="BPS70" s="40"/>
      <c r="BPT70" s="40"/>
      <c r="BPU70" s="40"/>
      <c r="BPV70" s="40"/>
      <c r="BPW70" s="40"/>
      <c r="BPX70" s="40"/>
      <c r="BPY70" s="40"/>
      <c r="BPZ70" s="40"/>
      <c r="BQA70" s="40"/>
      <c r="BQB70" s="40"/>
      <c r="BQC70" s="40"/>
      <c r="BQD70" s="40"/>
      <c r="BQE70" s="40"/>
      <c r="BQF70" s="40"/>
      <c r="BQG70" s="40"/>
      <c r="BQH70" s="40"/>
      <c r="BQI70" s="40"/>
      <c r="BQJ70" s="40"/>
      <c r="BQK70" s="40"/>
      <c r="BQL70" s="40"/>
      <c r="BQM70" s="40"/>
      <c r="BQN70" s="40"/>
      <c r="BQO70" s="40"/>
      <c r="BQP70" s="40"/>
      <c r="BQQ70" s="40"/>
      <c r="BQR70" s="40"/>
      <c r="BQS70" s="40"/>
      <c r="BQT70" s="40"/>
      <c r="BQU70" s="40"/>
      <c r="BQV70" s="40"/>
      <c r="BQW70" s="40"/>
      <c r="BQX70" s="40"/>
      <c r="BQY70" s="40"/>
      <c r="BQZ70" s="40"/>
      <c r="BRA70" s="40"/>
      <c r="BRB70" s="40"/>
      <c r="BRC70" s="40"/>
      <c r="BRD70" s="40"/>
      <c r="BRE70" s="40"/>
      <c r="BRF70" s="40"/>
      <c r="BRG70" s="40"/>
      <c r="BRH70" s="40"/>
      <c r="BRI70" s="40"/>
      <c r="BRJ70" s="40"/>
      <c r="BRK70" s="40"/>
      <c r="BRL70" s="40"/>
      <c r="BRM70" s="40"/>
      <c r="BRN70" s="40"/>
      <c r="BRO70" s="40"/>
      <c r="BRP70" s="40"/>
      <c r="BRQ70" s="40"/>
      <c r="BRR70" s="40"/>
      <c r="BRS70" s="40"/>
      <c r="BRT70" s="40"/>
      <c r="BRU70" s="40"/>
      <c r="BRV70" s="40"/>
      <c r="BRW70" s="40"/>
      <c r="BRX70" s="40"/>
      <c r="BRY70" s="40"/>
      <c r="BRZ70" s="40"/>
      <c r="BSA70" s="40"/>
      <c r="BSB70" s="40"/>
      <c r="BSC70" s="40"/>
      <c r="BSD70" s="40"/>
      <c r="BSE70" s="40"/>
      <c r="BSF70" s="40"/>
      <c r="BSG70" s="40"/>
      <c r="BSH70" s="40"/>
      <c r="BSI70" s="40"/>
      <c r="BSJ70" s="40"/>
      <c r="BSK70" s="40"/>
      <c r="BSL70" s="40"/>
      <c r="BSM70" s="40"/>
      <c r="BSN70" s="40"/>
      <c r="BSO70" s="40"/>
      <c r="BSP70" s="40"/>
      <c r="BSQ70" s="40"/>
      <c r="BSR70" s="40"/>
      <c r="BSS70" s="40"/>
      <c r="BST70" s="40"/>
      <c r="BSU70" s="40"/>
      <c r="BSV70" s="40"/>
      <c r="BSW70" s="40"/>
      <c r="BSX70" s="40"/>
      <c r="BSY70" s="40"/>
      <c r="BSZ70" s="40"/>
      <c r="BTA70" s="40"/>
      <c r="BTB70" s="40"/>
      <c r="BTC70" s="40"/>
      <c r="BTD70" s="40"/>
      <c r="BTE70" s="40"/>
      <c r="BTF70" s="40"/>
      <c r="BTG70" s="40"/>
      <c r="BTH70" s="40"/>
      <c r="BTI70" s="40"/>
      <c r="BTJ70" s="40"/>
      <c r="BTK70" s="40"/>
      <c r="BTL70" s="40"/>
      <c r="BTM70" s="40"/>
      <c r="BTN70" s="40"/>
      <c r="BTO70" s="40"/>
      <c r="BTP70" s="40"/>
      <c r="BTQ70" s="40"/>
      <c r="BTR70" s="40"/>
      <c r="BTS70" s="40"/>
      <c r="BTT70" s="40"/>
      <c r="BTU70" s="40"/>
      <c r="BTV70" s="40"/>
      <c r="BTW70" s="40"/>
      <c r="BTX70" s="40"/>
      <c r="BTY70" s="40"/>
      <c r="BTZ70" s="40"/>
      <c r="BUA70" s="40"/>
      <c r="BUB70" s="40"/>
      <c r="BUC70" s="40"/>
      <c r="BUD70" s="40"/>
      <c r="BUE70" s="40"/>
      <c r="BUF70" s="40"/>
      <c r="BUG70" s="40"/>
      <c r="BUH70" s="40"/>
      <c r="BUI70" s="40"/>
      <c r="BUJ70" s="40"/>
      <c r="BUK70" s="40"/>
      <c r="BUL70" s="40"/>
      <c r="BUM70" s="40"/>
      <c r="BUN70" s="40"/>
      <c r="BUO70" s="40"/>
      <c r="BUP70" s="40"/>
      <c r="BUQ70" s="40"/>
      <c r="BUR70" s="40"/>
      <c r="BUS70" s="40"/>
      <c r="BUT70" s="40"/>
      <c r="BUU70" s="40"/>
      <c r="BUV70" s="40"/>
      <c r="BUW70" s="40"/>
      <c r="BUX70" s="40"/>
      <c r="BUY70" s="40"/>
      <c r="BUZ70" s="40"/>
      <c r="BVA70" s="40"/>
      <c r="BVB70" s="40"/>
      <c r="BVC70" s="40"/>
      <c r="BVD70" s="40"/>
      <c r="BVE70" s="40"/>
      <c r="BVF70" s="40"/>
      <c r="BVG70" s="40"/>
      <c r="BVH70" s="40"/>
      <c r="BVI70" s="40"/>
      <c r="BVJ70" s="40"/>
      <c r="BVK70" s="40"/>
      <c r="BVL70" s="40"/>
      <c r="BVM70" s="40"/>
      <c r="BVN70" s="40"/>
      <c r="BVO70" s="40"/>
      <c r="BVP70" s="40"/>
      <c r="BVQ70" s="40"/>
      <c r="BVR70" s="40"/>
      <c r="BVS70" s="40"/>
      <c r="BVT70" s="40"/>
      <c r="BVU70" s="40"/>
      <c r="BVV70" s="40"/>
      <c r="BVW70" s="40"/>
      <c r="BVX70" s="40"/>
      <c r="BVY70" s="40"/>
      <c r="BVZ70" s="40"/>
      <c r="BWA70" s="40"/>
      <c r="BWB70" s="40"/>
      <c r="BWC70" s="40"/>
      <c r="BWD70" s="40"/>
      <c r="BWE70" s="40"/>
      <c r="BWF70" s="40"/>
      <c r="BWG70" s="40"/>
      <c r="BWH70" s="40"/>
      <c r="BWI70" s="40"/>
      <c r="BWJ70" s="40"/>
      <c r="BWK70" s="40"/>
      <c r="BWL70" s="40"/>
      <c r="BWM70" s="40"/>
      <c r="BWN70" s="40"/>
      <c r="BWO70" s="40"/>
      <c r="BWP70" s="40"/>
      <c r="BWQ70" s="40"/>
      <c r="BWR70" s="40"/>
      <c r="BWS70" s="40"/>
      <c r="BWT70" s="40"/>
      <c r="BWU70" s="40"/>
      <c r="BWV70" s="40"/>
      <c r="BWW70" s="40"/>
      <c r="BWX70" s="40"/>
      <c r="BWY70" s="40"/>
      <c r="BWZ70" s="40"/>
      <c r="BXA70" s="40"/>
      <c r="BXB70" s="40"/>
      <c r="BXC70" s="40"/>
      <c r="BXD70" s="40"/>
      <c r="BXE70" s="40"/>
      <c r="BXF70" s="40"/>
      <c r="BXG70" s="40"/>
      <c r="BXH70" s="40"/>
      <c r="BXI70" s="40"/>
      <c r="BXJ70" s="40"/>
      <c r="BXK70" s="40"/>
      <c r="BXL70" s="40"/>
      <c r="BXM70" s="40"/>
      <c r="BXN70" s="40"/>
      <c r="BXO70" s="40"/>
      <c r="BXP70" s="40"/>
      <c r="BXQ70" s="40"/>
      <c r="BXR70" s="40"/>
      <c r="BXS70" s="40"/>
      <c r="BXT70" s="40"/>
      <c r="BXU70" s="40"/>
      <c r="BXV70" s="40"/>
      <c r="BXW70" s="40"/>
      <c r="BXX70" s="40"/>
      <c r="BXY70" s="40"/>
      <c r="BXZ70" s="40"/>
      <c r="BYA70" s="40"/>
      <c r="BYB70" s="40"/>
      <c r="BYC70" s="40"/>
      <c r="BYD70" s="40"/>
      <c r="BYE70" s="40"/>
      <c r="BYF70" s="40"/>
      <c r="BYG70" s="40"/>
      <c r="BYH70" s="40"/>
      <c r="BYI70" s="40"/>
      <c r="BYJ70" s="40"/>
      <c r="BYK70" s="40"/>
      <c r="BYL70" s="40"/>
      <c r="BYM70" s="40"/>
      <c r="BYN70" s="40"/>
      <c r="BYO70" s="40"/>
      <c r="BYP70" s="40"/>
      <c r="BYQ70" s="40"/>
      <c r="BYR70" s="40"/>
      <c r="BYS70" s="40"/>
      <c r="BYT70" s="40"/>
      <c r="BYU70" s="40"/>
      <c r="BYV70" s="40"/>
      <c r="BYW70" s="40"/>
      <c r="BYX70" s="40"/>
      <c r="BYY70" s="40"/>
      <c r="BYZ70" s="40"/>
      <c r="BZA70" s="40"/>
      <c r="BZB70" s="40"/>
      <c r="BZC70" s="40"/>
      <c r="BZD70" s="40"/>
      <c r="BZE70" s="40"/>
      <c r="BZF70" s="40"/>
      <c r="BZG70" s="40"/>
      <c r="BZH70" s="40"/>
      <c r="BZI70" s="40"/>
      <c r="BZJ70" s="40"/>
      <c r="BZK70" s="40"/>
      <c r="BZL70" s="40"/>
      <c r="BZM70" s="40"/>
      <c r="BZN70" s="40"/>
      <c r="BZO70" s="40"/>
      <c r="BZP70" s="40"/>
      <c r="BZQ70" s="40"/>
      <c r="BZR70" s="40"/>
      <c r="BZS70" s="40"/>
      <c r="BZT70" s="40"/>
      <c r="BZU70" s="40"/>
      <c r="BZV70" s="40"/>
      <c r="BZW70" s="40"/>
      <c r="BZX70" s="40"/>
      <c r="BZY70" s="40"/>
      <c r="BZZ70" s="40"/>
      <c r="CAA70" s="40"/>
      <c r="CAB70" s="40"/>
      <c r="CAC70" s="40"/>
      <c r="CAD70" s="40"/>
      <c r="CAE70" s="40"/>
      <c r="CAF70" s="40"/>
      <c r="CAG70" s="40"/>
      <c r="CAH70" s="40"/>
      <c r="CAI70" s="40"/>
      <c r="CAJ70" s="40"/>
      <c r="CAK70" s="40"/>
      <c r="CAL70" s="40"/>
      <c r="CAM70" s="40"/>
      <c r="CAN70" s="40"/>
      <c r="CAO70" s="40"/>
      <c r="CAP70" s="40"/>
      <c r="CAQ70" s="40"/>
      <c r="CAR70" s="40"/>
      <c r="CAS70" s="40"/>
      <c r="CAT70" s="40"/>
      <c r="CAU70" s="40"/>
      <c r="CAV70" s="40"/>
      <c r="CAW70" s="40"/>
      <c r="CAX70" s="40"/>
      <c r="CAY70" s="40"/>
      <c r="CAZ70" s="40"/>
      <c r="CBA70" s="40"/>
      <c r="CBB70" s="40"/>
      <c r="CBC70" s="40"/>
      <c r="CBD70" s="40"/>
      <c r="CBE70" s="40"/>
      <c r="CBF70" s="40"/>
      <c r="CBG70" s="40"/>
      <c r="CBH70" s="40"/>
      <c r="CBI70" s="40"/>
      <c r="CBJ70" s="40"/>
      <c r="CBK70" s="40"/>
      <c r="CBL70" s="40"/>
      <c r="CBM70" s="40"/>
      <c r="CBN70" s="40"/>
      <c r="CBO70" s="40"/>
      <c r="CBP70" s="40"/>
      <c r="CBQ70" s="40"/>
      <c r="CBR70" s="40"/>
      <c r="CBS70" s="40"/>
      <c r="CBT70" s="40"/>
      <c r="CBU70" s="40"/>
      <c r="CBV70" s="40"/>
      <c r="CBW70" s="40"/>
      <c r="CBX70" s="40"/>
      <c r="CBY70" s="40"/>
      <c r="CBZ70" s="40"/>
      <c r="CCA70" s="40"/>
      <c r="CCB70" s="40"/>
      <c r="CCC70" s="40"/>
      <c r="CCD70" s="40"/>
      <c r="CCE70" s="40"/>
      <c r="CCF70" s="40"/>
      <c r="CCG70" s="40"/>
      <c r="CCH70" s="40"/>
      <c r="CCI70" s="40"/>
      <c r="CCJ70" s="40"/>
      <c r="CCK70" s="40"/>
      <c r="CCL70" s="40"/>
      <c r="CCM70" s="40"/>
      <c r="CCN70" s="40"/>
      <c r="CCO70" s="40"/>
      <c r="CCP70" s="40"/>
      <c r="CCQ70" s="40"/>
      <c r="CCR70" s="40"/>
      <c r="CCS70" s="40"/>
      <c r="CCT70" s="40"/>
      <c r="CCU70" s="40"/>
      <c r="CCV70" s="40"/>
      <c r="CCW70" s="40"/>
      <c r="CCX70" s="40"/>
      <c r="CCY70" s="40"/>
      <c r="CCZ70" s="40"/>
      <c r="CDA70" s="40"/>
      <c r="CDB70" s="40"/>
      <c r="CDC70" s="40"/>
      <c r="CDD70" s="40"/>
      <c r="CDE70" s="40"/>
      <c r="CDF70" s="40"/>
      <c r="CDG70" s="40"/>
      <c r="CDH70" s="40"/>
      <c r="CDI70" s="40"/>
      <c r="CDJ70" s="40"/>
      <c r="CDK70" s="40"/>
      <c r="CDL70" s="40"/>
      <c r="CDM70" s="40"/>
      <c r="CDN70" s="40"/>
      <c r="CDO70" s="40"/>
      <c r="CDP70" s="40"/>
      <c r="CDQ70" s="40"/>
      <c r="CDR70" s="40"/>
      <c r="CDS70" s="40"/>
      <c r="CDT70" s="40"/>
      <c r="CDU70" s="40"/>
      <c r="CDV70" s="40"/>
      <c r="CDW70" s="40"/>
      <c r="CDX70" s="40"/>
      <c r="CDY70" s="40"/>
      <c r="CDZ70" s="40"/>
      <c r="CEA70" s="40"/>
      <c r="CEB70" s="40"/>
      <c r="CEC70" s="40"/>
      <c r="CED70" s="40"/>
      <c r="CEE70" s="40"/>
      <c r="CEF70" s="40"/>
      <c r="CEG70" s="40"/>
      <c r="CEH70" s="40"/>
      <c r="CEI70" s="40"/>
      <c r="CEJ70" s="40"/>
      <c r="CEK70" s="40"/>
      <c r="CEL70" s="40"/>
      <c r="CEM70" s="40"/>
      <c r="CEN70" s="40"/>
      <c r="CEO70" s="40"/>
      <c r="CEP70" s="40"/>
      <c r="CEQ70" s="40"/>
      <c r="CER70" s="40"/>
      <c r="CES70" s="40"/>
      <c r="CET70" s="40"/>
      <c r="CEU70" s="40"/>
      <c r="CEV70" s="40"/>
      <c r="CEW70" s="40"/>
      <c r="CEX70" s="40"/>
      <c r="CEY70" s="40"/>
      <c r="CEZ70" s="40"/>
      <c r="CFA70" s="40"/>
      <c r="CFB70" s="40"/>
      <c r="CFC70" s="40"/>
      <c r="CFD70" s="40"/>
      <c r="CFE70" s="40"/>
      <c r="CFF70" s="40"/>
      <c r="CFG70" s="40"/>
      <c r="CFH70" s="40"/>
      <c r="CFI70" s="40"/>
      <c r="CFJ70" s="40"/>
      <c r="CFK70" s="40"/>
      <c r="CFL70" s="40"/>
      <c r="CFM70" s="40"/>
      <c r="CFN70" s="40"/>
      <c r="CFO70" s="40"/>
      <c r="CFP70" s="40"/>
      <c r="CFQ70" s="40"/>
      <c r="CFR70" s="40"/>
      <c r="CFS70" s="40"/>
      <c r="CFT70" s="40"/>
      <c r="CFU70" s="40"/>
      <c r="CFV70" s="40"/>
      <c r="CFW70" s="40"/>
      <c r="CFX70" s="40"/>
      <c r="CFY70" s="40"/>
      <c r="CFZ70" s="40"/>
      <c r="CGA70" s="40"/>
      <c r="CGB70" s="40"/>
      <c r="CGC70" s="40"/>
      <c r="CGD70" s="40"/>
      <c r="CGE70" s="40"/>
      <c r="CGF70" s="40"/>
      <c r="CGG70" s="40"/>
      <c r="CGH70" s="40"/>
      <c r="CGI70" s="40"/>
      <c r="CGJ70" s="40"/>
      <c r="CGK70" s="40"/>
      <c r="CGL70" s="40"/>
      <c r="CGM70" s="40"/>
      <c r="CGN70" s="40"/>
      <c r="CGO70" s="40"/>
      <c r="CGP70" s="40"/>
      <c r="CGQ70" s="40"/>
      <c r="CGR70" s="40"/>
      <c r="CGS70" s="40"/>
      <c r="CGT70" s="40"/>
      <c r="CGU70" s="40"/>
      <c r="CGV70" s="40"/>
      <c r="CGW70" s="40"/>
      <c r="CGX70" s="40"/>
      <c r="CGY70" s="40"/>
      <c r="CGZ70" s="40"/>
      <c r="CHA70" s="40"/>
      <c r="CHB70" s="40"/>
      <c r="CHC70" s="40"/>
      <c r="CHD70" s="40"/>
      <c r="CHE70" s="40"/>
      <c r="CHF70" s="40"/>
      <c r="CHG70" s="40"/>
      <c r="CHH70" s="40"/>
      <c r="CHI70" s="40"/>
      <c r="CHJ70" s="40"/>
      <c r="CHK70" s="40"/>
      <c r="CHL70" s="40"/>
      <c r="CHM70" s="40"/>
      <c r="CHN70" s="40"/>
      <c r="CHO70" s="40"/>
      <c r="CHP70" s="40"/>
      <c r="CHQ70" s="40"/>
      <c r="CHR70" s="40"/>
      <c r="CHS70" s="40"/>
      <c r="CHT70" s="40"/>
      <c r="CHU70" s="40"/>
      <c r="CHV70" s="40"/>
      <c r="CHW70" s="40"/>
      <c r="CHX70" s="40"/>
      <c r="CHY70" s="40"/>
      <c r="CHZ70" s="40"/>
      <c r="CIA70" s="40"/>
      <c r="CIB70" s="40"/>
      <c r="CIC70" s="40"/>
      <c r="CID70" s="40"/>
      <c r="CIE70" s="40"/>
      <c r="CIF70" s="40"/>
      <c r="CIG70" s="40"/>
      <c r="CIH70" s="40"/>
      <c r="CII70" s="40"/>
      <c r="CIJ70" s="40"/>
      <c r="CIK70" s="40"/>
      <c r="CIL70" s="40"/>
      <c r="CIM70" s="40"/>
      <c r="CIN70" s="40"/>
      <c r="CIO70" s="40"/>
      <c r="CIP70" s="40"/>
      <c r="CIQ70" s="40"/>
      <c r="CIR70" s="40"/>
      <c r="CIS70" s="40"/>
      <c r="CIT70" s="40"/>
      <c r="CIU70" s="40"/>
      <c r="CIV70" s="40"/>
      <c r="CIW70" s="40"/>
      <c r="CIX70" s="40"/>
      <c r="CIY70" s="40"/>
      <c r="CIZ70" s="40"/>
      <c r="CJA70" s="40"/>
      <c r="CJB70" s="40"/>
      <c r="CJC70" s="40"/>
      <c r="CJD70" s="40"/>
      <c r="CJE70" s="40"/>
      <c r="CJF70" s="40"/>
      <c r="CJG70" s="40"/>
      <c r="CJH70" s="40"/>
      <c r="CJI70" s="40"/>
      <c r="CJJ70" s="40"/>
      <c r="CJK70" s="40"/>
      <c r="CJL70" s="40"/>
      <c r="CJM70" s="40"/>
      <c r="CJN70" s="40"/>
      <c r="CJO70" s="40"/>
      <c r="CJP70" s="40"/>
      <c r="CJQ70" s="40"/>
      <c r="CJR70" s="40"/>
      <c r="CJS70" s="40"/>
      <c r="CJT70" s="40"/>
      <c r="CJU70" s="40"/>
      <c r="CJV70" s="40"/>
      <c r="CJW70" s="40"/>
      <c r="CJX70" s="40"/>
      <c r="CJY70" s="40"/>
      <c r="CJZ70" s="40"/>
      <c r="CKA70" s="40"/>
      <c r="CKB70" s="40"/>
      <c r="CKC70" s="40"/>
      <c r="CKD70" s="40"/>
      <c r="CKE70" s="40"/>
      <c r="CKF70" s="40"/>
      <c r="CKG70" s="40"/>
      <c r="CKH70" s="40"/>
      <c r="CKI70" s="40"/>
      <c r="CKJ70" s="40"/>
      <c r="CKK70" s="40"/>
      <c r="CKL70" s="40"/>
      <c r="CKM70" s="40"/>
      <c r="CKN70" s="40"/>
      <c r="CKO70" s="40"/>
      <c r="CKP70" s="40"/>
      <c r="CKQ70" s="40"/>
      <c r="CKR70" s="40"/>
      <c r="CKS70" s="40"/>
      <c r="CKT70" s="40"/>
      <c r="CKU70" s="40"/>
      <c r="CKV70" s="40"/>
      <c r="CKW70" s="40"/>
      <c r="CKX70" s="40"/>
      <c r="CKY70" s="40"/>
      <c r="CKZ70" s="40"/>
      <c r="CLA70" s="40"/>
      <c r="CLB70" s="40"/>
      <c r="CLC70" s="40"/>
      <c r="CLD70" s="40"/>
      <c r="CLE70" s="40"/>
      <c r="CLF70" s="40"/>
      <c r="CLG70" s="40"/>
      <c r="CLH70" s="40"/>
      <c r="CLI70" s="40"/>
      <c r="CLJ70" s="40"/>
      <c r="CLK70" s="40"/>
      <c r="CLL70" s="40"/>
      <c r="CLM70" s="40"/>
      <c r="CLN70" s="40"/>
      <c r="CLO70" s="40"/>
      <c r="CLP70" s="40"/>
      <c r="CLQ70" s="40"/>
      <c r="CLR70" s="40"/>
      <c r="CLS70" s="40"/>
      <c r="CLT70" s="40"/>
      <c r="CLU70" s="40"/>
      <c r="CLV70" s="40"/>
      <c r="CLW70" s="40"/>
      <c r="CLX70" s="40"/>
      <c r="CLY70" s="40"/>
      <c r="CLZ70" s="40"/>
      <c r="CMA70" s="40"/>
      <c r="CMB70" s="40"/>
      <c r="CMC70" s="40"/>
      <c r="CMD70" s="40"/>
      <c r="CME70" s="40"/>
      <c r="CMF70" s="40"/>
      <c r="CMG70" s="40"/>
      <c r="CMH70" s="40"/>
      <c r="CMI70" s="40"/>
      <c r="CMJ70" s="40"/>
      <c r="CMK70" s="40"/>
      <c r="CML70" s="40"/>
      <c r="CMM70" s="40"/>
      <c r="CMN70" s="40"/>
      <c r="CMO70" s="40"/>
      <c r="CMP70" s="40"/>
      <c r="CMQ70" s="40"/>
      <c r="CMR70" s="40"/>
      <c r="CMS70" s="40"/>
      <c r="CMT70" s="40"/>
      <c r="CMU70" s="40"/>
      <c r="CMV70" s="40"/>
      <c r="CMW70" s="40"/>
      <c r="CMX70" s="40"/>
      <c r="CMY70" s="40"/>
      <c r="CMZ70" s="40"/>
      <c r="CNA70" s="40"/>
      <c r="CNB70" s="40"/>
      <c r="CNC70" s="40"/>
      <c r="CND70" s="40"/>
      <c r="CNE70" s="40"/>
      <c r="CNF70" s="40"/>
      <c r="CNG70" s="40"/>
      <c r="CNH70" s="40"/>
      <c r="CNI70" s="40"/>
      <c r="CNJ70" s="40"/>
      <c r="CNK70" s="40"/>
      <c r="CNL70" s="40"/>
      <c r="CNM70" s="40"/>
      <c r="CNN70" s="40"/>
      <c r="CNO70" s="40"/>
      <c r="CNP70" s="40"/>
      <c r="CNQ70" s="40"/>
      <c r="CNR70" s="40"/>
      <c r="CNS70" s="40"/>
      <c r="CNT70" s="40"/>
      <c r="CNU70" s="40"/>
      <c r="CNV70" s="40"/>
      <c r="CNW70" s="40"/>
      <c r="CNX70" s="40"/>
      <c r="CNY70" s="40"/>
      <c r="CNZ70" s="40"/>
      <c r="COA70" s="40"/>
      <c r="COB70" s="40"/>
      <c r="COC70" s="40"/>
      <c r="COD70" s="40"/>
      <c r="COE70" s="40"/>
      <c r="COF70" s="40"/>
      <c r="COG70" s="40"/>
      <c r="COH70" s="40"/>
      <c r="COI70" s="40"/>
      <c r="COJ70" s="40"/>
      <c r="COK70" s="40"/>
      <c r="COL70" s="40"/>
      <c r="COM70" s="40"/>
      <c r="CON70" s="40"/>
      <c r="COO70" s="40"/>
      <c r="COP70" s="40"/>
      <c r="COQ70" s="40"/>
      <c r="COR70" s="40"/>
      <c r="COS70" s="40"/>
      <c r="COT70" s="40"/>
      <c r="COU70" s="40"/>
      <c r="COV70" s="40"/>
      <c r="COW70" s="40"/>
      <c r="COX70" s="40"/>
      <c r="COY70" s="40"/>
      <c r="COZ70" s="40"/>
      <c r="CPA70" s="40"/>
      <c r="CPB70" s="40"/>
      <c r="CPC70" s="40"/>
      <c r="CPD70" s="40"/>
      <c r="CPE70" s="40"/>
      <c r="CPF70" s="40"/>
      <c r="CPG70" s="40"/>
      <c r="CPH70" s="40"/>
      <c r="CPI70" s="40"/>
      <c r="CPJ70" s="40"/>
      <c r="CPK70" s="40"/>
      <c r="CPL70" s="40"/>
      <c r="CPM70" s="40"/>
      <c r="CPN70" s="40"/>
      <c r="CPO70" s="40"/>
      <c r="CPP70" s="40"/>
      <c r="CPQ70" s="40"/>
      <c r="CPR70" s="40"/>
      <c r="CPS70" s="40"/>
      <c r="CPT70" s="40"/>
      <c r="CPU70" s="40"/>
      <c r="CPV70" s="40"/>
      <c r="CPW70" s="40"/>
      <c r="CPX70" s="40"/>
      <c r="CPY70" s="40"/>
      <c r="CPZ70" s="40"/>
      <c r="CQA70" s="40"/>
      <c r="CQB70" s="40"/>
      <c r="CQC70" s="40"/>
      <c r="CQD70" s="40"/>
      <c r="CQE70" s="40"/>
      <c r="CQF70" s="40"/>
      <c r="CQG70" s="40"/>
      <c r="CQH70" s="40"/>
      <c r="CQI70" s="40"/>
      <c r="CQJ70" s="40"/>
      <c r="CQK70" s="40"/>
      <c r="CQL70" s="40"/>
      <c r="CQM70" s="40"/>
      <c r="CQN70" s="40"/>
      <c r="CQO70" s="40"/>
      <c r="CQP70" s="40"/>
      <c r="CQQ70" s="40"/>
      <c r="CQR70" s="40"/>
      <c r="CQS70" s="40"/>
      <c r="CQT70" s="40"/>
      <c r="CQU70" s="40"/>
      <c r="CQV70" s="40"/>
      <c r="CQW70" s="40"/>
      <c r="CQX70" s="40"/>
      <c r="CQY70" s="40"/>
      <c r="CQZ70" s="40"/>
      <c r="CRA70" s="40"/>
      <c r="CRB70" s="40"/>
      <c r="CRC70" s="40"/>
      <c r="CRD70" s="40"/>
      <c r="CRE70" s="40"/>
      <c r="CRF70" s="40"/>
      <c r="CRG70" s="40"/>
      <c r="CRH70" s="40"/>
      <c r="CRI70" s="40"/>
      <c r="CRJ70" s="40"/>
      <c r="CRK70" s="40"/>
      <c r="CRL70" s="40"/>
      <c r="CRM70" s="40"/>
      <c r="CRN70" s="40"/>
      <c r="CRO70" s="40"/>
      <c r="CRP70" s="40"/>
      <c r="CRQ70" s="40"/>
      <c r="CRR70" s="40"/>
      <c r="CRS70" s="40"/>
      <c r="CRT70" s="40"/>
      <c r="CRU70" s="40"/>
      <c r="CRV70" s="40"/>
      <c r="CRW70" s="40"/>
      <c r="CRX70" s="40"/>
      <c r="CRY70" s="40"/>
      <c r="CRZ70" s="40"/>
      <c r="CSA70" s="40"/>
      <c r="CSB70" s="40"/>
      <c r="CSC70" s="40"/>
      <c r="CSD70" s="40"/>
      <c r="CSE70" s="40"/>
      <c r="CSF70" s="40"/>
      <c r="CSG70" s="40"/>
      <c r="CSH70" s="40"/>
      <c r="CSI70" s="40"/>
      <c r="CSJ70" s="40"/>
      <c r="CSK70" s="40"/>
      <c r="CSL70" s="40"/>
      <c r="CSM70" s="40"/>
      <c r="CSN70" s="40"/>
      <c r="CSO70" s="40"/>
      <c r="CSP70" s="40"/>
      <c r="CSQ70" s="40"/>
      <c r="CSR70" s="40"/>
      <c r="CSS70" s="40"/>
      <c r="CST70" s="40"/>
      <c r="CSU70" s="40"/>
      <c r="CSV70" s="40"/>
      <c r="CSW70" s="40"/>
      <c r="CSX70" s="40"/>
      <c r="CSY70" s="40"/>
      <c r="CSZ70" s="40"/>
      <c r="CTA70" s="40"/>
      <c r="CTB70" s="40"/>
      <c r="CTC70" s="40"/>
      <c r="CTD70" s="40"/>
      <c r="CTE70" s="40"/>
      <c r="CTF70" s="40"/>
      <c r="CTG70" s="40"/>
      <c r="CTH70" s="40"/>
      <c r="CTI70" s="40"/>
      <c r="CTJ70" s="40"/>
      <c r="CTK70" s="40"/>
      <c r="CTL70" s="40"/>
      <c r="CTM70" s="40"/>
      <c r="CTN70" s="40"/>
      <c r="CTO70" s="40"/>
      <c r="CTP70" s="40"/>
      <c r="CTQ70" s="40"/>
      <c r="CTR70" s="40"/>
      <c r="CTS70" s="40"/>
      <c r="CTT70" s="40"/>
      <c r="CTU70" s="40"/>
      <c r="CTV70" s="40"/>
      <c r="CTW70" s="40"/>
      <c r="CTX70" s="40"/>
      <c r="CTY70" s="40"/>
      <c r="CTZ70" s="40"/>
      <c r="CUA70" s="40"/>
      <c r="CUB70" s="40"/>
      <c r="CUC70" s="40"/>
      <c r="CUD70" s="40"/>
      <c r="CUE70" s="40"/>
      <c r="CUF70" s="40"/>
      <c r="CUG70" s="40"/>
      <c r="CUH70" s="40"/>
      <c r="CUI70" s="40"/>
      <c r="CUJ70" s="40"/>
      <c r="CUK70" s="40"/>
      <c r="CUL70" s="40"/>
      <c r="CUM70" s="40"/>
      <c r="CUN70" s="40"/>
      <c r="CUO70" s="40"/>
      <c r="CUP70" s="40"/>
      <c r="CUQ70" s="40"/>
      <c r="CUR70" s="40"/>
      <c r="CUS70" s="40"/>
      <c r="CUT70" s="40"/>
      <c r="CUU70" s="40"/>
      <c r="CUV70" s="40"/>
      <c r="CUW70" s="40"/>
      <c r="CUX70" s="40"/>
      <c r="CUY70" s="40"/>
      <c r="CUZ70" s="40"/>
      <c r="CVA70" s="40"/>
      <c r="CVB70" s="40"/>
      <c r="CVC70" s="40"/>
      <c r="CVD70" s="40"/>
      <c r="CVE70" s="40"/>
      <c r="CVF70" s="40"/>
      <c r="CVG70" s="40"/>
      <c r="CVH70" s="40"/>
      <c r="CVI70" s="40"/>
      <c r="CVJ70" s="40"/>
      <c r="CVK70" s="40"/>
      <c r="CVL70" s="40"/>
      <c r="CVM70" s="40"/>
      <c r="CVN70" s="40"/>
      <c r="CVO70" s="40"/>
      <c r="CVP70" s="40"/>
      <c r="CVQ70" s="40"/>
      <c r="CVR70" s="40"/>
      <c r="CVS70" s="40"/>
      <c r="CVT70" s="40"/>
      <c r="CVU70" s="40"/>
      <c r="CVV70" s="40"/>
      <c r="CVW70" s="40"/>
      <c r="CVX70" s="40"/>
      <c r="CVY70" s="40"/>
      <c r="CVZ70" s="40"/>
      <c r="CWA70" s="40"/>
      <c r="CWB70" s="40"/>
      <c r="CWC70" s="40"/>
      <c r="CWD70" s="40"/>
      <c r="CWE70" s="40"/>
      <c r="CWF70" s="40"/>
      <c r="CWG70" s="40"/>
      <c r="CWH70" s="40"/>
      <c r="CWI70" s="40"/>
      <c r="CWJ70" s="40"/>
      <c r="CWK70" s="40"/>
      <c r="CWL70" s="40"/>
      <c r="CWM70" s="40"/>
      <c r="CWN70" s="40"/>
      <c r="CWO70" s="40"/>
      <c r="CWP70" s="40"/>
      <c r="CWQ70" s="40"/>
      <c r="CWR70" s="40"/>
      <c r="CWS70" s="40"/>
      <c r="CWT70" s="40"/>
      <c r="CWU70" s="40"/>
      <c r="CWV70" s="40"/>
      <c r="CWW70" s="40"/>
      <c r="CWX70" s="40"/>
      <c r="CWY70" s="40"/>
      <c r="CWZ70" s="40"/>
      <c r="CXA70" s="40"/>
      <c r="CXB70" s="40"/>
      <c r="CXC70" s="40"/>
      <c r="CXD70" s="40"/>
      <c r="CXE70" s="40"/>
      <c r="CXF70" s="40"/>
      <c r="CXG70" s="40"/>
      <c r="CXH70" s="40"/>
      <c r="CXI70" s="40"/>
      <c r="CXJ70" s="40"/>
      <c r="CXK70" s="40"/>
      <c r="CXL70" s="40"/>
      <c r="CXM70" s="40"/>
      <c r="CXN70" s="40"/>
      <c r="CXO70" s="40"/>
      <c r="CXP70" s="40"/>
      <c r="CXQ70" s="40"/>
      <c r="CXR70" s="40"/>
      <c r="CXS70" s="40"/>
      <c r="CXT70" s="40"/>
      <c r="CXU70" s="40"/>
      <c r="CXV70" s="40"/>
      <c r="CXW70" s="40"/>
      <c r="CXX70" s="40"/>
      <c r="CXY70" s="40"/>
      <c r="CXZ70" s="40"/>
      <c r="CYA70" s="40"/>
      <c r="CYB70" s="40"/>
      <c r="CYC70" s="40"/>
      <c r="CYD70" s="40"/>
      <c r="CYE70" s="40"/>
      <c r="CYF70" s="40"/>
      <c r="CYG70" s="40"/>
      <c r="CYH70" s="40"/>
      <c r="CYI70" s="40"/>
      <c r="CYJ70" s="40"/>
      <c r="CYK70" s="40"/>
      <c r="CYL70" s="40"/>
      <c r="CYM70" s="40"/>
      <c r="CYN70" s="40"/>
      <c r="CYO70" s="40"/>
      <c r="CYP70" s="40"/>
      <c r="CYQ70" s="40"/>
      <c r="CYR70" s="40"/>
      <c r="CYS70" s="40"/>
      <c r="CYT70" s="40"/>
      <c r="CYU70" s="40"/>
      <c r="CYV70" s="40"/>
      <c r="CYW70" s="40"/>
      <c r="CYX70" s="40"/>
      <c r="CYY70" s="40"/>
      <c r="CYZ70" s="40"/>
      <c r="CZA70" s="40"/>
      <c r="CZB70" s="40"/>
      <c r="CZC70" s="40"/>
      <c r="CZD70" s="40"/>
      <c r="CZE70" s="40"/>
      <c r="CZF70" s="40"/>
      <c r="CZG70" s="40"/>
      <c r="CZH70" s="40"/>
      <c r="CZI70" s="40"/>
      <c r="CZJ70" s="40"/>
      <c r="CZK70" s="40"/>
      <c r="CZL70" s="40"/>
      <c r="CZM70" s="40"/>
      <c r="CZN70" s="40"/>
      <c r="CZO70" s="40"/>
      <c r="CZP70" s="40"/>
      <c r="CZQ70" s="40"/>
      <c r="CZR70" s="40"/>
      <c r="CZS70" s="40"/>
      <c r="CZT70" s="40"/>
      <c r="CZU70" s="40"/>
      <c r="CZV70" s="40"/>
      <c r="CZW70" s="40"/>
      <c r="CZX70" s="40"/>
      <c r="CZY70" s="40"/>
      <c r="CZZ70" s="40"/>
      <c r="DAA70" s="40"/>
      <c r="DAB70" s="40"/>
      <c r="DAC70" s="40"/>
      <c r="DAD70" s="40"/>
      <c r="DAE70" s="40"/>
      <c r="DAF70" s="40"/>
      <c r="DAG70" s="40"/>
      <c r="DAH70" s="40"/>
      <c r="DAI70" s="40"/>
      <c r="DAJ70" s="40"/>
      <c r="DAK70" s="40"/>
      <c r="DAL70" s="40"/>
      <c r="DAM70" s="40"/>
      <c r="DAN70" s="40"/>
      <c r="DAO70" s="40"/>
      <c r="DAP70" s="40"/>
      <c r="DAQ70" s="40"/>
      <c r="DAR70" s="40"/>
      <c r="DAS70" s="40"/>
      <c r="DAT70" s="40"/>
      <c r="DAU70" s="40"/>
      <c r="DAV70" s="40"/>
      <c r="DAW70" s="40"/>
      <c r="DAX70" s="40"/>
      <c r="DAY70" s="40"/>
      <c r="DAZ70" s="40"/>
      <c r="DBA70" s="40"/>
      <c r="DBB70" s="40"/>
      <c r="DBC70" s="40"/>
      <c r="DBD70" s="40"/>
      <c r="DBE70" s="40"/>
      <c r="DBF70" s="40"/>
      <c r="DBG70" s="40"/>
      <c r="DBH70" s="40"/>
      <c r="DBI70" s="40"/>
      <c r="DBJ70" s="40"/>
      <c r="DBK70" s="40"/>
      <c r="DBL70" s="40"/>
      <c r="DBM70" s="40"/>
      <c r="DBN70" s="40"/>
      <c r="DBO70" s="40"/>
      <c r="DBP70" s="40"/>
      <c r="DBQ70" s="40"/>
      <c r="DBR70" s="40"/>
      <c r="DBS70" s="40"/>
      <c r="DBT70" s="40"/>
      <c r="DBU70" s="40"/>
      <c r="DBV70" s="40"/>
      <c r="DBW70" s="40"/>
      <c r="DBX70" s="40"/>
      <c r="DBY70" s="40"/>
      <c r="DBZ70" s="40"/>
      <c r="DCA70" s="40"/>
      <c r="DCB70" s="40"/>
      <c r="DCC70" s="40"/>
      <c r="DCD70" s="40"/>
      <c r="DCE70" s="40"/>
      <c r="DCF70" s="40"/>
      <c r="DCG70" s="40"/>
      <c r="DCH70" s="40"/>
      <c r="DCI70" s="40"/>
      <c r="DCJ70" s="40"/>
      <c r="DCK70" s="40"/>
      <c r="DCL70" s="40"/>
      <c r="DCM70" s="40"/>
      <c r="DCN70" s="40"/>
      <c r="DCO70" s="40"/>
      <c r="DCP70" s="40"/>
      <c r="DCQ70" s="40"/>
      <c r="DCR70" s="40"/>
      <c r="DCS70" s="40"/>
      <c r="DCT70" s="40"/>
      <c r="DCU70" s="40"/>
      <c r="DCV70" s="40"/>
      <c r="DCW70" s="40"/>
      <c r="DCX70" s="40"/>
      <c r="DCY70" s="40"/>
      <c r="DCZ70" s="40"/>
      <c r="DDA70" s="40"/>
      <c r="DDB70" s="40"/>
      <c r="DDC70" s="40"/>
      <c r="DDD70" s="40"/>
      <c r="DDE70" s="40"/>
      <c r="DDF70" s="40"/>
      <c r="DDG70" s="40"/>
      <c r="DDH70" s="40"/>
      <c r="DDI70" s="40"/>
      <c r="DDJ70" s="40"/>
      <c r="DDK70" s="40"/>
      <c r="DDL70" s="40"/>
      <c r="DDM70" s="40"/>
      <c r="DDN70" s="40"/>
      <c r="DDO70" s="40"/>
      <c r="DDP70" s="40"/>
      <c r="DDQ70" s="40"/>
      <c r="DDR70" s="40"/>
      <c r="DDS70" s="40"/>
      <c r="DDT70" s="40"/>
      <c r="DDU70" s="40"/>
      <c r="DDV70" s="40"/>
      <c r="DDW70" s="40"/>
      <c r="DDX70" s="40"/>
      <c r="DDY70" s="40"/>
      <c r="DDZ70" s="40"/>
      <c r="DEA70" s="40"/>
      <c r="DEB70" s="40"/>
      <c r="DEC70" s="40"/>
      <c r="DED70" s="40"/>
      <c r="DEE70" s="40"/>
      <c r="DEF70" s="40"/>
      <c r="DEG70" s="40"/>
      <c r="DEH70" s="40"/>
      <c r="DEI70" s="40"/>
      <c r="DEJ70" s="40"/>
      <c r="DEK70" s="40"/>
      <c r="DEL70" s="40"/>
      <c r="DEM70" s="40"/>
      <c r="DEN70" s="40"/>
      <c r="DEO70" s="40"/>
      <c r="DEP70" s="40"/>
      <c r="DEQ70" s="40"/>
      <c r="DER70" s="40"/>
      <c r="DES70" s="40"/>
      <c r="DET70" s="40"/>
      <c r="DEU70" s="40"/>
      <c r="DEV70" s="40"/>
      <c r="DEW70" s="40"/>
      <c r="DEX70" s="40"/>
      <c r="DEY70" s="40"/>
      <c r="DEZ70" s="40"/>
      <c r="DFA70" s="40"/>
      <c r="DFB70" s="40"/>
      <c r="DFC70" s="40"/>
      <c r="DFD70" s="40"/>
      <c r="DFE70" s="40"/>
      <c r="DFF70" s="40"/>
      <c r="DFG70" s="40"/>
      <c r="DFH70" s="40"/>
      <c r="DFI70" s="40"/>
      <c r="DFJ70" s="40"/>
      <c r="DFK70" s="40"/>
      <c r="DFL70" s="40"/>
      <c r="DFM70" s="40"/>
      <c r="DFN70" s="40"/>
      <c r="DFO70" s="40"/>
      <c r="DFP70" s="40"/>
      <c r="DFQ70" s="40"/>
      <c r="DFR70" s="40"/>
      <c r="DFS70" s="40"/>
      <c r="DFT70" s="40"/>
      <c r="DFU70" s="40"/>
      <c r="DFV70" s="40"/>
      <c r="DFW70" s="40"/>
      <c r="DFX70" s="40"/>
      <c r="DFY70" s="40"/>
      <c r="DFZ70" s="40"/>
      <c r="DGA70" s="40"/>
      <c r="DGB70" s="40"/>
      <c r="DGC70" s="40"/>
      <c r="DGD70" s="40"/>
      <c r="DGE70" s="40"/>
      <c r="DGF70" s="40"/>
      <c r="DGG70" s="40"/>
      <c r="DGH70" s="40"/>
      <c r="DGI70" s="40"/>
      <c r="DGJ70" s="40"/>
      <c r="DGK70" s="40"/>
      <c r="DGL70" s="40"/>
      <c r="DGM70" s="40"/>
      <c r="DGN70" s="40"/>
      <c r="DGO70" s="40"/>
      <c r="DGP70" s="40"/>
      <c r="DGQ70" s="40"/>
      <c r="DGR70" s="40"/>
      <c r="DGS70" s="40"/>
      <c r="DGT70" s="40"/>
      <c r="DGU70" s="40"/>
      <c r="DGV70" s="40"/>
      <c r="DGW70" s="40"/>
      <c r="DGX70" s="40"/>
      <c r="DGY70" s="40"/>
      <c r="DGZ70" s="40"/>
      <c r="DHA70" s="40"/>
      <c r="DHB70" s="40"/>
      <c r="DHC70" s="40"/>
      <c r="DHD70" s="40"/>
      <c r="DHE70" s="40"/>
      <c r="DHF70" s="40"/>
      <c r="DHG70" s="40"/>
      <c r="DHH70" s="40"/>
      <c r="DHI70" s="40"/>
      <c r="DHJ70" s="40"/>
      <c r="DHK70" s="40"/>
      <c r="DHL70" s="40"/>
      <c r="DHM70" s="40"/>
      <c r="DHN70" s="40"/>
      <c r="DHO70" s="40"/>
      <c r="DHP70" s="40"/>
      <c r="DHQ70" s="40"/>
      <c r="DHR70" s="40"/>
      <c r="DHS70" s="40"/>
      <c r="DHT70" s="40"/>
      <c r="DHU70" s="40"/>
      <c r="DHV70" s="40"/>
      <c r="DHW70" s="40"/>
      <c r="DHX70" s="40"/>
      <c r="DHY70" s="40"/>
      <c r="DHZ70" s="40"/>
      <c r="DIA70" s="40"/>
      <c r="DIB70" s="40"/>
      <c r="DIC70" s="40"/>
      <c r="DID70" s="40"/>
      <c r="DIE70" s="40"/>
      <c r="DIF70" s="40"/>
      <c r="DIG70" s="40"/>
      <c r="DIH70" s="40"/>
      <c r="DII70" s="40"/>
      <c r="DIJ70" s="40"/>
      <c r="DIK70" s="40"/>
      <c r="DIL70" s="40"/>
      <c r="DIM70" s="40"/>
      <c r="DIN70" s="40"/>
      <c r="DIO70" s="40"/>
      <c r="DIP70" s="40"/>
      <c r="DIQ70" s="40"/>
      <c r="DIR70" s="40"/>
      <c r="DIS70" s="40"/>
      <c r="DIT70" s="40"/>
      <c r="DIU70" s="40"/>
      <c r="DIV70" s="40"/>
      <c r="DIW70" s="40"/>
      <c r="DIX70" s="40"/>
      <c r="DIY70" s="40"/>
      <c r="DIZ70" s="40"/>
      <c r="DJA70" s="40"/>
      <c r="DJB70" s="40"/>
      <c r="DJC70" s="40"/>
      <c r="DJD70" s="40"/>
      <c r="DJE70" s="40"/>
      <c r="DJF70" s="40"/>
      <c r="DJG70" s="40"/>
      <c r="DJH70" s="40"/>
      <c r="DJI70" s="40"/>
      <c r="DJJ70" s="40"/>
      <c r="DJK70" s="40"/>
      <c r="DJL70" s="40"/>
      <c r="DJM70" s="40"/>
      <c r="DJN70" s="40"/>
      <c r="DJO70" s="40"/>
      <c r="DJP70" s="40"/>
      <c r="DJQ70" s="40"/>
      <c r="DJR70" s="40"/>
      <c r="DJS70" s="40"/>
      <c r="DJT70" s="40"/>
      <c r="DJU70" s="40"/>
      <c r="DJV70" s="40"/>
      <c r="DJW70" s="40"/>
      <c r="DJX70" s="40"/>
      <c r="DJY70" s="40"/>
      <c r="DJZ70" s="40"/>
      <c r="DKA70" s="40"/>
      <c r="DKB70" s="40"/>
      <c r="DKC70" s="40"/>
      <c r="DKD70" s="40"/>
      <c r="DKE70" s="40"/>
      <c r="DKF70" s="40"/>
      <c r="DKG70" s="40"/>
      <c r="DKH70" s="40"/>
      <c r="DKI70" s="40"/>
      <c r="DKJ70" s="40"/>
      <c r="DKK70" s="40"/>
      <c r="DKL70" s="40"/>
      <c r="DKM70" s="40"/>
      <c r="DKN70" s="40"/>
      <c r="DKO70" s="40"/>
      <c r="DKP70" s="40"/>
      <c r="DKQ70" s="40"/>
      <c r="DKR70" s="40"/>
      <c r="DKS70" s="40"/>
      <c r="DKT70" s="40"/>
      <c r="DKU70" s="40"/>
      <c r="DKV70" s="40"/>
      <c r="DKW70" s="40"/>
      <c r="DKX70" s="40"/>
      <c r="DKY70" s="40"/>
      <c r="DKZ70" s="40"/>
      <c r="DLA70" s="40"/>
      <c r="DLB70" s="40"/>
      <c r="DLC70" s="40"/>
      <c r="DLD70" s="40"/>
      <c r="DLE70" s="40"/>
      <c r="DLF70" s="40"/>
      <c r="DLG70" s="40"/>
      <c r="DLH70" s="40"/>
      <c r="DLI70" s="40"/>
      <c r="DLJ70" s="40"/>
      <c r="DLK70" s="40"/>
      <c r="DLL70" s="40"/>
      <c r="DLM70" s="40"/>
      <c r="DLN70" s="40"/>
      <c r="DLO70" s="40"/>
      <c r="DLP70" s="40"/>
      <c r="DLQ70" s="40"/>
      <c r="DLR70" s="40"/>
      <c r="DLS70" s="40"/>
      <c r="DLT70" s="40"/>
      <c r="DLU70" s="40"/>
      <c r="DLV70" s="40"/>
      <c r="DLW70" s="40"/>
      <c r="DLX70" s="40"/>
      <c r="DLY70" s="40"/>
      <c r="DLZ70" s="40"/>
      <c r="DMA70" s="40"/>
      <c r="DMB70" s="40"/>
      <c r="DMC70" s="40"/>
      <c r="DMD70" s="40"/>
      <c r="DME70" s="40"/>
      <c r="DMF70" s="40"/>
      <c r="DMG70" s="40"/>
      <c r="DMH70" s="40"/>
      <c r="DMI70" s="40"/>
      <c r="DMJ70" s="40"/>
      <c r="DMK70" s="40"/>
      <c r="DML70" s="40"/>
      <c r="DMM70" s="40"/>
      <c r="DMN70" s="40"/>
      <c r="DMO70" s="40"/>
      <c r="DMP70" s="40"/>
      <c r="DMQ70" s="40"/>
      <c r="DMR70" s="40"/>
      <c r="DMS70" s="40"/>
      <c r="DMT70" s="40"/>
      <c r="DMU70" s="40"/>
      <c r="DMV70" s="40"/>
      <c r="DMW70" s="40"/>
      <c r="DMX70" s="40"/>
      <c r="DMY70" s="40"/>
      <c r="DMZ70" s="40"/>
      <c r="DNA70" s="40"/>
      <c r="DNB70" s="40"/>
      <c r="DNC70" s="40"/>
      <c r="DND70" s="40"/>
      <c r="DNE70" s="40"/>
      <c r="DNF70" s="40"/>
      <c r="DNG70" s="40"/>
      <c r="DNH70" s="40"/>
      <c r="DNI70" s="40"/>
      <c r="DNJ70" s="40"/>
      <c r="DNK70" s="40"/>
      <c r="DNL70" s="40"/>
      <c r="DNM70" s="40"/>
      <c r="DNN70" s="40"/>
      <c r="DNO70" s="40"/>
      <c r="DNP70" s="40"/>
      <c r="DNQ70" s="40"/>
      <c r="DNR70" s="40"/>
      <c r="DNS70" s="40"/>
      <c r="DNT70" s="40"/>
      <c r="DNU70" s="40"/>
      <c r="DNV70" s="40"/>
      <c r="DNW70" s="40"/>
      <c r="DNX70" s="40"/>
      <c r="DNY70" s="40"/>
      <c r="DNZ70" s="40"/>
      <c r="DOA70" s="40"/>
      <c r="DOB70" s="40"/>
      <c r="DOC70" s="40"/>
      <c r="DOD70" s="40"/>
      <c r="DOE70" s="40"/>
      <c r="DOF70" s="40"/>
      <c r="DOG70" s="40"/>
      <c r="DOH70" s="40"/>
      <c r="DOI70" s="40"/>
      <c r="DOJ70" s="40"/>
      <c r="DOK70" s="40"/>
      <c r="DOL70" s="40"/>
      <c r="DOM70" s="40"/>
      <c r="DON70" s="40"/>
      <c r="DOO70" s="40"/>
      <c r="DOP70" s="40"/>
      <c r="DOQ70" s="40"/>
      <c r="DOR70" s="40"/>
      <c r="DOS70" s="40"/>
      <c r="DOT70" s="40"/>
      <c r="DOU70" s="40"/>
      <c r="DOV70" s="40"/>
      <c r="DOW70" s="40"/>
      <c r="DOX70" s="40"/>
      <c r="DOY70" s="40"/>
      <c r="DOZ70" s="40"/>
      <c r="DPA70" s="40"/>
      <c r="DPB70" s="40"/>
      <c r="DPC70" s="40"/>
      <c r="DPD70" s="40"/>
      <c r="DPE70" s="40"/>
      <c r="DPF70" s="40"/>
      <c r="DPG70" s="40"/>
      <c r="DPH70" s="40"/>
      <c r="DPI70" s="40"/>
      <c r="DPJ70" s="40"/>
      <c r="DPK70" s="40"/>
      <c r="DPL70" s="40"/>
      <c r="DPM70" s="40"/>
      <c r="DPN70" s="40"/>
      <c r="DPO70" s="40"/>
      <c r="DPP70" s="40"/>
      <c r="DPQ70" s="40"/>
      <c r="DPR70" s="40"/>
      <c r="DPS70" s="40"/>
      <c r="DPT70" s="40"/>
      <c r="DPU70" s="40"/>
      <c r="DPV70" s="40"/>
      <c r="DPW70" s="40"/>
      <c r="DPX70" s="40"/>
      <c r="DPY70" s="40"/>
      <c r="DPZ70" s="40"/>
      <c r="DQA70" s="40"/>
      <c r="DQB70" s="40"/>
      <c r="DQC70" s="40"/>
      <c r="DQD70" s="40"/>
      <c r="DQE70" s="40"/>
      <c r="DQF70" s="40"/>
      <c r="DQG70" s="40"/>
      <c r="DQH70" s="40"/>
      <c r="DQI70" s="40"/>
      <c r="DQJ70" s="40"/>
      <c r="DQK70" s="40"/>
      <c r="DQL70" s="40"/>
      <c r="DQM70" s="40"/>
      <c r="DQN70" s="40"/>
      <c r="DQO70" s="40"/>
      <c r="DQP70" s="40"/>
      <c r="DQQ70" s="40"/>
      <c r="DQR70" s="40"/>
      <c r="DQS70" s="40"/>
      <c r="DQT70" s="40"/>
      <c r="DQU70" s="40"/>
      <c r="DQV70" s="40"/>
      <c r="DQW70" s="40"/>
      <c r="DQX70" s="40"/>
      <c r="DQY70" s="40"/>
      <c r="DQZ70" s="40"/>
      <c r="DRA70" s="40"/>
      <c r="DRB70" s="40"/>
      <c r="DRC70" s="40"/>
      <c r="DRD70" s="40"/>
      <c r="DRE70" s="40"/>
      <c r="DRF70" s="40"/>
      <c r="DRG70" s="40"/>
      <c r="DRH70" s="40"/>
      <c r="DRI70" s="40"/>
      <c r="DRJ70" s="40"/>
      <c r="DRK70" s="40"/>
      <c r="DRL70" s="40"/>
      <c r="DRM70" s="40"/>
      <c r="DRN70" s="40"/>
      <c r="DRO70" s="40"/>
      <c r="DRP70" s="40"/>
      <c r="DRQ70" s="40"/>
      <c r="DRR70" s="40"/>
      <c r="DRS70" s="40"/>
      <c r="DRT70" s="40"/>
      <c r="DRU70" s="40"/>
      <c r="DRV70" s="40"/>
      <c r="DRW70" s="40"/>
      <c r="DRX70" s="40"/>
      <c r="DRY70" s="40"/>
      <c r="DRZ70" s="40"/>
      <c r="DSA70" s="40"/>
      <c r="DSB70" s="40"/>
      <c r="DSC70" s="40"/>
      <c r="DSD70" s="40"/>
      <c r="DSE70" s="40"/>
      <c r="DSF70" s="40"/>
      <c r="DSG70" s="40"/>
      <c r="DSH70" s="40"/>
      <c r="DSI70" s="40"/>
      <c r="DSJ70" s="40"/>
      <c r="DSK70" s="40"/>
      <c r="DSL70" s="40"/>
      <c r="DSM70" s="40"/>
      <c r="DSN70" s="40"/>
      <c r="DSO70" s="40"/>
      <c r="DSP70" s="40"/>
      <c r="DSQ70" s="40"/>
      <c r="DSR70" s="40"/>
      <c r="DSS70" s="40"/>
      <c r="DST70" s="40"/>
      <c r="DSU70" s="40"/>
      <c r="DSV70" s="40"/>
      <c r="DSW70" s="40"/>
      <c r="DSX70" s="40"/>
      <c r="DSY70" s="40"/>
      <c r="DSZ70" s="40"/>
      <c r="DTA70" s="40"/>
      <c r="DTB70" s="40"/>
      <c r="DTC70" s="40"/>
      <c r="DTD70" s="40"/>
      <c r="DTE70" s="40"/>
      <c r="DTF70" s="40"/>
      <c r="DTG70" s="40"/>
      <c r="DTH70" s="40"/>
      <c r="DTI70" s="40"/>
      <c r="DTJ70" s="40"/>
      <c r="DTK70" s="40"/>
      <c r="DTL70" s="40"/>
      <c r="DTM70" s="40"/>
      <c r="DTN70" s="40"/>
      <c r="DTO70" s="40"/>
      <c r="DTP70" s="40"/>
      <c r="DTQ70" s="40"/>
      <c r="DTR70" s="40"/>
      <c r="DTS70" s="40"/>
      <c r="DTT70" s="40"/>
      <c r="DTU70" s="40"/>
      <c r="DTV70" s="40"/>
      <c r="DTW70" s="40"/>
      <c r="DTX70" s="40"/>
      <c r="DTY70" s="40"/>
      <c r="DTZ70" s="40"/>
      <c r="DUA70" s="40"/>
      <c r="DUB70" s="40"/>
      <c r="DUC70" s="40"/>
      <c r="DUD70" s="40"/>
      <c r="DUE70" s="40"/>
      <c r="DUF70" s="40"/>
      <c r="DUG70" s="40"/>
      <c r="DUH70" s="40"/>
      <c r="DUI70" s="40"/>
      <c r="DUJ70" s="40"/>
      <c r="DUK70" s="40"/>
      <c r="DUL70" s="40"/>
      <c r="DUM70" s="40"/>
      <c r="DUN70" s="40"/>
      <c r="DUO70" s="40"/>
      <c r="DUP70" s="40"/>
      <c r="DUQ70" s="40"/>
      <c r="DUR70" s="40"/>
      <c r="DUS70" s="40"/>
      <c r="DUT70" s="40"/>
      <c r="DUU70" s="40"/>
      <c r="DUV70" s="40"/>
      <c r="DUW70" s="40"/>
      <c r="DUX70" s="40"/>
      <c r="DUY70" s="40"/>
      <c r="DUZ70" s="40"/>
      <c r="DVA70" s="40"/>
      <c r="DVB70" s="40"/>
      <c r="DVC70" s="40"/>
      <c r="DVD70" s="40"/>
      <c r="DVE70" s="40"/>
      <c r="DVF70" s="40"/>
      <c r="DVG70" s="40"/>
      <c r="DVH70" s="40"/>
      <c r="DVI70" s="40"/>
      <c r="DVJ70" s="40"/>
      <c r="DVK70" s="40"/>
      <c r="DVL70" s="40"/>
      <c r="DVM70" s="40"/>
      <c r="DVN70" s="40"/>
      <c r="DVO70" s="40"/>
      <c r="DVP70" s="40"/>
      <c r="DVQ70" s="40"/>
      <c r="DVR70" s="40"/>
      <c r="DVS70" s="40"/>
      <c r="DVT70" s="40"/>
      <c r="DVU70" s="40"/>
      <c r="DVV70" s="40"/>
      <c r="DVW70" s="40"/>
      <c r="DVX70" s="40"/>
      <c r="DVY70" s="40"/>
      <c r="DVZ70" s="40"/>
      <c r="DWA70" s="40"/>
      <c r="DWB70" s="40"/>
      <c r="DWC70" s="40"/>
      <c r="DWD70" s="40"/>
      <c r="DWE70" s="40"/>
      <c r="DWF70" s="40"/>
      <c r="DWG70" s="40"/>
      <c r="DWH70" s="40"/>
      <c r="DWI70" s="40"/>
      <c r="DWJ70" s="40"/>
      <c r="DWK70" s="40"/>
      <c r="DWL70" s="40"/>
      <c r="DWM70" s="40"/>
      <c r="DWN70" s="40"/>
      <c r="DWO70" s="40"/>
      <c r="DWP70" s="40"/>
      <c r="DWQ70" s="40"/>
      <c r="DWR70" s="40"/>
      <c r="DWS70" s="40"/>
      <c r="DWT70" s="40"/>
      <c r="DWU70" s="40"/>
      <c r="DWV70" s="40"/>
      <c r="DWW70" s="40"/>
      <c r="DWX70" s="40"/>
      <c r="DWY70" s="40"/>
      <c r="DWZ70" s="40"/>
      <c r="DXA70" s="40"/>
      <c r="DXB70" s="40"/>
      <c r="DXC70" s="40"/>
      <c r="DXD70" s="40"/>
      <c r="DXE70" s="40"/>
      <c r="DXF70" s="40"/>
      <c r="DXG70" s="40"/>
      <c r="DXH70" s="40"/>
      <c r="DXI70" s="40"/>
      <c r="DXJ70" s="40"/>
      <c r="DXK70" s="40"/>
      <c r="DXL70" s="40"/>
      <c r="DXM70" s="40"/>
      <c r="DXN70" s="40"/>
      <c r="DXO70" s="40"/>
      <c r="DXP70" s="40"/>
      <c r="DXQ70" s="40"/>
      <c r="DXR70" s="40"/>
      <c r="DXS70" s="40"/>
      <c r="DXT70" s="40"/>
      <c r="DXU70" s="40"/>
      <c r="DXV70" s="40"/>
      <c r="DXW70" s="40"/>
      <c r="DXX70" s="40"/>
      <c r="DXY70" s="40"/>
      <c r="DXZ70" s="40"/>
      <c r="DYA70" s="40"/>
      <c r="DYB70" s="40"/>
      <c r="DYC70" s="40"/>
      <c r="DYD70" s="40"/>
      <c r="DYE70" s="40"/>
      <c r="DYF70" s="40"/>
      <c r="DYG70" s="40"/>
      <c r="DYH70" s="40"/>
      <c r="DYI70" s="40"/>
      <c r="DYJ70" s="40"/>
      <c r="DYK70" s="40"/>
      <c r="DYL70" s="40"/>
      <c r="DYM70" s="40"/>
      <c r="DYN70" s="40"/>
      <c r="DYO70" s="40"/>
      <c r="DYP70" s="40"/>
      <c r="DYQ70" s="40"/>
      <c r="DYR70" s="40"/>
      <c r="DYS70" s="40"/>
      <c r="DYT70" s="40"/>
      <c r="DYU70" s="40"/>
      <c r="DYV70" s="40"/>
      <c r="DYW70" s="40"/>
      <c r="DYX70" s="40"/>
      <c r="DYY70" s="40"/>
      <c r="DYZ70" s="40"/>
      <c r="DZA70" s="40"/>
      <c r="DZB70" s="40"/>
      <c r="DZC70" s="40"/>
      <c r="DZD70" s="40"/>
      <c r="DZE70" s="40"/>
      <c r="DZF70" s="40"/>
      <c r="DZG70" s="40"/>
      <c r="DZH70" s="40"/>
      <c r="DZI70" s="40"/>
      <c r="DZJ70" s="40"/>
      <c r="DZK70" s="40"/>
      <c r="DZL70" s="40"/>
      <c r="DZM70" s="40"/>
      <c r="DZN70" s="40"/>
      <c r="DZO70" s="40"/>
      <c r="DZP70" s="40"/>
      <c r="DZQ70" s="40"/>
      <c r="DZR70" s="40"/>
      <c r="DZS70" s="40"/>
      <c r="DZT70" s="40"/>
      <c r="DZU70" s="40"/>
      <c r="DZV70" s="40"/>
      <c r="DZW70" s="40"/>
      <c r="DZX70" s="40"/>
      <c r="DZY70" s="40"/>
      <c r="DZZ70" s="40"/>
      <c r="EAA70" s="40"/>
      <c r="EAB70" s="40"/>
      <c r="EAC70" s="40"/>
      <c r="EAD70" s="40"/>
      <c r="EAE70" s="40"/>
      <c r="EAF70" s="40"/>
      <c r="EAG70" s="40"/>
      <c r="EAH70" s="40"/>
      <c r="EAI70" s="40"/>
      <c r="EAJ70" s="40"/>
      <c r="EAK70" s="40"/>
      <c r="EAL70" s="40"/>
      <c r="EAM70" s="40"/>
      <c r="EAN70" s="40"/>
      <c r="EAO70" s="40"/>
      <c r="EAP70" s="40"/>
      <c r="EAQ70" s="40"/>
      <c r="EAR70" s="40"/>
      <c r="EAS70" s="40"/>
      <c r="EAT70" s="40"/>
      <c r="EAU70" s="40"/>
      <c r="EAV70" s="40"/>
      <c r="EAW70" s="40"/>
      <c r="EAX70" s="40"/>
      <c r="EAY70" s="40"/>
      <c r="EAZ70" s="40"/>
      <c r="EBA70" s="40"/>
      <c r="EBB70" s="40"/>
      <c r="EBC70" s="40"/>
      <c r="EBD70" s="40"/>
      <c r="EBE70" s="40"/>
      <c r="EBF70" s="40"/>
      <c r="EBG70" s="40"/>
      <c r="EBH70" s="40"/>
      <c r="EBI70" s="40"/>
      <c r="EBJ70" s="40"/>
      <c r="EBK70" s="40"/>
      <c r="EBL70" s="40"/>
      <c r="EBM70" s="40"/>
      <c r="EBN70" s="40"/>
      <c r="EBO70" s="40"/>
      <c r="EBP70" s="40"/>
      <c r="EBQ70" s="40"/>
      <c r="EBR70" s="40"/>
      <c r="EBS70" s="40"/>
      <c r="EBT70" s="40"/>
      <c r="EBU70" s="40"/>
      <c r="EBV70" s="40"/>
      <c r="EBW70" s="40"/>
      <c r="EBX70" s="40"/>
      <c r="EBY70" s="40"/>
      <c r="EBZ70" s="40"/>
      <c r="ECA70" s="40"/>
      <c r="ECB70" s="40"/>
      <c r="ECC70" s="40"/>
      <c r="ECD70" s="40"/>
      <c r="ECE70" s="40"/>
      <c r="ECF70" s="40"/>
      <c r="ECG70" s="40"/>
      <c r="ECH70" s="40"/>
      <c r="ECI70" s="40"/>
      <c r="ECJ70" s="40"/>
      <c r="ECK70" s="40"/>
      <c r="ECL70" s="40"/>
      <c r="ECM70" s="40"/>
      <c r="ECN70" s="40"/>
      <c r="ECO70" s="40"/>
      <c r="ECP70" s="40"/>
      <c r="ECQ70" s="40"/>
      <c r="ECR70" s="40"/>
      <c r="ECS70" s="40"/>
      <c r="ECT70" s="40"/>
      <c r="ECU70" s="40"/>
      <c r="ECV70" s="40"/>
      <c r="ECW70" s="40"/>
      <c r="ECX70" s="40"/>
      <c r="ECY70" s="40"/>
      <c r="ECZ70" s="40"/>
      <c r="EDA70" s="40"/>
      <c r="EDB70" s="40"/>
      <c r="EDC70" s="40"/>
      <c r="EDD70" s="40"/>
      <c r="EDE70" s="40"/>
      <c r="EDF70" s="40"/>
      <c r="EDG70" s="40"/>
      <c r="EDH70" s="40"/>
      <c r="EDI70" s="40"/>
      <c r="EDJ70" s="40"/>
      <c r="EDK70" s="40"/>
      <c r="EDL70" s="40"/>
      <c r="EDM70" s="40"/>
      <c r="EDN70" s="40"/>
      <c r="EDO70" s="40"/>
      <c r="EDP70" s="40"/>
      <c r="EDQ70" s="40"/>
      <c r="EDR70" s="40"/>
      <c r="EDS70" s="40"/>
      <c r="EDT70" s="40"/>
      <c r="EDU70" s="40"/>
      <c r="EDV70" s="40"/>
      <c r="EDW70" s="40"/>
      <c r="EDX70" s="40"/>
      <c r="EDY70" s="40"/>
      <c r="EDZ70" s="40"/>
      <c r="EEA70" s="40"/>
      <c r="EEB70" s="40"/>
      <c r="EEC70" s="40"/>
      <c r="EED70" s="40"/>
      <c r="EEE70" s="40"/>
      <c r="EEF70" s="40"/>
      <c r="EEG70" s="40"/>
      <c r="EEH70" s="40"/>
      <c r="EEI70" s="40"/>
      <c r="EEJ70" s="40"/>
      <c r="EEK70" s="40"/>
      <c r="EEL70" s="40"/>
      <c r="EEM70" s="40"/>
      <c r="EEN70" s="40"/>
      <c r="EEO70" s="40"/>
      <c r="EEP70" s="40"/>
      <c r="EEQ70" s="40"/>
      <c r="EER70" s="40"/>
      <c r="EES70" s="40"/>
      <c r="EET70" s="40"/>
      <c r="EEU70" s="40"/>
      <c r="EEV70" s="40"/>
      <c r="EEW70" s="40"/>
      <c r="EEX70" s="40"/>
      <c r="EEY70" s="40"/>
      <c r="EEZ70" s="40"/>
      <c r="EFA70" s="40"/>
      <c r="EFB70" s="40"/>
      <c r="EFC70" s="40"/>
      <c r="EFD70" s="40"/>
      <c r="EFE70" s="40"/>
      <c r="EFF70" s="40"/>
      <c r="EFG70" s="40"/>
      <c r="EFH70" s="40"/>
      <c r="EFI70" s="40"/>
      <c r="EFJ70" s="40"/>
      <c r="EFK70" s="40"/>
      <c r="EFL70" s="40"/>
      <c r="EFM70" s="40"/>
      <c r="EFN70" s="40"/>
      <c r="EFO70" s="40"/>
      <c r="EFP70" s="40"/>
      <c r="EFQ70" s="40"/>
      <c r="EFR70" s="40"/>
      <c r="EFS70" s="40"/>
      <c r="EFT70" s="40"/>
      <c r="EFU70" s="40"/>
      <c r="EFV70" s="40"/>
      <c r="EFW70" s="40"/>
      <c r="EFX70" s="40"/>
      <c r="EFY70" s="40"/>
      <c r="EFZ70" s="40"/>
      <c r="EGA70" s="40"/>
      <c r="EGB70" s="40"/>
      <c r="EGC70" s="40"/>
      <c r="EGD70" s="40"/>
      <c r="EGE70" s="40"/>
      <c r="EGF70" s="40"/>
      <c r="EGG70" s="40"/>
      <c r="EGH70" s="40"/>
      <c r="EGI70" s="40"/>
      <c r="EGJ70" s="40"/>
      <c r="EGK70" s="40"/>
      <c r="EGL70" s="40"/>
      <c r="EGM70" s="40"/>
      <c r="EGN70" s="40"/>
      <c r="EGO70" s="40"/>
      <c r="EGP70" s="40"/>
      <c r="EGQ70" s="40"/>
      <c r="EGR70" s="40"/>
      <c r="EGS70" s="40"/>
      <c r="EGT70" s="40"/>
      <c r="EGU70" s="40"/>
      <c r="EGV70" s="40"/>
      <c r="EGW70" s="40"/>
      <c r="EGX70" s="40"/>
      <c r="EGY70" s="40"/>
      <c r="EGZ70" s="40"/>
      <c r="EHA70" s="40"/>
      <c r="EHB70" s="40"/>
      <c r="EHC70" s="40"/>
      <c r="EHD70" s="40"/>
      <c r="EHE70" s="40"/>
      <c r="EHF70" s="40"/>
      <c r="EHG70" s="40"/>
      <c r="EHH70" s="40"/>
      <c r="EHI70" s="40"/>
      <c r="EHJ70" s="40"/>
      <c r="EHK70" s="40"/>
      <c r="EHL70" s="40"/>
      <c r="EHM70" s="40"/>
      <c r="EHN70" s="40"/>
      <c r="EHO70" s="40"/>
      <c r="EHP70" s="40"/>
      <c r="EHQ70" s="40"/>
      <c r="EHR70" s="40"/>
      <c r="EHS70" s="40"/>
      <c r="EHT70" s="40"/>
      <c r="EHU70" s="40"/>
      <c r="EHV70" s="40"/>
      <c r="EHW70" s="40"/>
      <c r="EHX70" s="40"/>
      <c r="EHY70" s="40"/>
      <c r="EHZ70" s="40"/>
      <c r="EIA70" s="40"/>
      <c r="EIB70" s="40"/>
      <c r="EIC70" s="40"/>
      <c r="EID70" s="40"/>
      <c r="EIE70" s="40"/>
      <c r="EIF70" s="40"/>
      <c r="EIG70" s="40"/>
      <c r="EIH70" s="40"/>
      <c r="EII70" s="40"/>
      <c r="EIJ70" s="40"/>
      <c r="EIK70" s="40"/>
      <c r="EIL70" s="40"/>
      <c r="EIM70" s="40"/>
      <c r="EIN70" s="40"/>
      <c r="EIO70" s="40"/>
      <c r="EIP70" s="40"/>
      <c r="EIQ70" s="40"/>
      <c r="EIR70" s="40"/>
      <c r="EIS70" s="40"/>
      <c r="EIT70" s="40"/>
      <c r="EIU70" s="40"/>
      <c r="EIV70" s="40"/>
      <c r="EIW70" s="40"/>
      <c r="EIX70" s="40"/>
      <c r="EIY70" s="40"/>
      <c r="EIZ70" s="40"/>
      <c r="EJA70" s="40"/>
      <c r="EJB70" s="40"/>
      <c r="EJC70" s="40"/>
      <c r="EJD70" s="40"/>
      <c r="EJE70" s="40"/>
      <c r="EJF70" s="40"/>
      <c r="EJG70" s="40"/>
      <c r="EJH70" s="40"/>
      <c r="EJI70" s="40"/>
      <c r="EJJ70" s="40"/>
      <c r="EJK70" s="40"/>
      <c r="EJL70" s="40"/>
      <c r="EJM70" s="40"/>
      <c r="EJN70" s="40"/>
      <c r="EJO70" s="40"/>
      <c r="EJP70" s="40"/>
      <c r="EJQ70" s="40"/>
      <c r="EJR70" s="40"/>
      <c r="EJS70" s="40"/>
      <c r="EJT70" s="40"/>
      <c r="EJU70" s="40"/>
      <c r="EJV70" s="40"/>
      <c r="EJW70" s="40"/>
      <c r="EJX70" s="40"/>
      <c r="EJY70" s="40"/>
      <c r="EJZ70" s="40"/>
      <c r="EKA70" s="40"/>
      <c r="EKB70" s="40"/>
      <c r="EKC70" s="40"/>
      <c r="EKD70" s="40"/>
      <c r="EKE70" s="40"/>
      <c r="EKF70" s="40"/>
      <c r="EKG70" s="40"/>
      <c r="EKH70" s="40"/>
      <c r="EKI70" s="40"/>
      <c r="EKJ70" s="40"/>
      <c r="EKK70" s="40"/>
      <c r="EKL70" s="40"/>
      <c r="EKM70" s="40"/>
      <c r="EKN70" s="40"/>
      <c r="EKO70" s="40"/>
      <c r="EKP70" s="40"/>
      <c r="EKQ70" s="40"/>
      <c r="EKR70" s="40"/>
      <c r="EKS70" s="40"/>
      <c r="EKT70" s="40"/>
      <c r="EKU70" s="40"/>
      <c r="EKV70" s="40"/>
      <c r="EKW70" s="40"/>
      <c r="EKX70" s="40"/>
      <c r="EKY70" s="40"/>
      <c r="EKZ70" s="40"/>
      <c r="ELA70" s="40"/>
      <c r="ELB70" s="40"/>
      <c r="ELC70" s="40"/>
      <c r="ELD70" s="40"/>
      <c r="ELE70" s="40"/>
      <c r="ELF70" s="40"/>
      <c r="ELG70" s="40"/>
      <c r="ELH70" s="40"/>
      <c r="ELI70" s="40"/>
      <c r="ELJ70" s="40"/>
      <c r="ELK70" s="40"/>
      <c r="ELL70" s="40"/>
      <c r="ELM70" s="40"/>
      <c r="ELN70" s="40"/>
      <c r="ELO70" s="40"/>
      <c r="ELP70" s="40"/>
      <c r="ELQ70" s="40"/>
      <c r="ELR70" s="40"/>
      <c r="ELS70" s="40"/>
      <c r="ELT70" s="40"/>
      <c r="ELU70" s="40"/>
      <c r="ELV70" s="40"/>
      <c r="ELW70" s="40"/>
      <c r="ELX70" s="40"/>
      <c r="ELY70" s="40"/>
      <c r="ELZ70" s="40"/>
      <c r="EMA70" s="40"/>
      <c r="EMB70" s="40"/>
      <c r="EMC70" s="40"/>
      <c r="EMD70" s="40"/>
      <c r="EME70" s="40"/>
      <c r="EMF70" s="40"/>
      <c r="EMG70" s="40"/>
      <c r="EMH70" s="40"/>
      <c r="EMI70" s="40"/>
      <c r="EMJ70" s="40"/>
      <c r="EMK70" s="40"/>
      <c r="EML70" s="40"/>
      <c r="EMM70" s="40"/>
      <c r="EMN70" s="40"/>
      <c r="EMO70" s="40"/>
      <c r="EMP70" s="40"/>
      <c r="EMQ70" s="40"/>
      <c r="EMR70" s="40"/>
      <c r="EMS70" s="40"/>
      <c r="EMT70" s="40"/>
      <c r="EMU70" s="40"/>
      <c r="EMV70" s="40"/>
      <c r="EMW70" s="40"/>
      <c r="EMX70" s="40"/>
      <c r="EMY70" s="40"/>
      <c r="EMZ70" s="40"/>
      <c r="ENA70" s="40"/>
      <c r="ENB70" s="40"/>
      <c r="ENC70" s="40"/>
      <c r="END70" s="40"/>
      <c r="ENE70" s="40"/>
      <c r="ENF70" s="40"/>
      <c r="ENG70" s="40"/>
      <c r="ENH70" s="40"/>
      <c r="ENI70" s="40"/>
      <c r="ENJ70" s="40"/>
      <c r="ENK70" s="40"/>
      <c r="ENL70" s="40"/>
      <c r="ENM70" s="40"/>
      <c r="ENN70" s="40"/>
      <c r="ENO70" s="40"/>
      <c r="ENP70" s="40"/>
      <c r="ENQ70" s="40"/>
      <c r="ENR70" s="40"/>
      <c r="ENS70" s="40"/>
      <c r="ENT70" s="40"/>
      <c r="ENU70" s="40"/>
      <c r="ENV70" s="40"/>
      <c r="ENW70" s="40"/>
      <c r="ENX70" s="40"/>
      <c r="ENY70" s="40"/>
      <c r="ENZ70" s="40"/>
      <c r="EOA70" s="40"/>
      <c r="EOB70" s="40"/>
      <c r="EOC70" s="40"/>
      <c r="EOD70" s="40"/>
      <c r="EOE70" s="40"/>
      <c r="EOF70" s="40"/>
      <c r="EOG70" s="40"/>
      <c r="EOH70" s="40"/>
      <c r="EOI70" s="40"/>
      <c r="EOJ70" s="40"/>
      <c r="EOK70" s="40"/>
      <c r="EOL70" s="40"/>
      <c r="EOM70" s="40"/>
      <c r="EON70" s="40"/>
      <c r="EOO70" s="40"/>
      <c r="EOP70" s="40"/>
      <c r="EOQ70" s="40"/>
      <c r="EOR70" s="40"/>
      <c r="EOS70" s="40"/>
      <c r="EOT70" s="40"/>
      <c r="EOU70" s="40"/>
      <c r="EOV70" s="40"/>
      <c r="EOW70" s="40"/>
      <c r="EOX70" s="40"/>
      <c r="EOY70" s="40"/>
      <c r="EOZ70" s="40"/>
      <c r="EPA70" s="40"/>
      <c r="EPB70" s="40"/>
      <c r="EPC70" s="40"/>
      <c r="EPD70" s="40"/>
      <c r="EPE70" s="40"/>
      <c r="EPF70" s="40"/>
      <c r="EPG70" s="40"/>
      <c r="EPH70" s="40"/>
      <c r="EPI70" s="40"/>
      <c r="EPJ70" s="40"/>
      <c r="EPK70" s="40"/>
      <c r="EPL70" s="40"/>
      <c r="EPM70" s="40"/>
      <c r="EPN70" s="40"/>
      <c r="EPO70" s="40"/>
      <c r="EPP70" s="40"/>
      <c r="EPQ70" s="40"/>
      <c r="EPR70" s="40"/>
      <c r="EPS70" s="40"/>
      <c r="EPT70" s="40"/>
      <c r="EPU70" s="40"/>
      <c r="EPV70" s="40"/>
      <c r="EPW70" s="40"/>
      <c r="EPX70" s="40"/>
      <c r="EPY70" s="40"/>
      <c r="EPZ70" s="40"/>
      <c r="EQA70" s="40"/>
      <c r="EQB70" s="40"/>
      <c r="EQC70" s="40"/>
      <c r="EQD70" s="40"/>
      <c r="EQE70" s="40"/>
      <c r="EQF70" s="40"/>
      <c r="EQG70" s="40"/>
      <c r="EQH70" s="40"/>
      <c r="EQI70" s="40"/>
      <c r="EQJ70" s="40"/>
      <c r="EQK70" s="40"/>
      <c r="EQL70" s="40"/>
      <c r="EQM70" s="40"/>
      <c r="EQN70" s="40"/>
      <c r="EQO70" s="40"/>
      <c r="EQP70" s="40"/>
      <c r="EQQ70" s="40"/>
      <c r="EQR70" s="40"/>
      <c r="EQS70" s="40"/>
      <c r="EQT70" s="40"/>
      <c r="EQU70" s="40"/>
      <c r="EQV70" s="40"/>
      <c r="EQW70" s="40"/>
      <c r="EQX70" s="40"/>
      <c r="EQY70" s="40"/>
      <c r="EQZ70" s="40"/>
      <c r="ERA70" s="40"/>
      <c r="ERB70" s="40"/>
      <c r="ERC70" s="40"/>
      <c r="ERD70" s="40"/>
      <c r="ERE70" s="40"/>
      <c r="ERF70" s="40"/>
      <c r="ERG70" s="40"/>
      <c r="ERH70" s="40"/>
      <c r="ERI70" s="40"/>
      <c r="ERJ70" s="40"/>
      <c r="ERK70" s="40"/>
      <c r="ERL70" s="40"/>
      <c r="ERM70" s="40"/>
      <c r="ERN70" s="40"/>
      <c r="ERO70" s="40"/>
      <c r="ERP70" s="40"/>
      <c r="ERQ70" s="40"/>
      <c r="ERR70" s="40"/>
      <c r="ERS70" s="40"/>
      <c r="ERT70" s="40"/>
      <c r="ERU70" s="40"/>
      <c r="ERV70" s="40"/>
      <c r="ERW70" s="40"/>
      <c r="ERX70" s="40"/>
      <c r="ERY70" s="40"/>
      <c r="ERZ70" s="40"/>
      <c r="ESA70" s="40"/>
      <c r="ESB70" s="40"/>
      <c r="ESC70" s="40"/>
      <c r="ESD70" s="40"/>
      <c r="ESE70" s="40"/>
      <c r="ESF70" s="40"/>
      <c r="ESG70" s="40"/>
      <c r="ESH70" s="40"/>
      <c r="ESI70" s="40"/>
      <c r="ESJ70" s="40"/>
      <c r="ESK70" s="40"/>
      <c r="ESL70" s="40"/>
      <c r="ESM70" s="40"/>
      <c r="ESN70" s="40"/>
      <c r="ESO70" s="40"/>
      <c r="ESP70" s="40"/>
      <c r="ESQ70" s="40"/>
      <c r="ESR70" s="40"/>
      <c r="ESS70" s="40"/>
      <c r="EST70" s="40"/>
      <c r="ESU70" s="40"/>
      <c r="ESV70" s="40"/>
      <c r="ESW70" s="40"/>
      <c r="ESX70" s="40"/>
      <c r="ESY70" s="40"/>
      <c r="ESZ70" s="40"/>
      <c r="ETA70" s="40"/>
      <c r="ETB70" s="40"/>
      <c r="ETC70" s="40"/>
      <c r="ETD70" s="40"/>
      <c r="ETE70" s="40"/>
      <c r="ETF70" s="40"/>
      <c r="ETG70" s="40"/>
      <c r="ETH70" s="40"/>
      <c r="ETI70" s="40"/>
      <c r="ETJ70" s="40"/>
      <c r="ETK70" s="40"/>
      <c r="ETL70" s="40"/>
      <c r="ETM70" s="40"/>
      <c r="ETN70" s="40"/>
      <c r="ETO70" s="40"/>
      <c r="ETP70" s="40"/>
      <c r="ETQ70" s="40"/>
      <c r="ETR70" s="40"/>
      <c r="ETS70" s="40"/>
      <c r="ETT70" s="40"/>
      <c r="ETU70" s="40"/>
      <c r="ETV70" s="40"/>
      <c r="ETW70" s="40"/>
      <c r="ETX70" s="40"/>
      <c r="ETY70" s="40"/>
      <c r="ETZ70" s="40"/>
      <c r="EUA70" s="40"/>
      <c r="EUB70" s="40"/>
      <c r="EUC70" s="40"/>
      <c r="EUD70" s="40"/>
      <c r="EUE70" s="40"/>
      <c r="EUF70" s="40"/>
      <c r="EUG70" s="40"/>
      <c r="EUH70" s="40"/>
      <c r="EUI70" s="40"/>
      <c r="EUJ70" s="40"/>
      <c r="EUK70" s="40"/>
      <c r="EUL70" s="40"/>
      <c r="EUM70" s="40"/>
      <c r="EUN70" s="40"/>
      <c r="EUO70" s="40"/>
      <c r="EUP70" s="40"/>
      <c r="EUQ70" s="40"/>
      <c r="EUR70" s="40"/>
      <c r="EUS70" s="40"/>
      <c r="EUT70" s="40"/>
      <c r="EUU70" s="40"/>
      <c r="EUV70" s="40"/>
      <c r="EUW70" s="40"/>
      <c r="EUX70" s="40"/>
      <c r="EUY70" s="40"/>
      <c r="EUZ70" s="40"/>
      <c r="EVA70" s="40"/>
      <c r="EVB70" s="40"/>
      <c r="EVC70" s="40"/>
      <c r="EVD70" s="40"/>
      <c r="EVE70" s="40"/>
      <c r="EVF70" s="40"/>
      <c r="EVG70" s="40"/>
      <c r="EVH70" s="40"/>
      <c r="EVI70" s="40"/>
      <c r="EVJ70" s="40"/>
      <c r="EVK70" s="40"/>
      <c r="EVL70" s="40"/>
      <c r="EVM70" s="40"/>
      <c r="EVN70" s="40"/>
      <c r="EVO70" s="40"/>
      <c r="EVP70" s="40"/>
      <c r="EVQ70" s="40"/>
      <c r="EVR70" s="40"/>
      <c r="EVS70" s="40"/>
      <c r="EVT70" s="40"/>
      <c r="EVU70" s="40"/>
      <c r="EVV70" s="40"/>
      <c r="EVW70" s="40"/>
      <c r="EVX70" s="40"/>
      <c r="EVY70" s="40"/>
      <c r="EVZ70" s="40"/>
      <c r="EWA70" s="40"/>
      <c r="EWB70" s="40"/>
      <c r="EWC70" s="40"/>
      <c r="EWD70" s="40"/>
      <c r="EWE70" s="40"/>
      <c r="EWF70" s="40"/>
      <c r="EWG70" s="40"/>
      <c r="EWH70" s="40"/>
      <c r="EWI70" s="40"/>
      <c r="EWJ70" s="40"/>
      <c r="EWK70" s="40"/>
      <c r="EWL70" s="40"/>
      <c r="EWM70" s="40"/>
      <c r="EWN70" s="40"/>
      <c r="EWO70" s="40"/>
      <c r="EWP70" s="40"/>
      <c r="EWQ70" s="40"/>
      <c r="EWR70" s="40"/>
      <c r="EWS70" s="40"/>
      <c r="EWT70" s="40"/>
      <c r="EWU70" s="40"/>
      <c r="EWV70" s="40"/>
      <c r="EWW70" s="40"/>
      <c r="EWX70" s="40"/>
      <c r="EWY70" s="40"/>
      <c r="EWZ70" s="40"/>
      <c r="EXA70" s="40"/>
      <c r="EXB70" s="40"/>
      <c r="EXC70" s="40"/>
      <c r="EXD70" s="40"/>
      <c r="EXE70" s="40"/>
      <c r="EXF70" s="40"/>
      <c r="EXG70" s="40"/>
      <c r="EXH70" s="40"/>
      <c r="EXI70" s="40"/>
      <c r="EXJ70" s="40"/>
      <c r="EXK70" s="40"/>
      <c r="EXL70" s="40"/>
      <c r="EXM70" s="40"/>
      <c r="EXN70" s="40"/>
      <c r="EXO70" s="40"/>
      <c r="EXP70" s="40"/>
      <c r="EXQ70" s="40"/>
      <c r="EXR70" s="40"/>
      <c r="EXS70" s="40"/>
      <c r="EXT70" s="40"/>
      <c r="EXU70" s="40"/>
      <c r="EXV70" s="40"/>
      <c r="EXW70" s="40"/>
      <c r="EXX70" s="40"/>
      <c r="EXY70" s="40"/>
      <c r="EXZ70" s="40"/>
      <c r="EYA70" s="40"/>
      <c r="EYB70" s="40"/>
      <c r="EYC70" s="40"/>
      <c r="EYD70" s="40"/>
      <c r="EYE70" s="40"/>
      <c r="EYF70" s="40"/>
      <c r="EYG70" s="40"/>
      <c r="EYH70" s="40"/>
      <c r="EYI70" s="40"/>
      <c r="EYJ70" s="40"/>
      <c r="EYK70" s="40"/>
      <c r="EYL70" s="40"/>
      <c r="EYM70" s="40"/>
      <c r="EYN70" s="40"/>
      <c r="EYO70" s="40"/>
      <c r="EYP70" s="40"/>
      <c r="EYQ70" s="40"/>
      <c r="EYR70" s="40"/>
      <c r="EYS70" s="40"/>
      <c r="EYT70" s="40"/>
      <c r="EYU70" s="40"/>
      <c r="EYV70" s="40"/>
      <c r="EYW70" s="40"/>
      <c r="EYX70" s="40"/>
      <c r="EYY70" s="40"/>
      <c r="EYZ70" s="40"/>
      <c r="EZA70" s="40"/>
      <c r="EZB70" s="40"/>
      <c r="EZC70" s="40"/>
      <c r="EZD70" s="40"/>
      <c r="EZE70" s="40"/>
      <c r="EZF70" s="40"/>
      <c r="EZG70" s="40"/>
      <c r="EZH70" s="40"/>
      <c r="EZI70" s="40"/>
      <c r="EZJ70" s="40"/>
      <c r="EZK70" s="40"/>
      <c r="EZL70" s="40"/>
      <c r="EZM70" s="40"/>
      <c r="EZN70" s="40"/>
      <c r="EZO70" s="40"/>
      <c r="EZP70" s="40"/>
      <c r="EZQ70" s="40"/>
      <c r="EZR70" s="40"/>
      <c r="EZS70" s="40"/>
      <c r="EZT70" s="40"/>
      <c r="EZU70" s="40"/>
      <c r="EZV70" s="40"/>
      <c r="EZW70" s="40"/>
      <c r="EZX70" s="40"/>
      <c r="EZY70" s="40"/>
      <c r="EZZ70" s="40"/>
      <c r="FAA70" s="40"/>
      <c r="FAB70" s="40"/>
      <c r="FAC70" s="40"/>
      <c r="FAD70" s="40"/>
      <c r="FAE70" s="40"/>
      <c r="FAF70" s="40"/>
      <c r="FAG70" s="40"/>
      <c r="FAH70" s="40"/>
      <c r="FAI70" s="40"/>
      <c r="FAJ70" s="40"/>
      <c r="FAK70" s="40"/>
      <c r="FAL70" s="40"/>
      <c r="FAM70" s="40"/>
      <c r="FAN70" s="40"/>
      <c r="FAO70" s="40"/>
      <c r="FAP70" s="40"/>
      <c r="FAQ70" s="40"/>
      <c r="FAR70" s="40"/>
      <c r="FAS70" s="40"/>
      <c r="FAT70" s="40"/>
      <c r="FAU70" s="40"/>
      <c r="FAV70" s="40"/>
      <c r="FAW70" s="40"/>
      <c r="FAX70" s="40"/>
      <c r="FAY70" s="40"/>
      <c r="FAZ70" s="40"/>
      <c r="FBA70" s="40"/>
      <c r="FBB70" s="40"/>
      <c r="FBC70" s="40"/>
      <c r="FBD70" s="40"/>
      <c r="FBE70" s="40"/>
      <c r="FBF70" s="40"/>
      <c r="FBG70" s="40"/>
      <c r="FBH70" s="40"/>
      <c r="FBI70" s="40"/>
      <c r="FBJ70" s="40"/>
      <c r="FBK70" s="40"/>
      <c r="FBL70" s="40"/>
      <c r="FBM70" s="40"/>
      <c r="FBN70" s="40"/>
      <c r="FBO70" s="40"/>
      <c r="FBP70" s="40"/>
      <c r="FBQ70" s="40"/>
      <c r="FBR70" s="40"/>
      <c r="FBS70" s="40"/>
      <c r="FBT70" s="40"/>
      <c r="FBU70" s="40"/>
      <c r="FBV70" s="40"/>
      <c r="FBW70" s="40"/>
      <c r="FBX70" s="40"/>
      <c r="FBY70" s="40"/>
      <c r="FBZ70" s="40"/>
      <c r="FCA70" s="40"/>
      <c r="FCB70" s="40"/>
      <c r="FCC70" s="40"/>
      <c r="FCD70" s="40"/>
      <c r="FCE70" s="40"/>
      <c r="FCF70" s="40"/>
      <c r="FCG70" s="40"/>
      <c r="FCH70" s="40"/>
      <c r="FCI70" s="40"/>
      <c r="FCJ70" s="40"/>
      <c r="FCK70" s="40"/>
      <c r="FCL70" s="40"/>
      <c r="FCM70" s="40"/>
      <c r="FCN70" s="40"/>
      <c r="FCO70" s="40"/>
      <c r="FCP70" s="40"/>
      <c r="FCQ70" s="40"/>
      <c r="FCR70" s="40"/>
      <c r="FCS70" s="40"/>
      <c r="FCT70" s="40"/>
      <c r="FCU70" s="40"/>
      <c r="FCV70" s="40"/>
      <c r="FCW70" s="40"/>
      <c r="FCX70" s="40"/>
      <c r="FCY70" s="40"/>
      <c r="FCZ70" s="40"/>
      <c r="FDA70" s="40"/>
      <c r="FDB70" s="40"/>
      <c r="FDC70" s="40"/>
      <c r="FDD70" s="40"/>
      <c r="FDE70" s="40"/>
      <c r="FDF70" s="40"/>
      <c r="FDG70" s="40"/>
      <c r="FDH70" s="40"/>
      <c r="FDI70" s="40"/>
      <c r="FDJ70" s="40"/>
      <c r="FDK70" s="40"/>
      <c r="FDL70" s="40"/>
      <c r="FDM70" s="40"/>
      <c r="FDN70" s="40"/>
      <c r="FDO70" s="40"/>
      <c r="FDP70" s="40"/>
      <c r="FDQ70" s="40"/>
      <c r="FDR70" s="40"/>
      <c r="FDS70" s="40"/>
      <c r="FDT70" s="40"/>
      <c r="FDU70" s="40"/>
      <c r="FDV70" s="40"/>
      <c r="FDW70" s="40"/>
      <c r="FDX70" s="40"/>
      <c r="FDY70" s="40"/>
      <c r="FDZ70" s="40"/>
      <c r="FEA70" s="40"/>
      <c r="FEB70" s="40"/>
      <c r="FEC70" s="40"/>
      <c r="FED70" s="40"/>
      <c r="FEE70" s="40"/>
      <c r="FEF70" s="40"/>
      <c r="FEG70" s="40"/>
      <c r="FEH70" s="40"/>
      <c r="FEI70" s="40"/>
      <c r="FEJ70" s="40"/>
      <c r="FEK70" s="40"/>
      <c r="FEL70" s="40"/>
      <c r="FEM70" s="40"/>
      <c r="FEN70" s="40"/>
      <c r="FEO70" s="40"/>
      <c r="FEP70" s="40"/>
      <c r="FEQ70" s="40"/>
      <c r="FER70" s="40"/>
      <c r="FES70" s="40"/>
      <c r="FET70" s="40"/>
      <c r="FEU70" s="40"/>
      <c r="FEV70" s="40"/>
      <c r="FEW70" s="40"/>
      <c r="FEX70" s="40"/>
      <c r="FEY70" s="40"/>
      <c r="FEZ70" s="40"/>
      <c r="FFA70" s="40"/>
      <c r="FFB70" s="40"/>
      <c r="FFC70" s="40"/>
      <c r="FFD70" s="40"/>
      <c r="FFE70" s="40"/>
      <c r="FFF70" s="40"/>
      <c r="FFG70" s="40"/>
      <c r="FFH70" s="40"/>
      <c r="FFI70" s="40"/>
      <c r="FFJ70" s="40"/>
      <c r="FFK70" s="40"/>
      <c r="FFL70" s="40"/>
      <c r="FFM70" s="40"/>
      <c r="FFN70" s="40"/>
      <c r="FFO70" s="40"/>
      <c r="FFP70" s="40"/>
      <c r="FFQ70" s="40"/>
      <c r="FFR70" s="40"/>
      <c r="FFS70" s="40"/>
      <c r="FFT70" s="40"/>
      <c r="FFU70" s="40"/>
      <c r="FFV70" s="40"/>
      <c r="FFW70" s="40"/>
      <c r="FFX70" s="40"/>
      <c r="FFY70" s="40"/>
      <c r="FFZ70" s="40"/>
      <c r="FGA70" s="40"/>
      <c r="FGB70" s="40"/>
      <c r="FGC70" s="40"/>
      <c r="FGD70" s="40"/>
      <c r="FGE70" s="40"/>
      <c r="FGF70" s="40"/>
      <c r="FGG70" s="40"/>
      <c r="FGH70" s="40"/>
      <c r="FGI70" s="40"/>
      <c r="FGJ70" s="40"/>
      <c r="FGK70" s="40"/>
      <c r="FGL70" s="40"/>
      <c r="FGM70" s="40"/>
      <c r="FGN70" s="40"/>
      <c r="FGO70" s="40"/>
      <c r="FGP70" s="40"/>
      <c r="FGQ70" s="40"/>
      <c r="FGR70" s="40"/>
      <c r="FGS70" s="40"/>
      <c r="FGT70" s="40"/>
      <c r="FGU70" s="40"/>
      <c r="FGV70" s="40"/>
      <c r="FGW70" s="40"/>
      <c r="FGX70" s="40"/>
      <c r="FGY70" s="40"/>
      <c r="FGZ70" s="40"/>
      <c r="FHA70" s="40"/>
      <c r="FHB70" s="40"/>
      <c r="FHC70" s="40"/>
      <c r="FHD70" s="40"/>
      <c r="FHE70" s="40"/>
      <c r="FHF70" s="40"/>
      <c r="FHG70" s="40"/>
      <c r="FHH70" s="40"/>
      <c r="FHI70" s="40"/>
      <c r="FHJ70" s="40"/>
      <c r="FHK70" s="40"/>
      <c r="FHL70" s="40"/>
      <c r="FHM70" s="40"/>
      <c r="FHN70" s="40"/>
      <c r="FHO70" s="40"/>
      <c r="FHP70" s="40"/>
      <c r="FHQ70" s="40"/>
      <c r="FHR70" s="40"/>
      <c r="FHS70" s="40"/>
      <c r="FHT70" s="40"/>
      <c r="FHU70" s="40"/>
      <c r="FHV70" s="40"/>
      <c r="FHW70" s="40"/>
      <c r="FHX70" s="40"/>
      <c r="FHY70" s="40"/>
      <c r="FHZ70" s="40"/>
      <c r="FIA70" s="40"/>
      <c r="FIB70" s="40"/>
      <c r="FIC70" s="40"/>
      <c r="FID70" s="40"/>
      <c r="FIE70" s="40"/>
      <c r="FIF70" s="40"/>
      <c r="FIG70" s="40"/>
      <c r="FIH70" s="40"/>
      <c r="FII70" s="40"/>
      <c r="FIJ70" s="40"/>
      <c r="FIK70" s="40"/>
      <c r="FIL70" s="40"/>
      <c r="FIM70" s="40"/>
      <c r="FIN70" s="40"/>
      <c r="FIO70" s="40"/>
      <c r="FIP70" s="40"/>
      <c r="FIQ70" s="40"/>
      <c r="FIR70" s="40"/>
      <c r="FIS70" s="40"/>
      <c r="FIT70" s="40"/>
      <c r="FIU70" s="40"/>
      <c r="FIV70" s="40"/>
      <c r="FIW70" s="40"/>
      <c r="FIX70" s="40"/>
      <c r="FIY70" s="40"/>
      <c r="FIZ70" s="40"/>
      <c r="FJA70" s="40"/>
      <c r="FJB70" s="40"/>
      <c r="FJC70" s="40"/>
      <c r="FJD70" s="40"/>
      <c r="FJE70" s="40"/>
      <c r="FJF70" s="40"/>
      <c r="FJG70" s="40"/>
      <c r="FJH70" s="40"/>
      <c r="FJI70" s="40"/>
      <c r="FJJ70" s="40"/>
      <c r="FJK70" s="40"/>
      <c r="FJL70" s="40"/>
      <c r="FJM70" s="40"/>
      <c r="FJN70" s="40"/>
      <c r="FJO70" s="40"/>
      <c r="FJP70" s="40"/>
      <c r="FJQ70" s="40"/>
      <c r="FJR70" s="40"/>
      <c r="FJS70" s="40"/>
      <c r="FJT70" s="40"/>
      <c r="FJU70" s="40"/>
      <c r="FJV70" s="40"/>
      <c r="FJW70" s="40"/>
      <c r="FJX70" s="40"/>
      <c r="FJY70" s="40"/>
      <c r="FJZ70" s="40"/>
      <c r="FKA70" s="40"/>
      <c r="FKB70" s="40"/>
      <c r="FKC70" s="40"/>
      <c r="FKD70" s="40"/>
      <c r="FKE70" s="40"/>
      <c r="FKF70" s="40"/>
      <c r="FKG70" s="40"/>
      <c r="FKH70" s="40"/>
      <c r="FKI70" s="40"/>
      <c r="FKJ70" s="40"/>
      <c r="FKK70" s="40"/>
      <c r="FKL70" s="40"/>
      <c r="FKM70" s="40"/>
      <c r="FKN70" s="40"/>
      <c r="FKO70" s="40"/>
      <c r="FKP70" s="40"/>
      <c r="FKQ70" s="40"/>
      <c r="FKR70" s="40"/>
      <c r="FKS70" s="40"/>
      <c r="FKT70" s="40"/>
      <c r="FKU70" s="40"/>
      <c r="FKV70" s="40"/>
      <c r="FKW70" s="40"/>
      <c r="FKX70" s="40"/>
      <c r="FKY70" s="40"/>
      <c r="FKZ70" s="40"/>
      <c r="FLA70" s="40"/>
      <c r="FLB70" s="40"/>
      <c r="FLC70" s="40"/>
      <c r="FLD70" s="40"/>
      <c r="FLE70" s="40"/>
      <c r="FLF70" s="40"/>
      <c r="FLG70" s="40"/>
      <c r="FLH70" s="40"/>
      <c r="FLI70" s="40"/>
      <c r="FLJ70" s="40"/>
      <c r="FLK70" s="40"/>
      <c r="FLL70" s="40"/>
      <c r="FLM70" s="40"/>
      <c r="FLN70" s="40"/>
      <c r="FLO70" s="40"/>
      <c r="FLP70" s="40"/>
      <c r="FLQ70" s="40"/>
      <c r="FLR70" s="40"/>
      <c r="FLS70" s="40"/>
      <c r="FLT70" s="40"/>
      <c r="FLU70" s="40"/>
      <c r="FLV70" s="40"/>
      <c r="FLW70" s="40"/>
      <c r="FLX70" s="40"/>
      <c r="FLY70" s="40"/>
      <c r="FLZ70" s="40"/>
      <c r="FMA70" s="40"/>
      <c r="FMB70" s="40"/>
      <c r="FMC70" s="40"/>
      <c r="FMD70" s="40"/>
      <c r="FME70" s="40"/>
      <c r="FMF70" s="40"/>
      <c r="FMG70" s="40"/>
      <c r="FMH70" s="40"/>
      <c r="FMI70" s="40"/>
      <c r="FMJ70" s="40"/>
      <c r="FMK70" s="40"/>
      <c r="FML70" s="40"/>
      <c r="FMM70" s="40"/>
      <c r="FMN70" s="40"/>
      <c r="FMO70" s="40"/>
      <c r="FMP70" s="40"/>
      <c r="FMQ70" s="40"/>
      <c r="FMR70" s="40"/>
      <c r="FMS70" s="40"/>
      <c r="FMT70" s="40"/>
      <c r="FMU70" s="40"/>
      <c r="FMV70" s="40"/>
      <c r="FMW70" s="40"/>
      <c r="FMX70" s="40"/>
      <c r="FMY70" s="40"/>
      <c r="FMZ70" s="40"/>
      <c r="FNA70" s="40"/>
      <c r="FNB70" s="40"/>
      <c r="FNC70" s="40"/>
      <c r="FND70" s="40"/>
      <c r="FNE70" s="40"/>
      <c r="FNF70" s="40"/>
      <c r="FNG70" s="40"/>
      <c r="FNH70" s="40"/>
      <c r="FNI70" s="40"/>
      <c r="FNJ70" s="40"/>
      <c r="FNK70" s="40"/>
      <c r="FNL70" s="40"/>
      <c r="FNM70" s="40"/>
      <c r="FNN70" s="40"/>
      <c r="FNO70" s="40"/>
      <c r="FNP70" s="40"/>
      <c r="FNQ70" s="40"/>
      <c r="FNR70" s="40"/>
      <c r="FNS70" s="40"/>
      <c r="FNT70" s="40"/>
      <c r="FNU70" s="40"/>
      <c r="FNV70" s="40"/>
      <c r="FNW70" s="40"/>
      <c r="FNX70" s="40"/>
      <c r="FNY70" s="40"/>
      <c r="FNZ70" s="40"/>
      <c r="FOA70" s="40"/>
      <c r="FOB70" s="40"/>
      <c r="FOC70" s="40"/>
      <c r="FOD70" s="40"/>
      <c r="FOE70" s="40"/>
      <c r="FOF70" s="40"/>
      <c r="FOG70" s="40"/>
      <c r="FOH70" s="40"/>
      <c r="FOI70" s="40"/>
      <c r="FOJ70" s="40"/>
      <c r="FOK70" s="40"/>
      <c r="FOL70" s="40"/>
      <c r="FOM70" s="40"/>
      <c r="FON70" s="40"/>
      <c r="FOO70" s="40"/>
      <c r="FOP70" s="40"/>
      <c r="FOQ70" s="40"/>
      <c r="FOR70" s="40"/>
      <c r="FOS70" s="40"/>
      <c r="FOT70" s="40"/>
      <c r="FOU70" s="40"/>
      <c r="FOV70" s="40"/>
      <c r="FOW70" s="40"/>
      <c r="FOX70" s="40"/>
      <c r="FOY70" s="40"/>
      <c r="FOZ70" s="40"/>
      <c r="FPA70" s="40"/>
      <c r="FPB70" s="40"/>
      <c r="FPC70" s="40"/>
      <c r="FPD70" s="40"/>
      <c r="FPE70" s="40"/>
      <c r="FPF70" s="40"/>
      <c r="FPG70" s="40"/>
      <c r="FPH70" s="40"/>
      <c r="FPI70" s="40"/>
      <c r="FPJ70" s="40"/>
      <c r="FPK70" s="40"/>
      <c r="FPL70" s="40"/>
      <c r="FPM70" s="40"/>
      <c r="FPN70" s="40"/>
      <c r="FPO70" s="40"/>
      <c r="FPP70" s="40"/>
      <c r="FPQ70" s="40"/>
      <c r="FPR70" s="40"/>
      <c r="FPS70" s="40"/>
      <c r="FPT70" s="40"/>
      <c r="FPU70" s="40"/>
      <c r="FPV70" s="40"/>
      <c r="FPW70" s="40"/>
      <c r="FPX70" s="40"/>
      <c r="FPY70" s="40"/>
      <c r="FPZ70" s="40"/>
      <c r="FQA70" s="40"/>
      <c r="FQB70" s="40"/>
      <c r="FQC70" s="40"/>
      <c r="FQD70" s="40"/>
      <c r="FQE70" s="40"/>
      <c r="FQF70" s="40"/>
      <c r="FQG70" s="40"/>
      <c r="FQH70" s="40"/>
      <c r="FQI70" s="40"/>
      <c r="FQJ70" s="40"/>
      <c r="FQK70" s="40"/>
      <c r="FQL70" s="40"/>
      <c r="FQM70" s="40"/>
      <c r="FQN70" s="40"/>
      <c r="FQO70" s="40"/>
      <c r="FQP70" s="40"/>
      <c r="FQQ70" s="40"/>
      <c r="FQR70" s="40"/>
      <c r="FQS70" s="40"/>
      <c r="FQT70" s="40"/>
      <c r="FQU70" s="40"/>
      <c r="FQV70" s="40"/>
      <c r="FQW70" s="40"/>
      <c r="FQX70" s="40"/>
      <c r="FQY70" s="40"/>
      <c r="FQZ70" s="40"/>
      <c r="FRA70" s="40"/>
      <c r="FRB70" s="40"/>
      <c r="FRC70" s="40"/>
      <c r="FRD70" s="40"/>
      <c r="FRE70" s="40"/>
      <c r="FRF70" s="40"/>
      <c r="FRG70" s="40"/>
      <c r="FRH70" s="40"/>
      <c r="FRI70" s="40"/>
      <c r="FRJ70" s="40"/>
      <c r="FRK70" s="40"/>
      <c r="FRL70" s="40"/>
      <c r="FRM70" s="40"/>
      <c r="FRN70" s="40"/>
      <c r="FRO70" s="40"/>
      <c r="FRP70" s="40"/>
      <c r="FRQ70" s="40"/>
      <c r="FRR70" s="40"/>
      <c r="FRS70" s="40"/>
      <c r="FRT70" s="40"/>
      <c r="FRU70" s="40"/>
      <c r="FRV70" s="40"/>
      <c r="FRW70" s="40"/>
      <c r="FRX70" s="40"/>
      <c r="FRY70" s="40"/>
      <c r="FRZ70" s="40"/>
      <c r="FSA70" s="40"/>
      <c r="FSB70" s="40"/>
      <c r="FSC70" s="40"/>
      <c r="FSD70" s="40"/>
      <c r="FSE70" s="40"/>
      <c r="FSF70" s="40"/>
      <c r="FSG70" s="40"/>
      <c r="FSH70" s="40"/>
      <c r="FSI70" s="40"/>
      <c r="FSJ70" s="40"/>
      <c r="FSK70" s="40"/>
      <c r="FSL70" s="40"/>
      <c r="FSM70" s="40"/>
      <c r="FSN70" s="40"/>
      <c r="FSO70" s="40"/>
      <c r="FSP70" s="40"/>
      <c r="FSQ70" s="40"/>
      <c r="FSR70" s="40"/>
      <c r="FSS70" s="40"/>
      <c r="FST70" s="40"/>
      <c r="FSU70" s="40"/>
      <c r="FSV70" s="40"/>
      <c r="FSW70" s="40"/>
      <c r="FSX70" s="40"/>
      <c r="FSY70" s="40"/>
      <c r="FSZ70" s="40"/>
      <c r="FTA70" s="40"/>
      <c r="FTB70" s="40"/>
      <c r="FTC70" s="40"/>
      <c r="FTD70" s="40"/>
      <c r="FTE70" s="40"/>
      <c r="FTF70" s="40"/>
      <c r="FTG70" s="40"/>
      <c r="FTH70" s="40"/>
      <c r="FTI70" s="40"/>
      <c r="FTJ70" s="40"/>
      <c r="FTK70" s="40"/>
      <c r="FTL70" s="40"/>
      <c r="FTM70" s="40"/>
      <c r="FTN70" s="40"/>
      <c r="FTO70" s="40"/>
      <c r="FTP70" s="40"/>
      <c r="FTQ70" s="40"/>
      <c r="FTR70" s="40"/>
      <c r="FTS70" s="40"/>
      <c r="FTT70" s="40"/>
      <c r="FTU70" s="40"/>
      <c r="FTV70" s="40"/>
      <c r="FTW70" s="40"/>
      <c r="FTX70" s="40"/>
      <c r="FTY70" s="40"/>
      <c r="FTZ70" s="40"/>
      <c r="FUA70" s="40"/>
      <c r="FUB70" s="40"/>
      <c r="FUC70" s="40"/>
      <c r="FUD70" s="40"/>
      <c r="FUE70" s="40"/>
      <c r="FUF70" s="40"/>
      <c r="FUG70" s="40"/>
      <c r="FUH70" s="40"/>
      <c r="FUI70" s="40"/>
      <c r="FUJ70" s="40"/>
      <c r="FUK70" s="40"/>
      <c r="FUL70" s="40"/>
      <c r="FUM70" s="40"/>
      <c r="FUN70" s="40"/>
      <c r="FUO70" s="40"/>
      <c r="FUP70" s="40"/>
      <c r="FUQ70" s="40"/>
      <c r="FUR70" s="40"/>
      <c r="FUS70" s="40"/>
      <c r="FUT70" s="40"/>
      <c r="FUU70" s="40"/>
      <c r="FUV70" s="40"/>
      <c r="FUW70" s="40"/>
      <c r="FUX70" s="40"/>
      <c r="FUY70" s="40"/>
      <c r="FUZ70" s="40"/>
      <c r="FVA70" s="40"/>
      <c r="FVB70" s="40"/>
      <c r="FVC70" s="40"/>
      <c r="FVD70" s="40"/>
      <c r="FVE70" s="40"/>
      <c r="FVF70" s="40"/>
      <c r="FVG70" s="40"/>
      <c r="FVH70" s="40"/>
      <c r="FVI70" s="40"/>
      <c r="FVJ70" s="40"/>
      <c r="FVK70" s="40"/>
      <c r="FVL70" s="40"/>
      <c r="FVM70" s="40"/>
      <c r="FVN70" s="40"/>
      <c r="FVO70" s="40"/>
      <c r="FVP70" s="40"/>
      <c r="FVQ70" s="40"/>
      <c r="FVR70" s="40"/>
      <c r="FVS70" s="40"/>
      <c r="FVT70" s="40"/>
      <c r="FVU70" s="40"/>
      <c r="FVV70" s="40"/>
      <c r="FVW70" s="40"/>
      <c r="FVX70" s="40"/>
      <c r="FVY70" s="40"/>
      <c r="FVZ70" s="40"/>
      <c r="FWA70" s="40"/>
      <c r="FWB70" s="40"/>
      <c r="FWC70" s="40"/>
      <c r="FWD70" s="40"/>
      <c r="FWE70" s="40"/>
      <c r="FWF70" s="40"/>
      <c r="FWG70" s="40"/>
      <c r="FWH70" s="40"/>
      <c r="FWI70" s="40"/>
      <c r="FWJ70" s="40"/>
      <c r="FWK70" s="40"/>
      <c r="FWL70" s="40"/>
      <c r="FWM70" s="40"/>
      <c r="FWN70" s="40"/>
      <c r="FWO70" s="40"/>
      <c r="FWP70" s="40"/>
      <c r="FWQ70" s="40"/>
      <c r="FWR70" s="40"/>
      <c r="FWS70" s="40"/>
      <c r="FWT70" s="40"/>
      <c r="FWU70" s="40"/>
      <c r="FWV70" s="40"/>
      <c r="FWW70" s="40"/>
      <c r="FWX70" s="40"/>
      <c r="FWY70" s="40"/>
      <c r="FWZ70" s="40"/>
      <c r="FXA70" s="40"/>
      <c r="FXB70" s="40"/>
      <c r="FXC70" s="40"/>
      <c r="FXD70" s="40"/>
      <c r="FXE70" s="40"/>
      <c r="FXF70" s="40"/>
      <c r="FXG70" s="40"/>
      <c r="FXH70" s="40"/>
      <c r="FXI70" s="40"/>
      <c r="FXJ70" s="40"/>
      <c r="FXK70" s="40"/>
      <c r="FXL70" s="40"/>
      <c r="FXM70" s="40"/>
      <c r="FXN70" s="40"/>
      <c r="FXO70" s="40"/>
      <c r="FXP70" s="40"/>
      <c r="FXQ70" s="40"/>
      <c r="FXR70" s="40"/>
      <c r="FXS70" s="40"/>
      <c r="FXT70" s="40"/>
      <c r="FXU70" s="40"/>
      <c r="FXV70" s="40"/>
      <c r="FXW70" s="40"/>
      <c r="FXX70" s="40"/>
      <c r="FXY70" s="40"/>
      <c r="FXZ70" s="40"/>
      <c r="FYA70" s="40"/>
      <c r="FYB70" s="40"/>
      <c r="FYC70" s="40"/>
      <c r="FYD70" s="40"/>
      <c r="FYE70" s="40"/>
      <c r="FYF70" s="40"/>
      <c r="FYG70" s="40"/>
      <c r="FYH70" s="40"/>
      <c r="FYI70" s="40"/>
      <c r="FYJ70" s="40"/>
      <c r="FYK70" s="40"/>
      <c r="FYL70" s="40"/>
      <c r="FYM70" s="40"/>
      <c r="FYN70" s="40"/>
      <c r="FYO70" s="40"/>
      <c r="FYP70" s="40"/>
      <c r="FYQ70" s="40"/>
      <c r="FYR70" s="40"/>
      <c r="FYS70" s="40"/>
      <c r="FYT70" s="40"/>
      <c r="FYU70" s="40"/>
      <c r="FYV70" s="40"/>
      <c r="FYW70" s="40"/>
      <c r="FYX70" s="40"/>
      <c r="FYY70" s="40"/>
      <c r="FYZ70" s="40"/>
      <c r="FZA70" s="40"/>
      <c r="FZB70" s="40"/>
      <c r="FZC70" s="40"/>
      <c r="FZD70" s="40"/>
      <c r="FZE70" s="40"/>
      <c r="FZF70" s="40"/>
      <c r="FZG70" s="40"/>
      <c r="FZH70" s="40"/>
      <c r="FZI70" s="40"/>
      <c r="FZJ70" s="40"/>
      <c r="FZK70" s="40"/>
      <c r="FZL70" s="40"/>
      <c r="FZM70" s="40"/>
      <c r="FZN70" s="40"/>
      <c r="FZO70" s="40"/>
      <c r="FZP70" s="40"/>
      <c r="FZQ70" s="40"/>
      <c r="FZR70" s="40"/>
      <c r="FZS70" s="40"/>
      <c r="FZT70" s="40"/>
      <c r="FZU70" s="40"/>
      <c r="FZV70" s="40"/>
      <c r="FZW70" s="40"/>
      <c r="FZX70" s="40"/>
      <c r="FZY70" s="40"/>
      <c r="FZZ70" s="40"/>
      <c r="GAA70" s="40"/>
      <c r="GAB70" s="40"/>
      <c r="GAC70" s="40"/>
      <c r="GAD70" s="40"/>
      <c r="GAE70" s="40"/>
      <c r="GAF70" s="40"/>
      <c r="GAG70" s="40"/>
      <c r="GAH70" s="40"/>
      <c r="GAI70" s="40"/>
      <c r="GAJ70" s="40"/>
      <c r="GAK70" s="40"/>
      <c r="GAL70" s="40"/>
      <c r="GAM70" s="40"/>
      <c r="GAN70" s="40"/>
      <c r="GAO70" s="40"/>
      <c r="GAP70" s="40"/>
      <c r="GAQ70" s="40"/>
      <c r="GAR70" s="40"/>
      <c r="GAS70" s="40"/>
      <c r="GAT70" s="40"/>
      <c r="GAU70" s="40"/>
      <c r="GAV70" s="40"/>
      <c r="GAW70" s="40"/>
      <c r="GAX70" s="40"/>
      <c r="GAY70" s="40"/>
      <c r="GAZ70" s="40"/>
      <c r="GBA70" s="40"/>
      <c r="GBB70" s="40"/>
      <c r="GBC70" s="40"/>
      <c r="GBD70" s="40"/>
      <c r="GBE70" s="40"/>
      <c r="GBF70" s="40"/>
      <c r="GBG70" s="40"/>
      <c r="GBH70" s="40"/>
      <c r="GBI70" s="40"/>
      <c r="GBJ70" s="40"/>
      <c r="GBK70" s="40"/>
      <c r="GBL70" s="40"/>
      <c r="GBM70" s="40"/>
      <c r="GBN70" s="40"/>
      <c r="GBO70" s="40"/>
      <c r="GBP70" s="40"/>
      <c r="GBQ70" s="40"/>
      <c r="GBR70" s="40"/>
      <c r="GBS70" s="40"/>
      <c r="GBT70" s="40"/>
      <c r="GBU70" s="40"/>
      <c r="GBV70" s="40"/>
      <c r="GBW70" s="40"/>
      <c r="GBX70" s="40"/>
      <c r="GBY70" s="40"/>
      <c r="GBZ70" s="40"/>
      <c r="GCA70" s="40"/>
      <c r="GCB70" s="40"/>
      <c r="GCC70" s="40"/>
      <c r="GCD70" s="40"/>
      <c r="GCE70" s="40"/>
      <c r="GCF70" s="40"/>
      <c r="GCG70" s="40"/>
      <c r="GCH70" s="40"/>
      <c r="GCI70" s="40"/>
      <c r="GCJ70" s="40"/>
      <c r="GCK70" s="40"/>
      <c r="GCL70" s="40"/>
      <c r="GCM70" s="40"/>
      <c r="GCN70" s="40"/>
      <c r="GCO70" s="40"/>
      <c r="GCP70" s="40"/>
      <c r="GCQ70" s="40"/>
      <c r="GCR70" s="40"/>
      <c r="GCS70" s="40"/>
      <c r="GCT70" s="40"/>
      <c r="GCU70" s="40"/>
      <c r="GCV70" s="40"/>
      <c r="GCW70" s="40"/>
      <c r="GCX70" s="40"/>
      <c r="GCY70" s="40"/>
      <c r="GCZ70" s="40"/>
      <c r="GDA70" s="40"/>
      <c r="GDB70" s="40"/>
      <c r="GDC70" s="40"/>
      <c r="GDD70" s="40"/>
      <c r="GDE70" s="40"/>
      <c r="GDF70" s="40"/>
      <c r="GDG70" s="40"/>
      <c r="GDH70" s="40"/>
      <c r="GDI70" s="40"/>
      <c r="GDJ70" s="40"/>
      <c r="GDK70" s="40"/>
      <c r="GDL70" s="40"/>
      <c r="GDM70" s="40"/>
      <c r="GDN70" s="40"/>
      <c r="GDO70" s="40"/>
      <c r="GDP70" s="40"/>
      <c r="GDQ70" s="40"/>
      <c r="GDR70" s="40"/>
      <c r="GDS70" s="40"/>
      <c r="GDT70" s="40"/>
      <c r="GDU70" s="40"/>
      <c r="GDV70" s="40"/>
      <c r="GDW70" s="40"/>
      <c r="GDX70" s="40"/>
      <c r="GDY70" s="40"/>
      <c r="GDZ70" s="40"/>
      <c r="GEA70" s="40"/>
      <c r="GEB70" s="40"/>
      <c r="GEC70" s="40"/>
      <c r="GED70" s="40"/>
      <c r="GEE70" s="40"/>
      <c r="GEF70" s="40"/>
      <c r="GEG70" s="40"/>
      <c r="GEH70" s="40"/>
      <c r="GEI70" s="40"/>
      <c r="GEJ70" s="40"/>
      <c r="GEK70" s="40"/>
      <c r="GEL70" s="40"/>
      <c r="GEM70" s="40"/>
      <c r="GEN70" s="40"/>
      <c r="GEO70" s="40"/>
      <c r="GEP70" s="40"/>
      <c r="GEQ70" s="40"/>
      <c r="GER70" s="40"/>
      <c r="GES70" s="40"/>
      <c r="GET70" s="40"/>
      <c r="GEU70" s="40"/>
      <c r="GEV70" s="40"/>
      <c r="GEW70" s="40"/>
      <c r="GEX70" s="40"/>
      <c r="GEY70" s="40"/>
      <c r="GEZ70" s="40"/>
      <c r="GFA70" s="40"/>
      <c r="GFB70" s="40"/>
      <c r="GFC70" s="40"/>
      <c r="GFD70" s="40"/>
      <c r="GFE70" s="40"/>
      <c r="GFF70" s="40"/>
      <c r="GFG70" s="40"/>
      <c r="GFH70" s="40"/>
      <c r="GFI70" s="40"/>
      <c r="GFJ70" s="40"/>
      <c r="GFK70" s="40"/>
      <c r="GFL70" s="40"/>
      <c r="GFM70" s="40"/>
      <c r="GFN70" s="40"/>
      <c r="GFO70" s="40"/>
      <c r="GFP70" s="40"/>
      <c r="GFQ70" s="40"/>
      <c r="GFR70" s="40"/>
      <c r="GFS70" s="40"/>
      <c r="GFT70" s="40"/>
      <c r="GFU70" s="40"/>
      <c r="GFV70" s="40"/>
      <c r="GFW70" s="40"/>
      <c r="GFX70" s="40"/>
      <c r="GFY70" s="40"/>
      <c r="GFZ70" s="40"/>
      <c r="GGA70" s="40"/>
      <c r="GGB70" s="40"/>
      <c r="GGC70" s="40"/>
      <c r="GGD70" s="40"/>
      <c r="GGE70" s="40"/>
      <c r="GGF70" s="40"/>
      <c r="GGG70" s="40"/>
      <c r="GGH70" s="40"/>
      <c r="GGI70" s="40"/>
      <c r="GGJ70" s="40"/>
      <c r="GGK70" s="40"/>
      <c r="GGL70" s="40"/>
      <c r="GGM70" s="40"/>
      <c r="GGN70" s="40"/>
      <c r="GGO70" s="40"/>
      <c r="GGP70" s="40"/>
      <c r="GGQ70" s="40"/>
      <c r="GGR70" s="40"/>
      <c r="GGS70" s="40"/>
      <c r="GGT70" s="40"/>
      <c r="GGU70" s="40"/>
      <c r="GGV70" s="40"/>
      <c r="GGW70" s="40"/>
      <c r="GGX70" s="40"/>
      <c r="GGY70" s="40"/>
      <c r="GGZ70" s="40"/>
      <c r="GHA70" s="40"/>
      <c r="GHB70" s="40"/>
      <c r="GHC70" s="40"/>
      <c r="GHD70" s="40"/>
      <c r="GHE70" s="40"/>
      <c r="GHF70" s="40"/>
      <c r="GHG70" s="40"/>
      <c r="GHH70" s="40"/>
      <c r="GHI70" s="40"/>
      <c r="GHJ70" s="40"/>
      <c r="GHK70" s="40"/>
      <c r="GHL70" s="40"/>
      <c r="GHM70" s="40"/>
      <c r="GHN70" s="40"/>
      <c r="GHO70" s="40"/>
      <c r="GHP70" s="40"/>
      <c r="GHQ70" s="40"/>
      <c r="GHR70" s="40"/>
      <c r="GHS70" s="40"/>
      <c r="GHT70" s="40"/>
      <c r="GHU70" s="40"/>
      <c r="GHV70" s="40"/>
      <c r="GHW70" s="40"/>
      <c r="GHX70" s="40"/>
      <c r="GHY70" s="40"/>
      <c r="GHZ70" s="40"/>
      <c r="GIA70" s="40"/>
      <c r="GIB70" s="40"/>
      <c r="GIC70" s="40"/>
      <c r="GID70" s="40"/>
      <c r="GIE70" s="40"/>
      <c r="GIF70" s="40"/>
      <c r="GIG70" s="40"/>
      <c r="GIH70" s="40"/>
      <c r="GII70" s="40"/>
      <c r="GIJ70" s="40"/>
      <c r="GIK70" s="40"/>
      <c r="GIL70" s="40"/>
      <c r="GIM70" s="40"/>
      <c r="GIN70" s="40"/>
      <c r="GIO70" s="40"/>
      <c r="GIP70" s="40"/>
      <c r="GIQ70" s="40"/>
      <c r="GIR70" s="40"/>
      <c r="GIS70" s="40"/>
      <c r="GIT70" s="40"/>
      <c r="GIU70" s="40"/>
      <c r="GIV70" s="40"/>
      <c r="GIW70" s="40"/>
      <c r="GIX70" s="40"/>
      <c r="GIY70" s="40"/>
      <c r="GIZ70" s="40"/>
      <c r="GJA70" s="40"/>
      <c r="GJB70" s="40"/>
      <c r="GJC70" s="40"/>
      <c r="GJD70" s="40"/>
      <c r="GJE70" s="40"/>
      <c r="GJF70" s="40"/>
      <c r="GJG70" s="40"/>
      <c r="GJH70" s="40"/>
      <c r="GJI70" s="40"/>
      <c r="GJJ70" s="40"/>
      <c r="GJK70" s="40"/>
      <c r="GJL70" s="40"/>
      <c r="GJM70" s="40"/>
      <c r="GJN70" s="40"/>
      <c r="GJO70" s="40"/>
      <c r="GJP70" s="40"/>
      <c r="GJQ70" s="40"/>
      <c r="GJR70" s="40"/>
      <c r="GJS70" s="40"/>
      <c r="GJT70" s="40"/>
      <c r="GJU70" s="40"/>
      <c r="GJV70" s="40"/>
      <c r="GJW70" s="40"/>
      <c r="GJX70" s="40"/>
      <c r="GJY70" s="40"/>
      <c r="GJZ70" s="40"/>
      <c r="GKA70" s="40"/>
      <c r="GKB70" s="40"/>
      <c r="GKC70" s="40"/>
      <c r="GKD70" s="40"/>
      <c r="GKE70" s="40"/>
      <c r="GKF70" s="40"/>
      <c r="GKG70" s="40"/>
      <c r="GKH70" s="40"/>
      <c r="GKI70" s="40"/>
      <c r="GKJ70" s="40"/>
      <c r="GKK70" s="40"/>
      <c r="GKL70" s="40"/>
      <c r="GKM70" s="40"/>
      <c r="GKN70" s="40"/>
      <c r="GKO70" s="40"/>
      <c r="GKP70" s="40"/>
      <c r="GKQ70" s="40"/>
      <c r="GKR70" s="40"/>
      <c r="GKS70" s="40"/>
      <c r="GKT70" s="40"/>
      <c r="GKU70" s="40"/>
      <c r="GKV70" s="40"/>
      <c r="GKW70" s="40"/>
      <c r="GKX70" s="40"/>
      <c r="GKY70" s="40"/>
      <c r="GKZ70" s="40"/>
      <c r="GLA70" s="40"/>
      <c r="GLB70" s="40"/>
      <c r="GLC70" s="40"/>
      <c r="GLD70" s="40"/>
      <c r="GLE70" s="40"/>
      <c r="GLF70" s="40"/>
      <c r="GLG70" s="40"/>
      <c r="GLH70" s="40"/>
      <c r="GLI70" s="40"/>
      <c r="GLJ70" s="40"/>
      <c r="GLK70" s="40"/>
      <c r="GLL70" s="40"/>
      <c r="GLM70" s="40"/>
      <c r="GLN70" s="40"/>
      <c r="GLO70" s="40"/>
      <c r="GLP70" s="40"/>
      <c r="GLQ70" s="40"/>
      <c r="GLR70" s="40"/>
      <c r="GLS70" s="40"/>
      <c r="GLT70" s="40"/>
      <c r="GLU70" s="40"/>
      <c r="GLV70" s="40"/>
      <c r="GLW70" s="40"/>
      <c r="GLX70" s="40"/>
      <c r="GLY70" s="40"/>
      <c r="GLZ70" s="40"/>
      <c r="GMA70" s="40"/>
      <c r="GMB70" s="40"/>
      <c r="GMC70" s="40"/>
      <c r="GMD70" s="40"/>
      <c r="GME70" s="40"/>
      <c r="GMF70" s="40"/>
      <c r="GMG70" s="40"/>
      <c r="GMH70" s="40"/>
      <c r="GMI70" s="40"/>
      <c r="GMJ70" s="40"/>
      <c r="GMK70" s="40"/>
      <c r="GML70" s="40"/>
      <c r="GMM70" s="40"/>
      <c r="GMN70" s="40"/>
      <c r="GMO70" s="40"/>
      <c r="GMP70" s="40"/>
      <c r="GMQ70" s="40"/>
      <c r="GMR70" s="40"/>
      <c r="GMS70" s="40"/>
      <c r="GMT70" s="40"/>
      <c r="GMU70" s="40"/>
      <c r="GMV70" s="40"/>
      <c r="GMW70" s="40"/>
      <c r="GMX70" s="40"/>
      <c r="GMY70" s="40"/>
      <c r="GMZ70" s="40"/>
      <c r="GNA70" s="40"/>
      <c r="GNB70" s="40"/>
      <c r="GNC70" s="40"/>
      <c r="GND70" s="40"/>
      <c r="GNE70" s="40"/>
      <c r="GNF70" s="40"/>
      <c r="GNG70" s="40"/>
      <c r="GNH70" s="40"/>
      <c r="GNI70" s="40"/>
      <c r="GNJ70" s="40"/>
      <c r="GNK70" s="40"/>
      <c r="GNL70" s="40"/>
      <c r="GNM70" s="40"/>
      <c r="GNN70" s="40"/>
      <c r="GNO70" s="40"/>
      <c r="GNP70" s="40"/>
      <c r="GNQ70" s="40"/>
      <c r="GNR70" s="40"/>
      <c r="GNS70" s="40"/>
      <c r="GNT70" s="40"/>
      <c r="GNU70" s="40"/>
      <c r="GNV70" s="40"/>
      <c r="GNW70" s="40"/>
      <c r="GNX70" s="40"/>
      <c r="GNY70" s="40"/>
      <c r="GNZ70" s="40"/>
      <c r="GOA70" s="40"/>
      <c r="GOB70" s="40"/>
      <c r="GOC70" s="40"/>
      <c r="GOD70" s="40"/>
      <c r="GOE70" s="40"/>
      <c r="GOF70" s="40"/>
      <c r="GOG70" s="40"/>
      <c r="GOH70" s="40"/>
      <c r="GOI70" s="40"/>
      <c r="GOJ70" s="40"/>
      <c r="GOK70" s="40"/>
      <c r="GOL70" s="40"/>
      <c r="GOM70" s="40"/>
      <c r="GON70" s="40"/>
      <c r="GOO70" s="40"/>
      <c r="GOP70" s="40"/>
      <c r="GOQ70" s="40"/>
      <c r="GOR70" s="40"/>
      <c r="GOS70" s="40"/>
      <c r="GOT70" s="40"/>
      <c r="GOU70" s="40"/>
      <c r="GOV70" s="40"/>
      <c r="GOW70" s="40"/>
      <c r="GOX70" s="40"/>
      <c r="GOY70" s="40"/>
      <c r="GOZ70" s="40"/>
      <c r="GPA70" s="40"/>
      <c r="GPB70" s="40"/>
      <c r="GPC70" s="40"/>
      <c r="GPD70" s="40"/>
      <c r="GPE70" s="40"/>
      <c r="GPF70" s="40"/>
      <c r="GPG70" s="40"/>
      <c r="GPH70" s="40"/>
      <c r="GPI70" s="40"/>
      <c r="GPJ70" s="40"/>
      <c r="GPK70" s="40"/>
      <c r="GPL70" s="40"/>
      <c r="GPM70" s="40"/>
      <c r="GPN70" s="40"/>
      <c r="GPO70" s="40"/>
      <c r="GPP70" s="40"/>
      <c r="GPQ70" s="40"/>
      <c r="GPR70" s="40"/>
      <c r="GPS70" s="40"/>
      <c r="GPT70" s="40"/>
      <c r="GPU70" s="40"/>
      <c r="GPV70" s="40"/>
      <c r="GPW70" s="40"/>
      <c r="GPX70" s="40"/>
      <c r="GPY70" s="40"/>
      <c r="GPZ70" s="40"/>
      <c r="GQA70" s="40"/>
      <c r="GQB70" s="40"/>
      <c r="GQC70" s="40"/>
      <c r="GQD70" s="40"/>
      <c r="GQE70" s="40"/>
      <c r="GQF70" s="40"/>
      <c r="GQG70" s="40"/>
      <c r="GQH70" s="40"/>
      <c r="GQI70" s="40"/>
      <c r="GQJ70" s="40"/>
      <c r="GQK70" s="40"/>
      <c r="GQL70" s="40"/>
      <c r="GQM70" s="40"/>
      <c r="GQN70" s="40"/>
      <c r="GQO70" s="40"/>
      <c r="GQP70" s="40"/>
      <c r="GQQ70" s="40"/>
      <c r="GQR70" s="40"/>
      <c r="GQS70" s="40"/>
      <c r="GQT70" s="40"/>
      <c r="GQU70" s="40"/>
      <c r="GQV70" s="40"/>
      <c r="GQW70" s="40"/>
      <c r="GQX70" s="40"/>
      <c r="GQY70" s="40"/>
      <c r="GQZ70" s="40"/>
      <c r="GRA70" s="40"/>
      <c r="GRB70" s="40"/>
      <c r="GRC70" s="40"/>
      <c r="GRD70" s="40"/>
      <c r="GRE70" s="40"/>
      <c r="GRF70" s="40"/>
      <c r="GRG70" s="40"/>
      <c r="GRH70" s="40"/>
      <c r="GRI70" s="40"/>
      <c r="GRJ70" s="40"/>
      <c r="GRK70" s="40"/>
      <c r="GRL70" s="40"/>
      <c r="GRM70" s="40"/>
      <c r="GRN70" s="40"/>
      <c r="GRO70" s="40"/>
      <c r="GRP70" s="40"/>
      <c r="GRQ70" s="40"/>
      <c r="GRR70" s="40"/>
      <c r="GRS70" s="40"/>
      <c r="GRT70" s="40"/>
      <c r="GRU70" s="40"/>
      <c r="GRV70" s="40"/>
      <c r="GRW70" s="40"/>
      <c r="GRX70" s="40"/>
      <c r="GRY70" s="40"/>
      <c r="GRZ70" s="40"/>
      <c r="GSA70" s="40"/>
      <c r="GSB70" s="40"/>
      <c r="GSC70" s="40"/>
      <c r="GSD70" s="40"/>
      <c r="GSE70" s="40"/>
      <c r="GSF70" s="40"/>
      <c r="GSG70" s="40"/>
      <c r="GSH70" s="40"/>
      <c r="GSI70" s="40"/>
      <c r="GSJ70" s="40"/>
      <c r="GSK70" s="40"/>
      <c r="GSL70" s="40"/>
      <c r="GSM70" s="40"/>
      <c r="GSN70" s="40"/>
      <c r="GSO70" s="40"/>
      <c r="GSP70" s="40"/>
      <c r="GSQ70" s="40"/>
      <c r="GSR70" s="40"/>
      <c r="GSS70" s="40"/>
      <c r="GST70" s="40"/>
      <c r="GSU70" s="40"/>
      <c r="GSV70" s="40"/>
      <c r="GSW70" s="40"/>
      <c r="GSX70" s="40"/>
      <c r="GSY70" s="40"/>
      <c r="GSZ70" s="40"/>
      <c r="GTA70" s="40"/>
      <c r="GTB70" s="40"/>
      <c r="GTC70" s="40"/>
      <c r="GTD70" s="40"/>
      <c r="GTE70" s="40"/>
      <c r="GTF70" s="40"/>
      <c r="GTG70" s="40"/>
      <c r="GTH70" s="40"/>
      <c r="GTI70" s="40"/>
      <c r="GTJ70" s="40"/>
      <c r="GTK70" s="40"/>
      <c r="GTL70" s="40"/>
      <c r="GTM70" s="40"/>
      <c r="GTN70" s="40"/>
      <c r="GTO70" s="40"/>
      <c r="GTP70" s="40"/>
      <c r="GTQ70" s="40"/>
      <c r="GTR70" s="40"/>
      <c r="GTS70" s="40"/>
      <c r="GTT70" s="40"/>
      <c r="GTU70" s="40"/>
      <c r="GTV70" s="40"/>
      <c r="GTW70" s="40"/>
      <c r="GTX70" s="40"/>
      <c r="GTY70" s="40"/>
      <c r="GTZ70" s="40"/>
      <c r="GUA70" s="40"/>
      <c r="GUB70" s="40"/>
      <c r="GUC70" s="40"/>
      <c r="GUD70" s="40"/>
      <c r="GUE70" s="40"/>
      <c r="GUF70" s="40"/>
      <c r="GUG70" s="40"/>
      <c r="GUH70" s="40"/>
      <c r="GUI70" s="40"/>
      <c r="GUJ70" s="40"/>
      <c r="GUK70" s="40"/>
      <c r="GUL70" s="40"/>
      <c r="GUM70" s="40"/>
      <c r="GUN70" s="40"/>
      <c r="GUO70" s="40"/>
      <c r="GUP70" s="40"/>
      <c r="GUQ70" s="40"/>
      <c r="GUR70" s="40"/>
      <c r="GUS70" s="40"/>
      <c r="GUT70" s="40"/>
      <c r="GUU70" s="40"/>
      <c r="GUV70" s="40"/>
      <c r="GUW70" s="40"/>
      <c r="GUX70" s="40"/>
      <c r="GUY70" s="40"/>
      <c r="GUZ70" s="40"/>
      <c r="GVA70" s="40"/>
      <c r="GVB70" s="40"/>
      <c r="GVC70" s="40"/>
      <c r="GVD70" s="40"/>
      <c r="GVE70" s="40"/>
      <c r="GVF70" s="40"/>
      <c r="GVG70" s="40"/>
      <c r="GVH70" s="40"/>
      <c r="GVI70" s="40"/>
      <c r="GVJ70" s="40"/>
      <c r="GVK70" s="40"/>
      <c r="GVL70" s="40"/>
      <c r="GVM70" s="40"/>
      <c r="GVN70" s="40"/>
      <c r="GVO70" s="40"/>
      <c r="GVP70" s="40"/>
      <c r="GVQ70" s="40"/>
      <c r="GVR70" s="40"/>
      <c r="GVS70" s="40"/>
      <c r="GVT70" s="40"/>
      <c r="GVU70" s="40"/>
      <c r="GVV70" s="40"/>
      <c r="GVW70" s="40"/>
      <c r="GVX70" s="40"/>
      <c r="GVY70" s="40"/>
      <c r="GVZ70" s="40"/>
      <c r="GWA70" s="40"/>
      <c r="GWB70" s="40"/>
      <c r="GWC70" s="40"/>
      <c r="GWD70" s="40"/>
      <c r="GWE70" s="40"/>
      <c r="GWF70" s="40"/>
      <c r="GWG70" s="40"/>
      <c r="GWH70" s="40"/>
      <c r="GWI70" s="40"/>
      <c r="GWJ70" s="40"/>
      <c r="GWK70" s="40"/>
      <c r="GWL70" s="40"/>
      <c r="GWM70" s="40"/>
      <c r="GWN70" s="40"/>
      <c r="GWO70" s="40"/>
      <c r="GWP70" s="40"/>
      <c r="GWQ70" s="40"/>
      <c r="GWR70" s="40"/>
      <c r="GWS70" s="40"/>
      <c r="GWT70" s="40"/>
      <c r="GWU70" s="40"/>
      <c r="GWV70" s="40"/>
      <c r="GWW70" s="40"/>
      <c r="GWX70" s="40"/>
      <c r="GWY70" s="40"/>
      <c r="GWZ70" s="40"/>
      <c r="GXA70" s="40"/>
      <c r="GXB70" s="40"/>
      <c r="GXC70" s="40"/>
      <c r="GXD70" s="40"/>
      <c r="GXE70" s="40"/>
      <c r="GXF70" s="40"/>
      <c r="GXG70" s="40"/>
      <c r="GXH70" s="40"/>
      <c r="GXI70" s="40"/>
      <c r="GXJ70" s="40"/>
      <c r="GXK70" s="40"/>
      <c r="GXL70" s="40"/>
      <c r="GXM70" s="40"/>
      <c r="GXN70" s="40"/>
      <c r="GXO70" s="40"/>
      <c r="GXP70" s="40"/>
      <c r="GXQ70" s="40"/>
      <c r="GXR70" s="40"/>
      <c r="GXS70" s="40"/>
      <c r="GXT70" s="40"/>
      <c r="GXU70" s="40"/>
      <c r="GXV70" s="40"/>
      <c r="GXW70" s="40"/>
      <c r="GXX70" s="40"/>
      <c r="GXY70" s="40"/>
      <c r="GXZ70" s="40"/>
      <c r="GYA70" s="40"/>
      <c r="GYB70" s="40"/>
      <c r="GYC70" s="40"/>
      <c r="GYD70" s="40"/>
      <c r="GYE70" s="40"/>
      <c r="GYF70" s="40"/>
      <c r="GYG70" s="40"/>
      <c r="GYH70" s="40"/>
      <c r="GYI70" s="40"/>
      <c r="GYJ70" s="40"/>
      <c r="GYK70" s="40"/>
      <c r="GYL70" s="40"/>
      <c r="GYM70" s="40"/>
      <c r="GYN70" s="40"/>
      <c r="GYO70" s="40"/>
      <c r="GYP70" s="40"/>
      <c r="GYQ70" s="40"/>
      <c r="GYR70" s="40"/>
      <c r="GYS70" s="40"/>
      <c r="GYT70" s="40"/>
      <c r="GYU70" s="40"/>
      <c r="GYV70" s="40"/>
      <c r="GYW70" s="40"/>
      <c r="GYX70" s="40"/>
      <c r="GYY70" s="40"/>
      <c r="GYZ70" s="40"/>
      <c r="GZA70" s="40"/>
      <c r="GZB70" s="40"/>
      <c r="GZC70" s="40"/>
      <c r="GZD70" s="40"/>
      <c r="GZE70" s="40"/>
      <c r="GZF70" s="40"/>
      <c r="GZG70" s="40"/>
      <c r="GZH70" s="40"/>
      <c r="GZI70" s="40"/>
      <c r="GZJ70" s="40"/>
      <c r="GZK70" s="40"/>
      <c r="GZL70" s="40"/>
      <c r="GZM70" s="40"/>
      <c r="GZN70" s="40"/>
      <c r="GZO70" s="40"/>
      <c r="GZP70" s="40"/>
      <c r="GZQ70" s="40"/>
      <c r="GZR70" s="40"/>
      <c r="GZS70" s="40"/>
      <c r="GZT70" s="40"/>
      <c r="GZU70" s="40"/>
      <c r="GZV70" s="40"/>
      <c r="GZW70" s="40"/>
      <c r="GZX70" s="40"/>
      <c r="GZY70" s="40"/>
      <c r="GZZ70" s="40"/>
      <c r="HAA70" s="40"/>
      <c r="HAB70" s="40"/>
      <c r="HAC70" s="40"/>
      <c r="HAD70" s="40"/>
      <c r="HAE70" s="40"/>
      <c r="HAF70" s="40"/>
      <c r="HAG70" s="40"/>
      <c r="HAH70" s="40"/>
      <c r="HAI70" s="40"/>
      <c r="HAJ70" s="40"/>
      <c r="HAK70" s="40"/>
      <c r="HAL70" s="40"/>
      <c r="HAM70" s="40"/>
      <c r="HAN70" s="40"/>
      <c r="HAO70" s="40"/>
      <c r="HAP70" s="40"/>
      <c r="HAQ70" s="40"/>
      <c r="HAR70" s="40"/>
      <c r="HAS70" s="40"/>
      <c r="HAT70" s="40"/>
      <c r="HAU70" s="40"/>
      <c r="HAV70" s="40"/>
      <c r="HAW70" s="40"/>
      <c r="HAX70" s="40"/>
      <c r="HAY70" s="40"/>
      <c r="HAZ70" s="40"/>
      <c r="HBA70" s="40"/>
      <c r="HBB70" s="40"/>
      <c r="HBC70" s="40"/>
      <c r="HBD70" s="40"/>
      <c r="HBE70" s="40"/>
      <c r="HBF70" s="40"/>
      <c r="HBG70" s="40"/>
      <c r="HBH70" s="40"/>
      <c r="HBI70" s="40"/>
      <c r="HBJ70" s="40"/>
      <c r="HBK70" s="40"/>
      <c r="HBL70" s="40"/>
      <c r="HBM70" s="40"/>
      <c r="HBN70" s="40"/>
      <c r="HBO70" s="40"/>
      <c r="HBP70" s="40"/>
      <c r="HBQ70" s="40"/>
      <c r="HBR70" s="40"/>
      <c r="HBS70" s="40"/>
      <c r="HBT70" s="40"/>
      <c r="HBU70" s="40"/>
      <c r="HBV70" s="40"/>
      <c r="HBW70" s="40"/>
      <c r="HBX70" s="40"/>
      <c r="HBY70" s="40"/>
      <c r="HBZ70" s="40"/>
      <c r="HCA70" s="40"/>
      <c r="HCB70" s="40"/>
      <c r="HCC70" s="40"/>
      <c r="HCD70" s="40"/>
      <c r="HCE70" s="40"/>
      <c r="HCF70" s="40"/>
      <c r="HCG70" s="40"/>
      <c r="HCH70" s="40"/>
      <c r="HCI70" s="40"/>
      <c r="HCJ70" s="40"/>
      <c r="HCK70" s="40"/>
      <c r="HCL70" s="40"/>
      <c r="HCM70" s="40"/>
      <c r="HCN70" s="40"/>
      <c r="HCO70" s="40"/>
      <c r="HCP70" s="40"/>
      <c r="HCQ70" s="40"/>
      <c r="HCR70" s="40"/>
      <c r="HCS70" s="40"/>
      <c r="HCT70" s="40"/>
      <c r="HCU70" s="40"/>
      <c r="HCV70" s="40"/>
      <c r="HCW70" s="40"/>
      <c r="HCX70" s="40"/>
      <c r="HCY70" s="40"/>
      <c r="HCZ70" s="40"/>
      <c r="HDA70" s="40"/>
      <c r="HDB70" s="40"/>
      <c r="HDC70" s="40"/>
      <c r="HDD70" s="40"/>
      <c r="HDE70" s="40"/>
      <c r="HDF70" s="40"/>
      <c r="HDG70" s="40"/>
      <c r="HDH70" s="40"/>
      <c r="HDI70" s="40"/>
      <c r="HDJ70" s="40"/>
      <c r="HDK70" s="40"/>
      <c r="HDL70" s="40"/>
      <c r="HDM70" s="40"/>
      <c r="HDN70" s="40"/>
      <c r="HDO70" s="40"/>
      <c r="HDP70" s="40"/>
      <c r="HDQ70" s="40"/>
      <c r="HDR70" s="40"/>
      <c r="HDS70" s="40"/>
      <c r="HDT70" s="40"/>
      <c r="HDU70" s="40"/>
      <c r="HDV70" s="40"/>
      <c r="HDW70" s="40"/>
      <c r="HDX70" s="40"/>
      <c r="HDY70" s="40"/>
      <c r="HDZ70" s="40"/>
      <c r="HEA70" s="40"/>
      <c r="HEB70" s="40"/>
      <c r="HEC70" s="40"/>
      <c r="HED70" s="40"/>
      <c r="HEE70" s="40"/>
      <c r="HEF70" s="40"/>
      <c r="HEG70" s="40"/>
      <c r="HEH70" s="40"/>
      <c r="HEI70" s="40"/>
      <c r="HEJ70" s="40"/>
      <c r="HEK70" s="40"/>
      <c r="HEL70" s="40"/>
      <c r="HEM70" s="40"/>
      <c r="HEN70" s="40"/>
      <c r="HEO70" s="40"/>
      <c r="HEP70" s="40"/>
      <c r="HEQ70" s="40"/>
      <c r="HER70" s="40"/>
      <c r="HES70" s="40"/>
      <c r="HET70" s="40"/>
      <c r="HEU70" s="40"/>
      <c r="HEV70" s="40"/>
      <c r="HEW70" s="40"/>
      <c r="HEX70" s="40"/>
      <c r="HEY70" s="40"/>
      <c r="HEZ70" s="40"/>
      <c r="HFA70" s="40"/>
      <c r="HFB70" s="40"/>
      <c r="HFC70" s="40"/>
      <c r="HFD70" s="40"/>
      <c r="HFE70" s="40"/>
      <c r="HFF70" s="40"/>
      <c r="HFG70" s="40"/>
      <c r="HFH70" s="40"/>
      <c r="HFI70" s="40"/>
      <c r="HFJ70" s="40"/>
      <c r="HFK70" s="40"/>
      <c r="HFL70" s="40"/>
      <c r="HFM70" s="40"/>
      <c r="HFN70" s="40"/>
      <c r="HFO70" s="40"/>
      <c r="HFP70" s="40"/>
      <c r="HFQ70" s="40"/>
      <c r="HFR70" s="40"/>
      <c r="HFS70" s="40"/>
      <c r="HFT70" s="40"/>
      <c r="HFU70" s="40"/>
      <c r="HFV70" s="40"/>
      <c r="HFW70" s="40"/>
      <c r="HFX70" s="40"/>
      <c r="HFY70" s="40"/>
      <c r="HFZ70" s="40"/>
      <c r="HGA70" s="40"/>
      <c r="HGB70" s="40"/>
      <c r="HGC70" s="40"/>
      <c r="HGD70" s="40"/>
      <c r="HGE70" s="40"/>
      <c r="HGF70" s="40"/>
      <c r="HGG70" s="40"/>
      <c r="HGH70" s="40"/>
      <c r="HGI70" s="40"/>
      <c r="HGJ70" s="40"/>
      <c r="HGK70" s="40"/>
      <c r="HGL70" s="40"/>
      <c r="HGM70" s="40"/>
      <c r="HGN70" s="40"/>
      <c r="HGO70" s="40"/>
      <c r="HGP70" s="40"/>
      <c r="HGQ70" s="40"/>
      <c r="HGR70" s="40"/>
      <c r="HGS70" s="40"/>
      <c r="HGT70" s="40"/>
      <c r="HGU70" s="40"/>
      <c r="HGV70" s="40"/>
      <c r="HGW70" s="40"/>
      <c r="HGX70" s="40"/>
      <c r="HGY70" s="40"/>
      <c r="HGZ70" s="40"/>
      <c r="HHA70" s="40"/>
      <c r="HHB70" s="40"/>
      <c r="HHC70" s="40"/>
      <c r="HHD70" s="40"/>
      <c r="HHE70" s="40"/>
      <c r="HHF70" s="40"/>
      <c r="HHG70" s="40"/>
      <c r="HHH70" s="40"/>
      <c r="HHI70" s="40"/>
      <c r="HHJ70" s="40"/>
      <c r="HHK70" s="40"/>
      <c r="HHL70" s="40"/>
      <c r="HHM70" s="40"/>
      <c r="HHN70" s="40"/>
      <c r="HHO70" s="40"/>
      <c r="HHP70" s="40"/>
      <c r="HHQ70" s="40"/>
      <c r="HHR70" s="40"/>
      <c r="HHS70" s="40"/>
      <c r="HHT70" s="40"/>
      <c r="HHU70" s="40"/>
      <c r="HHV70" s="40"/>
      <c r="HHW70" s="40"/>
      <c r="HHX70" s="40"/>
      <c r="HHY70" s="40"/>
      <c r="HHZ70" s="40"/>
      <c r="HIA70" s="40"/>
      <c r="HIB70" s="40"/>
      <c r="HIC70" s="40"/>
      <c r="HID70" s="40"/>
      <c r="HIE70" s="40"/>
      <c r="HIF70" s="40"/>
      <c r="HIG70" s="40"/>
      <c r="HIH70" s="40"/>
      <c r="HII70" s="40"/>
      <c r="HIJ70" s="40"/>
      <c r="HIK70" s="40"/>
      <c r="HIL70" s="40"/>
      <c r="HIM70" s="40"/>
      <c r="HIN70" s="40"/>
      <c r="HIO70" s="40"/>
      <c r="HIP70" s="40"/>
      <c r="HIQ70" s="40"/>
      <c r="HIR70" s="40"/>
      <c r="HIS70" s="40"/>
      <c r="HIT70" s="40"/>
      <c r="HIU70" s="40"/>
      <c r="HIV70" s="40"/>
      <c r="HIW70" s="40"/>
      <c r="HIX70" s="40"/>
      <c r="HIY70" s="40"/>
      <c r="HIZ70" s="40"/>
      <c r="HJA70" s="40"/>
      <c r="HJB70" s="40"/>
      <c r="HJC70" s="40"/>
      <c r="HJD70" s="40"/>
      <c r="HJE70" s="40"/>
      <c r="HJF70" s="40"/>
      <c r="HJG70" s="40"/>
      <c r="HJH70" s="40"/>
      <c r="HJI70" s="40"/>
      <c r="HJJ70" s="40"/>
      <c r="HJK70" s="40"/>
      <c r="HJL70" s="40"/>
      <c r="HJM70" s="40"/>
      <c r="HJN70" s="40"/>
      <c r="HJO70" s="40"/>
      <c r="HJP70" s="40"/>
      <c r="HJQ70" s="40"/>
      <c r="HJR70" s="40"/>
      <c r="HJS70" s="40"/>
      <c r="HJT70" s="40"/>
      <c r="HJU70" s="40"/>
      <c r="HJV70" s="40"/>
      <c r="HJW70" s="40"/>
      <c r="HJX70" s="40"/>
      <c r="HJY70" s="40"/>
      <c r="HJZ70" s="40"/>
      <c r="HKA70" s="40"/>
      <c r="HKB70" s="40"/>
      <c r="HKC70" s="40"/>
      <c r="HKD70" s="40"/>
      <c r="HKE70" s="40"/>
      <c r="HKF70" s="40"/>
      <c r="HKG70" s="40"/>
      <c r="HKH70" s="40"/>
      <c r="HKI70" s="40"/>
      <c r="HKJ70" s="40"/>
      <c r="HKK70" s="40"/>
      <c r="HKL70" s="40"/>
      <c r="HKM70" s="40"/>
      <c r="HKN70" s="40"/>
      <c r="HKO70" s="40"/>
      <c r="HKP70" s="40"/>
      <c r="HKQ70" s="40"/>
      <c r="HKR70" s="40"/>
      <c r="HKS70" s="40"/>
      <c r="HKT70" s="40"/>
      <c r="HKU70" s="40"/>
      <c r="HKV70" s="40"/>
      <c r="HKW70" s="40"/>
      <c r="HKX70" s="40"/>
      <c r="HKY70" s="40"/>
      <c r="HKZ70" s="40"/>
      <c r="HLA70" s="40"/>
      <c r="HLB70" s="40"/>
      <c r="HLC70" s="40"/>
      <c r="HLD70" s="40"/>
      <c r="HLE70" s="40"/>
      <c r="HLF70" s="40"/>
      <c r="HLG70" s="40"/>
      <c r="HLH70" s="40"/>
      <c r="HLI70" s="40"/>
      <c r="HLJ70" s="40"/>
      <c r="HLK70" s="40"/>
      <c r="HLL70" s="40"/>
      <c r="HLM70" s="40"/>
      <c r="HLN70" s="40"/>
      <c r="HLO70" s="40"/>
      <c r="HLP70" s="40"/>
      <c r="HLQ70" s="40"/>
      <c r="HLR70" s="40"/>
      <c r="HLS70" s="40"/>
      <c r="HLT70" s="40"/>
      <c r="HLU70" s="40"/>
      <c r="HLV70" s="40"/>
      <c r="HLW70" s="40"/>
      <c r="HLX70" s="40"/>
      <c r="HLY70" s="40"/>
      <c r="HLZ70" s="40"/>
      <c r="HMA70" s="40"/>
      <c r="HMB70" s="40"/>
      <c r="HMC70" s="40"/>
      <c r="HMD70" s="40"/>
      <c r="HME70" s="40"/>
      <c r="HMF70" s="40"/>
      <c r="HMG70" s="40"/>
      <c r="HMH70" s="40"/>
      <c r="HMI70" s="40"/>
      <c r="HMJ70" s="40"/>
      <c r="HMK70" s="40"/>
      <c r="HML70" s="40"/>
      <c r="HMM70" s="40"/>
      <c r="HMN70" s="40"/>
      <c r="HMO70" s="40"/>
      <c r="HMP70" s="40"/>
      <c r="HMQ70" s="40"/>
      <c r="HMR70" s="40"/>
      <c r="HMS70" s="40"/>
      <c r="HMT70" s="40"/>
      <c r="HMU70" s="40"/>
      <c r="HMV70" s="40"/>
      <c r="HMW70" s="40"/>
      <c r="HMX70" s="40"/>
      <c r="HMY70" s="40"/>
      <c r="HMZ70" s="40"/>
      <c r="HNA70" s="40"/>
      <c r="HNB70" s="40"/>
      <c r="HNC70" s="40"/>
      <c r="HND70" s="40"/>
      <c r="HNE70" s="40"/>
      <c r="HNF70" s="40"/>
      <c r="HNG70" s="40"/>
      <c r="HNH70" s="40"/>
      <c r="HNI70" s="40"/>
      <c r="HNJ70" s="40"/>
      <c r="HNK70" s="40"/>
      <c r="HNL70" s="40"/>
      <c r="HNM70" s="40"/>
      <c r="HNN70" s="40"/>
      <c r="HNO70" s="40"/>
      <c r="HNP70" s="40"/>
      <c r="HNQ70" s="40"/>
      <c r="HNR70" s="40"/>
      <c r="HNS70" s="40"/>
      <c r="HNT70" s="40"/>
      <c r="HNU70" s="40"/>
      <c r="HNV70" s="40"/>
      <c r="HNW70" s="40"/>
      <c r="HNX70" s="40"/>
      <c r="HNY70" s="40"/>
      <c r="HNZ70" s="40"/>
      <c r="HOA70" s="40"/>
      <c r="HOB70" s="40"/>
      <c r="HOC70" s="40"/>
      <c r="HOD70" s="40"/>
      <c r="HOE70" s="40"/>
      <c r="HOF70" s="40"/>
      <c r="HOG70" s="40"/>
      <c r="HOH70" s="40"/>
      <c r="HOI70" s="40"/>
      <c r="HOJ70" s="40"/>
      <c r="HOK70" s="40"/>
      <c r="HOL70" s="40"/>
      <c r="HOM70" s="40"/>
      <c r="HON70" s="40"/>
      <c r="HOO70" s="40"/>
      <c r="HOP70" s="40"/>
      <c r="HOQ70" s="40"/>
      <c r="HOR70" s="40"/>
      <c r="HOS70" s="40"/>
      <c r="HOT70" s="40"/>
      <c r="HOU70" s="40"/>
      <c r="HOV70" s="40"/>
      <c r="HOW70" s="40"/>
      <c r="HOX70" s="40"/>
      <c r="HOY70" s="40"/>
      <c r="HOZ70" s="40"/>
      <c r="HPA70" s="40"/>
      <c r="HPB70" s="40"/>
      <c r="HPC70" s="40"/>
      <c r="HPD70" s="40"/>
      <c r="HPE70" s="40"/>
      <c r="HPF70" s="40"/>
      <c r="HPG70" s="40"/>
      <c r="HPH70" s="40"/>
      <c r="HPI70" s="40"/>
      <c r="HPJ70" s="40"/>
      <c r="HPK70" s="40"/>
      <c r="HPL70" s="40"/>
      <c r="HPM70" s="40"/>
      <c r="HPN70" s="40"/>
      <c r="HPO70" s="40"/>
      <c r="HPP70" s="40"/>
      <c r="HPQ70" s="40"/>
      <c r="HPR70" s="40"/>
      <c r="HPS70" s="40"/>
      <c r="HPT70" s="40"/>
      <c r="HPU70" s="40"/>
      <c r="HPV70" s="40"/>
      <c r="HPW70" s="40"/>
      <c r="HPX70" s="40"/>
      <c r="HPY70" s="40"/>
      <c r="HPZ70" s="40"/>
      <c r="HQA70" s="40"/>
      <c r="HQB70" s="40"/>
      <c r="HQC70" s="40"/>
      <c r="HQD70" s="40"/>
      <c r="HQE70" s="40"/>
      <c r="HQF70" s="40"/>
      <c r="HQG70" s="40"/>
      <c r="HQH70" s="40"/>
      <c r="HQI70" s="40"/>
      <c r="HQJ70" s="40"/>
      <c r="HQK70" s="40"/>
      <c r="HQL70" s="40"/>
      <c r="HQM70" s="40"/>
      <c r="HQN70" s="40"/>
      <c r="HQO70" s="40"/>
      <c r="HQP70" s="40"/>
      <c r="HQQ70" s="40"/>
      <c r="HQR70" s="40"/>
      <c r="HQS70" s="40"/>
      <c r="HQT70" s="40"/>
      <c r="HQU70" s="40"/>
      <c r="HQV70" s="40"/>
      <c r="HQW70" s="40"/>
      <c r="HQX70" s="40"/>
      <c r="HQY70" s="40"/>
      <c r="HQZ70" s="40"/>
      <c r="HRA70" s="40"/>
      <c r="HRB70" s="40"/>
      <c r="HRC70" s="40"/>
      <c r="HRD70" s="40"/>
      <c r="HRE70" s="40"/>
      <c r="HRF70" s="40"/>
      <c r="HRG70" s="40"/>
      <c r="HRH70" s="40"/>
      <c r="HRI70" s="40"/>
      <c r="HRJ70" s="40"/>
      <c r="HRK70" s="40"/>
      <c r="HRL70" s="40"/>
      <c r="HRM70" s="40"/>
      <c r="HRN70" s="40"/>
      <c r="HRO70" s="40"/>
      <c r="HRP70" s="40"/>
      <c r="HRQ70" s="40"/>
      <c r="HRR70" s="40"/>
      <c r="HRS70" s="40"/>
      <c r="HRT70" s="40"/>
      <c r="HRU70" s="40"/>
      <c r="HRV70" s="40"/>
      <c r="HRW70" s="40"/>
      <c r="HRX70" s="40"/>
      <c r="HRY70" s="40"/>
      <c r="HRZ70" s="40"/>
      <c r="HSA70" s="40"/>
      <c r="HSB70" s="40"/>
      <c r="HSC70" s="40"/>
      <c r="HSD70" s="40"/>
      <c r="HSE70" s="40"/>
      <c r="HSF70" s="40"/>
      <c r="HSG70" s="40"/>
      <c r="HSH70" s="40"/>
      <c r="HSI70" s="40"/>
      <c r="HSJ70" s="40"/>
      <c r="HSK70" s="40"/>
      <c r="HSL70" s="40"/>
      <c r="HSM70" s="40"/>
      <c r="HSN70" s="40"/>
      <c r="HSO70" s="40"/>
      <c r="HSP70" s="40"/>
      <c r="HSQ70" s="40"/>
      <c r="HSR70" s="40"/>
      <c r="HSS70" s="40"/>
      <c r="HST70" s="40"/>
      <c r="HSU70" s="40"/>
      <c r="HSV70" s="40"/>
      <c r="HSW70" s="40"/>
      <c r="HSX70" s="40"/>
      <c r="HSY70" s="40"/>
      <c r="HSZ70" s="40"/>
      <c r="HTA70" s="40"/>
      <c r="HTB70" s="40"/>
      <c r="HTC70" s="40"/>
      <c r="HTD70" s="40"/>
      <c r="HTE70" s="40"/>
      <c r="HTF70" s="40"/>
      <c r="HTG70" s="40"/>
      <c r="HTH70" s="40"/>
      <c r="HTI70" s="40"/>
      <c r="HTJ70" s="40"/>
      <c r="HTK70" s="40"/>
      <c r="HTL70" s="40"/>
      <c r="HTM70" s="40"/>
      <c r="HTN70" s="40"/>
      <c r="HTO70" s="40"/>
      <c r="HTP70" s="40"/>
      <c r="HTQ70" s="40"/>
      <c r="HTR70" s="40"/>
      <c r="HTS70" s="40"/>
      <c r="HTT70" s="40"/>
      <c r="HTU70" s="40"/>
      <c r="HTV70" s="40"/>
      <c r="HTW70" s="40"/>
      <c r="HTX70" s="40"/>
      <c r="HTY70" s="40"/>
      <c r="HTZ70" s="40"/>
      <c r="HUA70" s="40"/>
      <c r="HUB70" s="40"/>
      <c r="HUC70" s="40"/>
      <c r="HUD70" s="40"/>
      <c r="HUE70" s="40"/>
      <c r="HUF70" s="40"/>
      <c r="HUG70" s="40"/>
      <c r="HUH70" s="40"/>
      <c r="HUI70" s="40"/>
      <c r="HUJ70" s="40"/>
      <c r="HUK70" s="40"/>
      <c r="HUL70" s="40"/>
      <c r="HUM70" s="40"/>
      <c r="HUN70" s="40"/>
      <c r="HUO70" s="40"/>
      <c r="HUP70" s="40"/>
      <c r="HUQ70" s="40"/>
      <c r="HUR70" s="40"/>
      <c r="HUS70" s="40"/>
      <c r="HUT70" s="40"/>
      <c r="HUU70" s="40"/>
      <c r="HUV70" s="40"/>
      <c r="HUW70" s="40"/>
      <c r="HUX70" s="40"/>
      <c r="HUY70" s="40"/>
      <c r="HUZ70" s="40"/>
      <c r="HVA70" s="40"/>
      <c r="HVB70" s="40"/>
      <c r="HVC70" s="40"/>
      <c r="HVD70" s="40"/>
      <c r="HVE70" s="40"/>
      <c r="HVF70" s="40"/>
      <c r="HVG70" s="40"/>
      <c r="HVH70" s="40"/>
      <c r="HVI70" s="40"/>
      <c r="HVJ70" s="40"/>
      <c r="HVK70" s="40"/>
      <c r="HVL70" s="40"/>
      <c r="HVM70" s="40"/>
      <c r="HVN70" s="40"/>
      <c r="HVO70" s="40"/>
      <c r="HVP70" s="40"/>
      <c r="HVQ70" s="40"/>
      <c r="HVR70" s="40"/>
      <c r="HVS70" s="40"/>
      <c r="HVT70" s="40"/>
      <c r="HVU70" s="40"/>
      <c r="HVV70" s="40"/>
      <c r="HVW70" s="40"/>
      <c r="HVX70" s="40"/>
      <c r="HVY70" s="40"/>
      <c r="HVZ70" s="40"/>
      <c r="HWA70" s="40"/>
      <c r="HWB70" s="40"/>
      <c r="HWC70" s="40"/>
      <c r="HWD70" s="40"/>
      <c r="HWE70" s="40"/>
      <c r="HWF70" s="40"/>
      <c r="HWG70" s="40"/>
      <c r="HWH70" s="40"/>
      <c r="HWI70" s="40"/>
      <c r="HWJ70" s="40"/>
      <c r="HWK70" s="40"/>
      <c r="HWL70" s="40"/>
      <c r="HWM70" s="40"/>
      <c r="HWN70" s="40"/>
      <c r="HWO70" s="40"/>
      <c r="HWP70" s="40"/>
      <c r="HWQ70" s="40"/>
      <c r="HWR70" s="40"/>
      <c r="HWS70" s="40"/>
      <c r="HWT70" s="40"/>
      <c r="HWU70" s="40"/>
      <c r="HWV70" s="40"/>
      <c r="HWW70" s="40"/>
      <c r="HWX70" s="40"/>
      <c r="HWY70" s="40"/>
      <c r="HWZ70" s="40"/>
      <c r="HXA70" s="40"/>
      <c r="HXB70" s="40"/>
      <c r="HXC70" s="40"/>
      <c r="HXD70" s="40"/>
      <c r="HXE70" s="40"/>
      <c r="HXF70" s="40"/>
      <c r="HXG70" s="40"/>
      <c r="HXH70" s="40"/>
      <c r="HXI70" s="40"/>
      <c r="HXJ70" s="40"/>
      <c r="HXK70" s="40"/>
      <c r="HXL70" s="40"/>
      <c r="HXM70" s="40"/>
      <c r="HXN70" s="40"/>
      <c r="HXO70" s="40"/>
      <c r="HXP70" s="40"/>
      <c r="HXQ70" s="40"/>
      <c r="HXR70" s="40"/>
      <c r="HXS70" s="40"/>
      <c r="HXT70" s="40"/>
      <c r="HXU70" s="40"/>
      <c r="HXV70" s="40"/>
      <c r="HXW70" s="40"/>
      <c r="HXX70" s="40"/>
      <c r="HXY70" s="40"/>
      <c r="HXZ70" s="40"/>
      <c r="HYA70" s="40"/>
      <c r="HYB70" s="40"/>
      <c r="HYC70" s="40"/>
      <c r="HYD70" s="40"/>
      <c r="HYE70" s="40"/>
      <c r="HYF70" s="40"/>
      <c r="HYG70" s="40"/>
      <c r="HYH70" s="40"/>
      <c r="HYI70" s="40"/>
      <c r="HYJ70" s="40"/>
      <c r="HYK70" s="40"/>
      <c r="HYL70" s="40"/>
      <c r="HYM70" s="40"/>
      <c r="HYN70" s="40"/>
      <c r="HYO70" s="40"/>
      <c r="HYP70" s="40"/>
      <c r="HYQ70" s="40"/>
      <c r="HYR70" s="40"/>
      <c r="HYS70" s="40"/>
      <c r="HYT70" s="40"/>
      <c r="HYU70" s="40"/>
      <c r="HYV70" s="40"/>
      <c r="HYW70" s="40"/>
      <c r="HYX70" s="40"/>
      <c r="HYY70" s="40"/>
      <c r="HYZ70" s="40"/>
      <c r="HZA70" s="40"/>
      <c r="HZB70" s="40"/>
      <c r="HZC70" s="40"/>
      <c r="HZD70" s="40"/>
      <c r="HZE70" s="40"/>
      <c r="HZF70" s="40"/>
      <c r="HZG70" s="40"/>
      <c r="HZH70" s="40"/>
      <c r="HZI70" s="40"/>
      <c r="HZJ70" s="40"/>
      <c r="HZK70" s="40"/>
      <c r="HZL70" s="40"/>
      <c r="HZM70" s="40"/>
      <c r="HZN70" s="40"/>
      <c r="HZO70" s="40"/>
      <c r="HZP70" s="40"/>
      <c r="HZQ70" s="40"/>
      <c r="HZR70" s="40"/>
      <c r="HZS70" s="40"/>
      <c r="HZT70" s="40"/>
      <c r="HZU70" s="40"/>
      <c r="HZV70" s="40"/>
      <c r="HZW70" s="40"/>
      <c r="HZX70" s="40"/>
      <c r="HZY70" s="40"/>
      <c r="HZZ70" s="40"/>
      <c r="IAA70" s="40"/>
      <c r="IAB70" s="40"/>
      <c r="IAC70" s="40"/>
      <c r="IAD70" s="40"/>
      <c r="IAE70" s="40"/>
      <c r="IAF70" s="40"/>
      <c r="IAG70" s="40"/>
      <c r="IAH70" s="40"/>
      <c r="IAI70" s="40"/>
      <c r="IAJ70" s="40"/>
      <c r="IAK70" s="40"/>
      <c r="IAL70" s="40"/>
      <c r="IAM70" s="40"/>
      <c r="IAN70" s="40"/>
      <c r="IAO70" s="40"/>
      <c r="IAP70" s="40"/>
      <c r="IAQ70" s="40"/>
      <c r="IAR70" s="40"/>
      <c r="IAS70" s="40"/>
      <c r="IAT70" s="40"/>
      <c r="IAU70" s="40"/>
      <c r="IAV70" s="40"/>
      <c r="IAW70" s="40"/>
      <c r="IAX70" s="40"/>
      <c r="IAY70" s="40"/>
      <c r="IAZ70" s="40"/>
      <c r="IBA70" s="40"/>
      <c r="IBB70" s="40"/>
      <c r="IBC70" s="40"/>
      <c r="IBD70" s="40"/>
      <c r="IBE70" s="40"/>
      <c r="IBF70" s="40"/>
      <c r="IBG70" s="40"/>
      <c r="IBH70" s="40"/>
      <c r="IBI70" s="40"/>
      <c r="IBJ70" s="40"/>
      <c r="IBK70" s="40"/>
      <c r="IBL70" s="40"/>
      <c r="IBM70" s="40"/>
      <c r="IBN70" s="40"/>
      <c r="IBO70" s="40"/>
      <c r="IBP70" s="40"/>
      <c r="IBQ70" s="40"/>
      <c r="IBR70" s="40"/>
      <c r="IBS70" s="40"/>
      <c r="IBT70" s="40"/>
      <c r="IBU70" s="40"/>
      <c r="IBV70" s="40"/>
      <c r="IBW70" s="40"/>
      <c r="IBX70" s="40"/>
      <c r="IBY70" s="40"/>
      <c r="IBZ70" s="40"/>
      <c r="ICA70" s="40"/>
      <c r="ICB70" s="40"/>
      <c r="ICC70" s="40"/>
      <c r="ICD70" s="40"/>
      <c r="ICE70" s="40"/>
      <c r="ICF70" s="40"/>
      <c r="ICG70" s="40"/>
      <c r="ICH70" s="40"/>
      <c r="ICI70" s="40"/>
      <c r="ICJ70" s="40"/>
      <c r="ICK70" s="40"/>
      <c r="ICL70" s="40"/>
      <c r="ICM70" s="40"/>
      <c r="ICN70" s="40"/>
      <c r="ICO70" s="40"/>
      <c r="ICP70" s="40"/>
      <c r="ICQ70" s="40"/>
      <c r="ICR70" s="40"/>
      <c r="ICS70" s="40"/>
      <c r="ICT70" s="40"/>
      <c r="ICU70" s="40"/>
      <c r="ICV70" s="40"/>
      <c r="ICW70" s="40"/>
      <c r="ICX70" s="40"/>
      <c r="ICY70" s="40"/>
      <c r="ICZ70" s="40"/>
      <c r="IDA70" s="40"/>
      <c r="IDB70" s="40"/>
      <c r="IDC70" s="40"/>
      <c r="IDD70" s="40"/>
      <c r="IDE70" s="40"/>
      <c r="IDF70" s="40"/>
      <c r="IDG70" s="40"/>
      <c r="IDH70" s="40"/>
      <c r="IDI70" s="40"/>
      <c r="IDJ70" s="40"/>
      <c r="IDK70" s="40"/>
      <c r="IDL70" s="40"/>
      <c r="IDM70" s="40"/>
      <c r="IDN70" s="40"/>
      <c r="IDO70" s="40"/>
      <c r="IDP70" s="40"/>
      <c r="IDQ70" s="40"/>
      <c r="IDR70" s="40"/>
      <c r="IDS70" s="40"/>
      <c r="IDT70" s="40"/>
      <c r="IDU70" s="40"/>
      <c r="IDV70" s="40"/>
      <c r="IDW70" s="40"/>
      <c r="IDX70" s="40"/>
      <c r="IDY70" s="40"/>
      <c r="IDZ70" s="40"/>
      <c r="IEA70" s="40"/>
      <c r="IEB70" s="40"/>
      <c r="IEC70" s="40"/>
      <c r="IED70" s="40"/>
      <c r="IEE70" s="40"/>
      <c r="IEF70" s="40"/>
      <c r="IEG70" s="40"/>
      <c r="IEH70" s="40"/>
      <c r="IEI70" s="40"/>
      <c r="IEJ70" s="40"/>
      <c r="IEK70" s="40"/>
      <c r="IEL70" s="40"/>
      <c r="IEM70" s="40"/>
      <c r="IEN70" s="40"/>
      <c r="IEO70" s="40"/>
      <c r="IEP70" s="40"/>
      <c r="IEQ70" s="40"/>
      <c r="IER70" s="40"/>
      <c r="IES70" s="40"/>
      <c r="IET70" s="40"/>
      <c r="IEU70" s="40"/>
      <c r="IEV70" s="40"/>
      <c r="IEW70" s="40"/>
      <c r="IEX70" s="40"/>
      <c r="IEY70" s="40"/>
      <c r="IEZ70" s="40"/>
      <c r="IFA70" s="40"/>
      <c r="IFB70" s="40"/>
      <c r="IFC70" s="40"/>
      <c r="IFD70" s="40"/>
      <c r="IFE70" s="40"/>
      <c r="IFF70" s="40"/>
      <c r="IFG70" s="40"/>
      <c r="IFH70" s="40"/>
      <c r="IFI70" s="40"/>
      <c r="IFJ70" s="40"/>
      <c r="IFK70" s="40"/>
      <c r="IFL70" s="40"/>
      <c r="IFM70" s="40"/>
      <c r="IFN70" s="40"/>
      <c r="IFO70" s="40"/>
      <c r="IFP70" s="40"/>
      <c r="IFQ70" s="40"/>
      <c r="IFR70" s="40"/>
      <c r="IFS70" s="40"/>
      <c r="IFT70" s="40"/>
      <c r="IFU70" s="40"/>
      <c r="IFV70" s="40"/>
      <c r="IFW70" s="40"/>
      <c r="IFX70" s="40"/>
      <c r="IFY70" s="40"/>
      <c r="IFZ70" s="40"/>
      <c r="IGA70" s="40"/>
      <c r="IGB70" s="40"/>
      <c r="IGC70" s="40"/>
      <c r="IGD70" s="40"/>
      <c r="IGE70" s="40"/>
      <c r="IGF70" s="40"/>
      <c r="IGG70" s="40"/>
      <c r="IGH70" s="40"/>
      <c r="IGI70" s="40"/>
      <c r="IGJ70" s="40"/>
      <c r="IGK70" s="40"/>
      <c r="IGL70" s="40"/>
      <c r="IGM70" s="40"/>
      <c r="IGN70" s="40"/>
      <c r="IGO70" s="40"/>
      <c r="IGP70" s="40"/>
      <c r="IGQ70" s="40"/>
      <c r="IGR70" s="40"/>
      <c r="IGS70" s="40"/>
      <c r="IGT70" s="40"/>
      <c r="IGU70" s="40"/>
      <c r="IGV70" s="40"/>
      <c r="IGW70" s="40"/>
      <c r="IGX70" s="40"/>
      <c r="IGY70" s="40"/>
      <c r="IGZ70" s="40"/>
      <c r="IHA70" s="40"/>
      <c r="IHB70" s="40"/>
      <c r="IHC70" s="40"/>
      <c r="IHD70" s="40"/>
      <c r="IHE70" s="40"/>
      <c r="IHF70" s="40"/>
      <c r="IHG70" s="40"/>
      <c r="IHH70" s="40"/>
      <c r="IHI70" s="40"/>
      <c r="IHJ70" s="40"/>
      <c r="IHK70" s="40"/>
      <c r="IHL70" s="40"/>
      <c r="IHM70" s="40"/>
      <c r="IHN70" s="40"/>
      <c r="IHO70" s="40"/>
      <c r="IHP70" s="40"/>
      <c r="IHQ70" s="40"/>
      <c r="IHR70" s="40"/>
      <c r="IHS70" s="40"/>
      <c r="IHT70" s="40"/>
      <c r="IHU70" s="40"/>
      <c r="IHV70" s="40"/>
      <c r="IHW70" s="40"/>
      <c r="IHX70" s="40"/>
      <c r="IHY70" s="40"/>
      <c r="IHZ70" s="40"/>
      <c r="IIA70" s="40"/>
      <c r="IIB70" s="40"/>
      <c r="IIC70" s="40"/>
      <c r="IID70" s="40"/>
      <c r="IIE70" s="40"/>
      <c r="IIF70" s="40"/>
      <c r="IIG70" s="40"/>
      <c r="IIH70" s="40"/>
      <c r="III70" s="40"/>
      <c r="IIJ70" s="40"/>
      <c r="IIK70" s="40"/>
      <c r="IIL70" s="40"/>
      <c r="IIM70" s="40"/>
      <c r="IIN70" s="40"/>
      <c r="IIO70" s="40"/>
      <c r="IIP70" s="40"/>
      <c r="IIQ70" s="40"/>
      <c r="IIR70" s="40"/>
      <c r="IIS70" s="40"/>
      <c r="IIT70" s="40"/>
      <c r="IIU70" s="40"/>
      <c r="IIV70" s="40"/>
      <c r="IIW70" s="40"/>
      <c r="IIX70" s="40"/>
      <c r="IIY70" s="40"/>
      <c r="IIZ70" s="40"/>
      <c r="IJA70" s="40"/>
      <c r="IJB70" s="40"/>
      <c r="IJC70" s="40"/>
      <c r="IJD70" s="40"/>
      <c r="IJE70" s="40"/>
      <c r="IJF70" s="40"/>
      <c r="IJG70" s="40"/>
      <c r="IJH70" s="40"/>
      <c r="IJI70" s="40"/>
      <c r="IJJ70" s="40"/>
      <c r="IJK70" s="40"/>
      <c r="IJL70" s="40"/>
      <c r="IJM70" s="40"/>
      <c r="IJN70" s="40"/>
      <c r="IJO70" s="40"/>
      <c r="IJP70" s="40"/>
      <c r="IJQ70" s="40"/>
      <c r="IJR70" s="40"/>
      <c r="IJS70" s="40"/>
      <c r="IJT70" s="40"/>
      <c r="IJU70" s="40"/>
      <c r="IJV70" s="40"/>
      <c r="IJW70" s="40"/>
      <c r="IJX70" s="40"/>
      <c r="IJY70" s="40"/>
      <c r="IJZ70" s="40"/>
      <c r="IKA70" s="40"/>
      <c r="IKB70" s="40"/>
      <c r="IKC70" s="40"/>
      <c r="IKD70" s="40"/>
      <c r="IKE70" s="40"/>
      <c r="IKF70" s="40"/>
      <c r="IKG70" s="40"/>
      <c r="IKH70" s="40"/>
      <c r="IKI70" s="40"/>
      <c r="IKJ70" s="40"/>
      <c r="IKK70" s="40"/>
      <c r="IKL70" s="40"/>
      <c r="IKM70" s="40"/>
      <c r="IKN70" s="40"/>
      <c r="IKO70" s="40"/>
      <c r="IKP70" s="40"/>
      <c r="IKQ70" s="40"/>
      <c r="IKR70" s="40"/>
      <c r="IKS70" s="40"/>
      <c r="IKT70" s="40"/>
      <c r="IKU70" s="40"/>
      <c r="IKV70" s="40"/>
      <c r="IKW70" s="40"/>
      <c r="IKX70" s="40"/>
      <c r="IKY70" s="40"/>
      <c r="IKZ70" s="40"/>
      <c r="ILA70" s="40"/>
      <c r="ILB70" s="40"/>
      <c r="ILC70" s="40"/>
      <c r="ILD70" s="40"/>
      <c r="ILE70" s="40"/>
      <c r="ILF70" s="40"/>
      <c r="ILG70" s="40"/>
      <c r="ILH70" s="40"/>
      <c r="ILI70" s="40"/>
      <c r="ILJ70" s="40"/>
      <c r="ILK70" s="40"/>
      <c r="ILL70" s="40"/>
      <c r="ILM70" s="40"/>
      <c r="ILN70" s="40"/>
      <c r="ILO70" s="40"/>
      <c r="ILP70" s="40"/>
      <c r="ILQ70" s="40"/>
      <c r="ILR70" s="40"/>
      <c r="ILS70" s="40"/>
      <c r="ILT70" s="40"/>
      <c r="ILU70" s="40"/>
      <c r="ILV70" s="40"/>
      <c r="ILW70" s="40"/>
      <c r="ILX70" s="40"/>
      <c r="ILY70" s="40"/>
      <c r="ILZ70" s="40"/>
      <c r="IMA70" s="40"/>
      <c r="IMB70" s="40"/>
      <c r="IMC70" s="40"/>
      <c r="IMD70" s="40"/>
      <c r="IME70" s="40"/>
      <c r="IMF70" s="40"/>
      <c r="IMG70" s="40"/>
      <c r="IMH70" s="40"/>
      <c r="IMI70" s="40"/>
      <c r="IMJ70" s="40"/>
      <c r="IMK70" s="40"/>
      <c r="IML70" s="40"/>
      <c r="IMM70" s="40"/>
      <c r="IMN70" s="40"/>
      <c r="IMO70" s="40"/>
      <c r="IMP70" s="40"/>
      <c r="IMQ70" s="40"/>
      <c r="IMR70" s="40"/>
      <c r="IMS70" s="40"/>
      <c r="IMT70" s="40"/>
      <c r="IMU70" s="40"/>
      <c r="IMV70" s="40"/>
      <c r="IMW70" s="40"/>
      <c r="IMX70" s="40"/>
      <c r="IMY70" s="40"/>
      <c r="IMZ70" s="40"/>
      <c r="INA70" s="40"/>
      <c r="INB70" s="40"/>
      <c r="INC70" s="40"/>
      <c r="IND70" s="40"/>
      <c r="INE70" s="40"/>
      <c r="INF70" s="40"/>
      <c r="ING70" s="40"/>
      <c r="INH70" s="40"/>
      <c r="INI70" s="40"/>
      <c r="INJ70" s="40"/>
      <c r="INK70" s="40"/>
      <c r="INL70" s="40"/>
      <c r="INM70" s="40"/>
      <c r="INN70" s="40"/>
      <c r="INO70" s="40"/>
      <c r="INP70" s="40"/>
      <c r="INQ70" s="40"/>
      <c r="INR70" s="40"/>
      <c r="INS70" s="40"/>
      <c r="INT70" s="40"/>
      <c r="INU70" s="40"/>
      <c r="INV70" s="40"/>
      <c r="INW70" s="40"/>
      <c r="INX70" s="40"/>
      <c r="INY70" s="40"/>
      <c r="INZ70" s="40"/>
      <c r="IOA70" s="40"/>
      <c r="IOB70" s="40"/>
      <c r="IOC70" s="40"/>
      <c r="IOD70" s="40"/>
      <c r="IOE70" s="40"/>
      <c r="IOF70" s="40"/>
      <c r="IOG70" s="40"/>
      <c r="IOH70" s="40"/>
      <c r="IOI70" s="40"/>
      <c r="IOJ70" s="40"/>
      <c r="IOK70" s="40"/>
      <c r="IOL70" s="40"/>
      <c r="IOM70" s="40"/>
      <c r="ION70" s="40"/>
      <c r="IOO70" s="40"/>
      <c r="IOP70" s="40"/>
      <c r="IOQ70" s="40"/>
      <c r="IOR70" s="40"/>
      <c r="IOS70" s="40"/>
      <c r="IOT70" s="40"/>
      <c r="IOU70" s="40"/>
      <c r="IOV70" s="40"/>
      <c r="IOW70" s="40"/>
      <c r="IOX70" s="40"/>
      <c r="IOY70" s="40"/>
      <c r="IOZ70" s="40"/>
      <c r="IPA70" s="40"/>
      <c r="IPB70" s="40"/>
      <c r="IPC70" s="40"/>
      <c r="IPD70" s="40"/>
      <c r="IPE70" s="40"/>
      <c r="IPF70" s="40"/>
      <c r="IPG70" s="40"/>
      <c r="IPH70" s="40"/>
      <c r="IPI70" s="40"/>
      <c r="IPJ70" s="40"/>
      <c r="IPK70" s="40"/>
      <c r="IPL70" s="40"/>
      <c r="IPM70" s="40"/>
      <c r="IPN70" s="40"/>
      <c r="IPO70" s="40"/>
      <c r="IPP70" s="40"/>
      <c r="IPQ70" s="40"/>
      <c r="IPR70" s="40"/>
      <c r="IPS70" s="40"/>
      <c r="IPT70" s="40"/>
      <c r="IPU70" s="40"/>
      <c r="IPV70" s="40"/>
      <c r="IPW70" s="40"/>
      <c r="IPX70" s="40"/>
      <c r="IPY70" s="40"/>
      <c r="IPZ70" s="40"/>
      <c r="IQA70" s="40"/>
      <c r="IQB70" s="40"/>
      <c r="IQC70" s="40"/>
      <c r="IQD70" s="40"/>
      <c r="IQE70" s="40"/>
      <c r="IQF70" s="40"/>
      <c r="IQG70" s="40"/>
      <c r="IQH70" s="40"/>
      <c r="IQI70" s="40"/>
      <c r="IQJ70" s="40"/>
      <c r="IQK70" s="40"/>
      <c r="IQL70" s="40"/>
      <c r="IQM70" s="40"/>
      <c r="IQN70" s="40"/>
      <c r="IQO70" s="40"/>
      <c r="IQP70" s="40"/>
      <c r="IQQ70" s="40"/>
      <c r="IQR70" s="40"/>
      <c r="IQS70" s="40"/>
      <c r="IQT70" s="40"/>
      <c r="IQU70" s="40"/>
      <c r="IQV70" s="40"/>
      <c r="IQW70" s="40"/>
      <c r="IQX70" s="40"/>
      <c r="IQY70" s="40"/>
      <c r="IQZ70" s="40"/>
      <c r="IRA70" s="40"/>
      <c r="IRB70" s="40"/>
      <c r="IRC70" s="40"/>
      <c r="IRD70" s="40"/>
      <c r="IRE70" s="40"/>
      <c r="IRF70" s="40"/>
      <c r="IRG70" s="40"/>
      <c r="IRH70" s="40"/>
      <c r="IRI70" s="40"/>
      <c r="IRJ70" s="40"/>
      <c r="IRK70" s="40"/>
      <c r="IRL70" s="40"/>
      <c r="IRM70" s="40"/>
      <c r="IRN70" s="40"/>
      <c r="IRO70" s="40"/>
      <c r="IRP70" s="40"/>
      <c r="IRQ70" s="40"/>
      <c r="IRR70" s="40"/>
      <c r="IRS70" s="40"/>
      <c r="IRT70" s="40"/>
      <c r="IRU70" s="40"/>
      <c r="IRV70" s="40"/>
      <c r="IRW70" s="40"/>
      <c r="IRX70" s="40"/>
      <c r="IRY70" s="40"/>
      <c r="IRZ70" s="40"/>
      <c r="ISA70" s="40"/>
      <c r="ISB70" s="40"/>
      <c r="ISC70" s="40"/>
      <c r="ISD70" s="40"/>
      <c r="ISE70" s="40"/>
      <c r="ISF70" s="40"/>
      <c r="ISG70" s="40"/>
      <c r="ISH70" s="40"/>
      <c r="ISI70" s="40"/>
      <c r="ISJ70" s="40"/>
      <c r="ISK70" s="40"/>
      <c r="ISL70" s="40"/>
      <c r="ISM70" s="40"/>
      <c r="ISN70" s="40"/>
      <c r="ISO70" s="40"/>
      <c r="ISP70" s="40"/>
      <c r="ISQ70" s="40"/>
      <c r="ISR70" s="40"/>
      <c r="ISS70" s="40"/>
      <c r="IST70" s="40"/>
      <c r="ISU70" s="40"/>
      <c r="ISV70" s="40"/>
      <c r="ISW70" s="40"/>
      <c r="ISX70" s="40"/>
      <c r="ISY70" s="40"/>
      <c r="ISZ70" s="40"/>
      <c r="ITA70" s="40"/>
      <c r="ITB70" s="40"/>
      <c r="ITC70" s="40"/>
      <c r="ITD70" s="40"/>
      <c r="ITE70" s="40"/>
      <c r="ITF70" s="40"/>
      <c r="ITG70" s="40"/>
      <c r="ITH70" s="40"/>
      <c r="ITI70" s="40"/>
      <c r="ITJ70" s="40"/>
      <c r="ITK70" s="40"/>
      <c r="ITL70" s="40"/>
      <c r="ITM70" s="40"/>
      <c r="ITN70" s="40"/>
      <c r="ITO70" s="40"/>
      <c r="ITP70" s="40"/>
      <c r="ITQ70" s="40"/>
      <c r="ITR70" s="40"/>
      <c r="ITS70" s="40"/>
      <c r="ITT70" s="40"/>
      <c r="ITU70" s="40"/>
      <c r="ITV70" s="40"/>
      <c r="ITW70" s="40"/>
      <c r="ITX70" s="40"/>
      <c r="ITY70" s="40"/>
      <c r="ITZ70" s="40"/>
      <c r="IUA70" s="40"/>
      <c r="IUB70" s="40"/>
      <c r="IUC70" s="40"/>
      <c r="IUD70" s="40"/>
      <c r="IUE70" s="40"/>
      <c r="IUF70" s="40"/>
      <c r="IUG70" s="40"/>
      <c r="IUH70" s="40"/>
      <c r="IUI70" s="40"/>
      <c r="IUJ70" s="40"/>
      <c r="IUK70" s="40"/>
      <c r="IUL70" s="40"/>
      <c r="IUM70" s="40"/>
      <c r="IUN70" s="40"/>
      <c r="IUO70" s="40"/>
      <c r="IUP70" s="40"/>
      <c r="IUQ70" s="40"/>
      <c r="IUR70" s="40"/>
      <c r="IUS70" s="40"/>
      <c r="IUT70" s="40"/>
      <c r="IUU70" s="40"/>
      <c r="IUV70" s="40"/>
      <c r="IUW70" s="40"/>
      <c r="IUX70" s="40"/>
      <c r="IUY70" s="40"/>
      <c r="IUZ70" s="40"/>
      <c r="IVA70" s="40"/>
      <c r="IVB70" s="40"/>
      <c r="IVC70" s="40"/>
      <c r="IVD70" s="40"/>
      <c r="IVE70" s="40"/>
      <c r="IVF70" s="40"/>
      <c r="IVG70" s="40"/>
      <c r="IVH70" s="40"/>
      <c r="IVI70" s="40"/>
      <c r="IVJ70" s="40"/>
      <c r="IVK70" s="40"/>
      <c r="IVL70" s="40"/>
      <c r="IVM70" s="40"/>
      <c r="IVN70" s="40"/>
      <c r="IVO70" s="40"/>
      <c r="IVP70" s="40"/>
      <c r="IVQ70" s="40"/>
      <c r="IVR70" s="40"/>
      <c r="IVS70" s="40"/>
      <c r="IVT70" s="40"/>
      <c r="IVU70" s="40"/>
      <c r="IVV70" s="40"/>
      <c r="IVW70" s="40"/>
      <c r="IVX70" s="40"/>
      <c r="IVY70" s="40"/>
      <c r="IVZ70" s="40"/>
      <c r="IWA70" s="40"/>
      <c r="IWB70" s="40"/>
      <c r="IWC70" s="40"/>
      <c r="IWD70" s="40"/>
      <c r="IWE70" s="40"/>
      <c r="IWF70" s="40"/>
      <c r="IWG70" s="40"/>
      <c r="IWH70" s="40"/>
      <c r="IWI70" s="40"/>
      <c r="IWJ70" s="40"/>
      <c r="IWK70" s="40"/>
      <c r="IWL70" s="40"/>
      <c r="IWM70" s="40"/>
      <c r="IWN70" s="40"/>
      <c r="IWO70" s="40"/>
      <c r="IWP70" s="40"/>
      <c r="IWQ70" s="40"/>
      <c r="IWR70" s="40"/>
      <c r="IWS70" s="40"/>
      <c r="IWT70" s="40"/>
      <c r="IWU70" s="40"/>
      <c r="IWV70" s="40"/>
      <c r="IWW70" s="40"/>
      <c r="IWX70" s="40"/>
      <c r="IWY70" s="40"/>
      <c r="IWZ70" s="40"/>
      <c r="IXA70" s="40"/>
      <c r="IXB70" s="40"/>
      <c r="IXC70" s="40"/>
      <c r="IXD70" s="40"/>
      <c r="IXE70" s="40"/>
      <c r="IXF70" s="40"/>
      <c r="IXG70" s="40"/>
      <c r="IXH70" s="40"/>
      <c r="IXI70" s="40"/>
      <c r="IXJ70" s="40"/>
      <c r="IXK70" s="40"/>
      <c r="IXL70" s="40"/>
      <c r="IXM70" s="40"/>
      <c r="IXN70" s="40"/>
      <c r="IXO70" s="40"/>
      <c r="IXP70" s="40"/>
      <c r="IXQ70" s="40"/>
      <c r="IXR70" s="40"/>
      <c r="IXS70" s="40"/>
      <c r="IXT70" s="40"/>
      <c r="IXU70" s="40"/>
      <c r="IXV70" s="40"/>
      <c r="IXW70" s="40"/>
      <c r="IXX70" s="40"/>
      <c r="IXY70" s="40"/>
      <c r="IXZ70" s="40"/>
      <c r="IYA70" s="40"/>
      <c r="IYB70" s="40"/>
      <c r="IYC70" s="40"/>
      <c r="IYD70" s="40"/>
      <c r="IYE70" s="40"/>
      <c r="IYF70" s="40"/>
      <c r="IYG70" s="40"/>
      <c r="IYH70" s="40"/>
      <c r="IYI70" s="40"/>
      <c r="IYJ70" s="40"/>
      <c r="IYK70" s="40"/>
      <c r="IYL70" s="40"/>
      <c r="IYM70" s="40"/>
      <c r="IYN70" s="40"/>
      <c r="IYO70" s="40"/>
      <c r="IYP70" s="40"/>
      <c r="IYQ70" s="40"/>
      <c r="IYR70" s="40"/>
      <c r="IYS70" s="40"/>
      <c r="IYT70" s="40"/>
      <c r="IYU70" s="40"/>
      <c r="IYV70" s="40"/>
      <c r="IYW70" s="40"/>
      <c r="IYX70" s="40"/>
      <c r="IYY70" s="40"/>
      <c r="IYZ70" s="40"/>
      <c r="IZA70" s="40"/>
      <c r="IZB70" s="40"/>
      <c r="IZC70" s="40"/>
      <c r="IZD70" s="40"/>
      <c r="IZE70" s="40"/>
      <c r="IZF70" s="40"/>
      <c r="IZG70" s="40"/>
      <c r="IZH70" s="40"/>
      <c r="IZI70" s="40"/>
      <c r="IZJ70" s="40"/>
      <c r="IZK70" s="40"/>
      <c r="IZL70" s="40"/>
      <c r="IZM70" s="40"/>
      <c r="IZN70" s="40"/>
      <c r="IZO70" s="40"/>
      <c r="IZP70" s="40"/>
      <c r="IZQ70" s="40"/>
      <c r="IZR70" s="40"/>
      <c r="IZS70" s="40"/>
      <c r="IZT70" s="40"/>
      <c r="IZU70" s="40"/>
      <c r="IZV70" s="40"/>
      <c r="IZW70" s="40"/>
      <c r="IZX70" s="40"/>
      <c r="IZY70" s="40"/>
      <c r="IZZ70" s="40"/>
      <c r="JAA70" s="40"/>
      <c r="JAB70" s="40"/>
      <c r="JAC70" s="40"/>
      <c r="JAD70" s="40"/>
      <c r="JAE70" s="40"/>
      <c r="JAF70" s="40"/>
      <c r="JAG70" s="40"/>
      <c r="JAH70" s="40"/>
      <c r="JAI70" s="40"/>
      <c r="JAJ70" s="40"/>
      <c r="JAK70" s="40"/>
      <c r="JAL70" s="40"/>
      <c r="JAM70" s="40"/>
      <c r="JAN70" s="40"/>
      <c r="JAO70" s="40"/>
      <c r="JAP70" s="40"/>
      <c r="JAQ70" s="40"/>
      <c r="JAR70" s="40"/>
      <c r="JAS70" s="40"/>
      <c r="JAT70" s="40"/>
      <c r="JAU70" s="40"/>
      <c r="JAV70" s="40"/>
      <c r="JAW70" s="40"/>
      <c r="JAX70" s="40"/>
      <c r="JAY70" s="40"/>
      <c r="JAZ70" s="40"/>
      <c r="JBA70" s="40"/>
      <c r="JBB70" s="40"/>
      <c r="JBC70" s="40"/>
      <c r="JBD70" s="40"/>
      <c r="JBE70" s="40"/>
      <c r="JBF70" s="40"/>
      <c r="JBG70" s="40"/>
      <c r="JBH70" s="40"/>
      <c r="JBI70" s="40"/>
      <c r="JBJ70" s="40"/>
      <c r="JBK70" s="40"/>
      <c r="JBL70" s="40"/>
      <c r="JBM70" s="40"/>
      <c r="JBN70" s="40"/>
      <c r="JBO70" s="40"/>
      <c r="JBP70" s="40"/>
      <c r="JBQ70" s="40"/>
      <c r="JBR70" s="40"/>
      <c r="JBS70" s="40"/>
      <c r="JBT70" s="40"/>
      <c r="JBU70" s="40"/>
      <c r="JBV70" s="40"/>
      <c r="JBW70" s="40"/>
      <c r="JBX70" s="40"/>
      <c r="JBY70" s="40"/>
      <c r="JBZ70" s="40"/>
      <c r="JCA70" s="40"/>
      <c r="JCB70" s="40"/>
      <c r="JCC70" s="40"/>
      <c r="JCD70" s="40"/>
      <c r="JCE70" s="40"/>
      <c r="JCF70" s="40"/>
      <c r="JCG70" s="40"/>
      <c r="JCH70" s="40"/>
      <c r="JCI70" s="40"/>
      <c r="JCJ70" s="40"/>
      <c r="JCK70" s="40"/>
      <c r="JCL70" s="40"/>
      <c r="JCM70" s="40"/>
      <c r="JCN70" s="40"/>
      <c r="JCO70" s="40"/>
      <c r="JCP70" s="40"/>
      <c r="JCQ70" s="40"/>
      <c r="JCR70" s="40"/>
      <c r="JCS70" s="40"/>
      <c r="JCT70" s="40"/>
      <c r="JCU70" s="40"/>
      <c r="JCV70" s="40"/>
      <c r="JCW70" s="40"/>
      <c r="JCX70" s="40"/>
      <c r="JCY70" s="40"/>
      <c r="JCZ70" s="40"/>
      <c r="JDA70" s="40"/>
      <c r="JDB70" s="40"/>
      <c r="JDC70" s="40"/>
      <c r="JDD70" s="40"/>
      <c r="JDE70" s="40"/>
      <c r="JDF70" s="40"/>
      <c r="JDG70" s="40"/>
      <c r="JDH70" s="40"/>
      <c r="JDI70" s="40"/>
      <c r="JDJ70" s="40"/>
      <c r="JDK70" s="40"/>
      <c r="JDL70" s="40"/>
      <c r="JDM70" s="40"/>
      <c r="JDN70" s="40"/>
      <c r="JDO70" s="40"/>
      <c r="JDP70" s="40"/>
      <c r="JDQ70" s="40"/>
      <c r="JDR70" s="40"/>
      <c r="JDS70" s="40"/>
      <c r="JDT70" s="40"/>
      <c r="JDU70" s="40"/>
      <c r="JDV70" s="40"/>
      <c r="JDW70" s="40"/>
      <c r="JDX70" s="40"/>
      <c r="JDY70" s="40"/>
      <c r="JDZ70" s="40"/>
      <c r="JEA70" s="40"/>
      <c r="JEB70" s="40"/>
      <c r="JEC70" s="40"/>
      <c r="JED70" s="40"/>
      <c r="JEE70" s="40"/>
      <c r="JEF70" s="40"/>
      <c r="JEG70" s="40"/>
      <c r="JEH70" s="40"/>
      <c r="JEI70" s="40"/>
      <c r="JEJ70" s="40"/>
      <c r="JEK70" s="40"/>
      <c r="JEL70" s="40"/>
      <c r="JEM70" s="40"/>
      <c r="JEN70" s="40"/>
      <c r="JEO70" s="40"/>
      <c r="JEP70" s="40"/>
      <c r="JEQ70" s="40"/>
      <c r="JER70" s="40"/>
      <c r="JES70" s="40"/>
      <c r="JET70" s="40"/>
      <c r="JEU70" s="40"/>
      <c r="JEV70" s="40"/>
      <c r="JEW70" s="40"/>
      <c r="JEX70" s="40"/>
      <c r="JEY70" s="40"/>
      <c r="JEZ70" s="40"/>
      <c r="JFA70" s="40"/>
      <c r="JFB70" s="40"/>
      <c r="JFC70" s="40"/>
      <c r="JFD70" s="40"/>
      <c r="JFE70" s="40"/>
      <c r="JFF70" s="40"/>
      <c r="JFG70" s="40"/>
      <c r="JFH70" s="40"/>
      <c r="JFI70" s="40"/>
      <c r="JFJ70" s="40"/>
      <c r="JFK70" s="40"/>
      <c r="JFL70" s="40"/>
      <c r="JFM70" s="40"/>
      <c r="JFN70" s="40"/>
      <c r="JFO70" s="40"/>
      <c r="JFP70" s="40"/>
      <c r="JFQ70" s="40"/>
      <c r="JFR70" s="40"/>
      <c r="JFS70" s="40"/>
      <c r="JFT70" s="40"/>
      <c r="JFU70" s="40"/>
      <c r="JFV70" s="40"/>
      <c r="JFW70" s="40"/>
      <c r="JFX70" s="40"/>
      <c r="JFY70" s="40"/>
      <c r="JFZ70" s="40"/>
      <c r="JGA70" s="40"/>
      <c r="JGB70" s="40"/>
      <c r="JGC70" s="40"/>
      <c r="JGD70" s="40"/>
      <c r="JGE70" s="40"/>
      <c r="JGF70" s="40"/>
      <c r="JGG70" s="40"/>
      <c r="JGH70" s="40"/>
      <c r="JGI70" s="40"/>
      <c r="JGJ70" s="40"/>
      <c r="JGK70" s="40"/>
      <c r="JGL70" s="40"/>
      <c r="JGM70" s="40"/>
      <c r="JGN70" s="40"/>
      <c r="JGO70" s="40"/>
      <c r="JGP70" s="40"/>
      <c r="JGQ70" s="40"/>
      <c r="JGR70" s="40"/>
      <c r="JGS70" s="40"/>
      <c r="JGT70" s="40"/>
      <c r="JGU70" s="40"/>
      <c r="JGV70" s="40"/>
      <c r="JGW70" s="40"/>
      <c r="JGX70" s="40"/>
      <c r="JGY70" s="40"/>
      <c r="JGZ70" s="40"/>
      <c r="JHA70" s="40"/>
      <c r="JHB70" s="40"/>
      <c r="JHC70" s="40"/>
      <c r="JHD70" s="40"/>
      <c r="JHE70" s="40"/>
      <c r="JHF70" s="40"/>
      <c r="JHG70" s="40"/>
      <c r="JHH70" s="40"/>
      <c r="JHI70" s="40"/>
      <c r="JHJ70" s="40"/>
      <c r="JHK70" s="40"/>
      <c r="JHL70" s="40"/>
      <c r="JHM70" s="40"/>
      <c r="JHN70" s="40"/>
      <c r="JHO70" s="40"/>
      <c r="JHP70" s="40"/>
      <c r="JHQ70" s="40"/>
      <c r="JHR70" s="40"/>
      <c r="JHS70" s="40"/>
      <c r="JHT70" s="40"/>
      <c r="JHU70" s="40"/>
      <c r="JHV70" s="40"/>
      <c r="JHW70" s="40"/>
      <c r="JHX70" s="40"/>
      <c r="JHY70" s="40"/>
      <c r="JHZ70" s="40"/>
      <c r="JIA70" s="40"/>
      <c r="JIB70" s="40"/>
      <c r="JIC70" s="40"/>
      <c r="JID70" s="40"/>
      <c r="JIE70" s="40"/>
      <c r="JIF70" s="40"/>
      <c r="JIG70" s="40"/>
      <c r="JIH70" s="40"/>
      <c r="JII70" s="40"/>
      <c r="JIJ70" s="40"/>
      <c r="JIK70" s="40"/>
      <c r="JIL70" s="40"/>
      <c r="JIM70" s="40"/>
      <c r="JIN70" s="40"/>
      <c r="JIO70" s="40"/>
      <c r="JIP70" s="40"/>
      <c r="JIQ70" s="40"/>
      <c r="JIR70" s="40"/>
      <c r="JIS70" s="40"/>
      <c r="JIT70" s="40"/>
      <c r="JIU70" s="40"/>
      <c r="JIV70" s="40"/>
      <c r="JIW70" s="40"/>
      <c r="JIX70" s="40"/>
      <c r="JIY70" s="40"/>
      <c r="JIZ70" s="40"/>
      <c r="JJA70" s="40"/>
      <c r="JJB70" s="40"/>
      <c r="JJC70" s="40"/>
      <c r="JJD70" s="40"/>
      <c r="JJE70" s="40"/>
      <c r="JJF70" s="40"/>
      <c r="JJG70" s="40"/>
      <c r="JJH70" s="40"/>
      <c r="JJI70" s="40"/>
      <c r="JJJ70" s="40"/>
      <c r="JJK70" s="40"/>
      <c r="JJL70" s="40"/>
      <c r="JJM70" s="40"/>
      <c r="JJN70" s="40"/>
      <c r="JJO70" s="40"/>
      <c r="JJP70" s="40"/>
      <c r="JJQ70" s="40"/>
      <c r="JJR70" s="40"/>
      <c r="JJS70" s="40"/>
      <c r="JJT70" s="40"/>
      <c r="JJU70" s="40"/>
      <c r="JJV70" s="40"/>
      <c r="JJW70" s="40"/>
      <c r="JJX70" s="40"/>
      <c r="JJY70" s="40"/>
      <c r="JJZ70" s="40"/>
      <c r="JKA70" s="40"/>
      <c r="JKB70" s="40"/>
      <c r="JKC70" s="40"/>
      <c r="JKD70" s="40"/>
      <c r="JKE70" s="40"/>
      <c r="JKF70" s="40"/>
      <c r="JKG70" s="40"/>
      <c r="JKH70" s="40"/>
      <c r="JKI70" s="40"/>
      <c r="JKJ70" s="40"/>
      <c r="JKK70" s="40"/>
      <c r="JKL70" s="40"/>
      <c r="JKM70" s="40"/>
      <c r="JKN70" s="40"/>
      <c r="JKO70" s="40"/>
      <c r="JKP70" s="40"/>
      <c r="JKQ70" s="40"/>
      <c r="JKR70" s="40"/>
      <c r="JKS70" s="40"/>
      <c r="JKT70" s="40"/>
      <c r="JKU70" s="40"/>
      <c r="JKV70" s="40"/>
      <c r="JKW70" s="40"/>
      <c r="JKX70" s="40"/>
      <c r="JKY70" s="40"/>
      <c r="JKZ70" s="40"/>
      <c r="JLA70" s="40"/>
      <c r="JLB70" s="40"/>
      <c r="JLC70" s="40"/>
      <c r="JLD70" s="40"/>
      <c r="JLE70" s="40"/>
      <c r="JLF70" s="40"/>
      <c r="JLG70" s="40"/>
      <c r="JLH70" s="40"/>
      <c r="JLI70" s="40"/>
      <c r="JLJ70" s="40"/>
      <c r="JLK70" s="40"/>
      <c r="JLL70" s="40"/>
      <c r="JLM70" s="40"/>
      <c r="JLN70" s="40"/>
      <c r="JLO70" s="40"/>
      <c r="JLP70" s="40"/>
      <c r="JLQ70" s="40"/>
      <c r="JLR70" s="40"/>
      <c r="JLS70" s="40"/>
      <c r="JLT70" s="40"/>
      <c r="JLU70" s="40"/>
      <c r="JLV70" s="40"/>
      <c r="JLW70" s="40"/>
      <c r="JLX70" s="40"/>
      <c r="JLY70" s="40"/>
      <c r="JLZ70" s="40"/>
      <c r="JMA70" s="40"/>
      <c r="JMB70" s="40"/>
      <c r="JMC70" s="40"/>
      <c r="JMD70" s="40"/>
      <c r="JME70" s="40"/>
      <c r="JMF70" s="40"/>
      <c r="JMG70" s="40"/>
      <c r="JMH70" s="40"/>
      <c r="JMI70" s="40"/>
      <c r="JMJ70" s="40"/>
      <c r="JMK70" s="40"/>
      <c r="JML70" s="40"/>
      <c r="JMM70" s="40"/>
      <c r="JMN70" s="40"/>
      <c r="JMO70" s="40"/>
      <c r="JMP70" s="40"/>
      <c r="JMQ70" s="40"/>
      <c r="JMR70" s="40"/>
      <c r="JMS70" s="40"/>
      <c r="JMT70" s="40"/>
      <c r="JMU70" s="40"/>
      <c r="JMV70" s="40"/>
      <c r="JMW70" s="40"/>
      <c r="JMX70" s="40"/>
      <c r="JMY70" s="40"/>
      <c r="JMZ70" s="40"/>
      <c r="JNA70" s="40"/>
      <c r="JNB70" s="40"/>
      <c r="JNC70" s="40"/>
      <c r="JND70" s="40"/>
      <c r="JNE70" s="40"/>
      <c r="JNF70" s="40"/>
      <c r="JNG70" s="40"/>
      <c r="JNH70" s="40"/>
      <c r="JNI70" s="40"/>
      <c r="JNJ70" s="40"/>
      <c r="JNK70" s="40"/>
      <c r="JNL70" s="40"/>
      <c r="JNM70" s="40"/>
      <c r="JNN70" s="40"/>
      <c r="JNO70" s="40"/>
      <c r="JNP70" s="40"/>
      <c r="JNQ70" s="40"/>
      <c r="JNR70" s="40"/>
      <c r="JNS70" s="40"/>
      <c r="JNT70" s="40"/>
      <c r="JNU70" s="40"/>
      <c r="JNV70" s="40"/>
      <c r="JNW70" s="40"/>
      <c r="JNX70" s="40"/>
      <c r="JNY70" s="40"/>
      <c r="JNZ70" s="40"/>
      <c r="JOA70" s="40"/>
      <c r="JOB70" s="40"/>
      <c r="JOC70" s="40"/>
      <c r="JOD70" s="40"/>
      <c r="JOE70" s="40"/>
      <c r="JOF70" s="40"/>
      <c r="JOG70" s="40"/>
      <c r="JOH70" s="40"/>
      <c r="JOI70" s="40"/>
      <c r="JOJ70" s="40"/>
      <c r="JOK70" s="40"/>
      <c r="JOL70" s="40"/>
      <c r="JOM70" s="40"/>
      <c r="JON70" s="40"/>
      <c r="JOO70" s="40"/>
      <c r="JOP70" s="40"/>
      <c r="JOQ70" s="40"/>
      <c r="JOR70" s="40"/>
      <c r="JOS70" s="40"/>
      <c r="JOT70" s="40"/>
      <c r="JOU70" s="40"/>
      <c r="JOV70" s="40"/>
      <c r="JOW70" s="40"/>
      <c r="JOX70" s="40"/>
      <c r="JOY70" s="40"/>
      <c r="JOZ70" s="40"/>
      <c r="JPA70" s="40"/>
      <c r="JPB70" s="40"/>
      <c r="JPC70" s="40"/>
      <c r="JPD70" s="40"/>
      <c r="JPE70" s="40"/>
      <c r="JPF70" s="40"/>
      <c r="JPG70" s="40"/>
      <c r="JPH70" s="40"/>
      <c r="JPI70" s="40"/>
      <c r="JPJ70" s="40"/>
      <c r="JPK70" s="40"/>
      <c r="JPL70" s="40"/>
      <c r="JPM70" s="40"/>
      <c r="JPN70" s="40"/>
      <c r="JPO70" s="40"/>
      <c r="JPP70" s="40"/>
      <c r="JPQ70" s="40"/>
      <c r="JPR70" s="40"/>
      <c r="JPS70" s="40"/>
      <c r="JPT70" s="40"/>
      <c r="JPU70" s="40"/>
      <c r="JPV70" s="40"/>
      <c r="JPW70" s="40"/>
      <c r="JPX70" s="40"/>
      <c r="JPY70" s="40"/>
      <c r="JPZ70" s="40"/>
      <c r="JQA70" s="40"/>
      <c r="JQB70" s="40"/>
      <c r="JQC70" s="40"/>
      <c r="JQD70" s="40"/>
      <c r="JQE70" s="40"/>
      <c r="JQF70" s="40"/>
      <c r="JQG70" s="40"/>
      <c r="JQH70" s="40"/>
      <c r="JQI70" s="40"/>
      <c r="JQJ70" s="40"/>
      <c r="JQK70" s="40"/>
      <c r="JQL70" s="40"/>
      <c r="JQM70" s="40"/>
      <c r="JQN70" s="40"/>
      <c r="JQO70" s="40"/>
      <c r="JQP70" s="40"/>
      <c r="JQQ70" s="40"/>
      <c r="JQR70" s="40"/>
      <c r="JQS70" s="40"/>
      <c r="JQT70" s="40"/>
      <c r="JQU70" s="40"/>
      <c r="JQV70" s="40"/>
      <c r="JQW70" s="40"/>
      <c r="JQX70" s="40"/>
      <c r="JQY70" s="40"/>
      <c r="JQZ70" s="40"/>
      <c r="JRA70" s="40"/>
      <c r="JRB70" s="40"/>
      <c r="JRC70" s="40"/>
      <c r="JRD70" s="40"/>
      <c r="JRE70" s="40"/>
      <c r="JRF70" s="40"/>
      <c r="JRG70" s="40"/>
      <c r="JRH70" s="40"/>
      <c r="JRI70" s="40"/>
      <c r="JRJ70" s="40"/>
      <c r="JRK70" s="40"/>
      <c r="JRL70" s="40"/>
      <c r="JRM70" s="40"/>
      <c r="JRN70" s="40"/>
      <c r="JRO70" s="40"/>
      <c r="JRP70" s="40"/>
      <c r="JRQ70" s="40"/>
      <c r="JRR70" s="40"/>
      <c r="JRS70" s="40"/>
      <c r="JRT70" s="40"/>
      <c r="JRU70" s="40"/>
      <c r="JRV70" s="40"/>
      <c r="JRW70" s="40"/>
      <c r="JRX70" s="40"/>
      <c r="JRY70" s="40"/>
      <c r="JRZ70" s="40"/>
      <c r="JSA70" s="40"/>
      <c r="JSB70" s="40"/>
      <c r="JSC70" s="40"/>
      <c r="JSD70" s="40"/>
      <c r="JSE70" s="40"/>
      <c r="JSF70" s="40"/>
      <c r="JSG70" s="40"/>
      <c r="JSH70" s="40"/>
      <c r="JSI70" s="40"/>
      <c r="JSJ70" s="40"/>
      <c r="JSK70" s="40"/>
      <c r="JSL70" s="40"/>
      <c r="JSM70" s="40"/>
      <c r="JSN70" s="40"/>
      <c r="JSO70" s="40"/>
      <c r="JSP70" s="40"/>
      <c r="JSQ70" s="40"/>
      <c r="JSR70" s="40"/>
      <c r="JSS70" s="40"/>
      <c r="JST70" s="40"/>
      <c r="JSU70" s="40"/>
      <c r="JSV70" s="40"/>
      <c r="JSW70" s="40"/>
      <c r="JSX70" s="40"/>
      <c r="JSY70" s="40"/>
      <c r="JSZ70" s="40"/>
      <c r="JTA70" s="40"/>
      <c r="JTB70" s="40"/>
      <c r="JTC70" s="40"/>
      <c r="JTD70" s="40"/>
      <c r="JTE70" s="40"/>
      <c r="JTF70" s="40"/>
      <c r="JTG70" s="40"/>
      <c r="JTH70" s="40"/>
      <c r="JTI70" s="40"/>
      <c r="JTJ70" s="40"/>
      <c r="JTK70" s="40"/>
      <c r="JTL70" s="40"/>
      <c r="JTM70" s="40"/>
      <c r="JTN70" s="40"/>
      <c r="JTO70" s="40"/>
      <c r="JTP70" s="40"/>
      <c r="JTQ70" s="40"/>
      <c r="JTR70" s="40"/>
      <c r="JTS70" s="40"/>
      <c r="JTT70" s="40"/>
      <c r="JTU70" s="40"/>
      <c r="JTV70" s="40"/>
      <c r="JTW70" s="40"/>
      <c r="JTX70" s="40"/>
      <c r="JTY70" s="40"/>
      <c r="JTZ70" s="40"/>
      <c r="JUA70" s="40"/>
      <c r="JUB70" s="40"/>
      <c r="JUC70" s="40"/>
      <c r="JUD70" s="40"/>
      <c r="JUE70" s="40"/>
      <c r="JUF70" s="40"/>
      <c r="JUG70" s="40"/>
      <c r="JUH70" s="40"/>
      <c r="JUI70" s="40"/>
      <c r="JUJ70" s="40"/>
      <c r="JUK70" s="40"/>
      <c r="JUL70" s="40"/>
      <c r="JUM70" s="40"/>
      <c r="JUN70" s="40"/>
      <c r="JUO70" s="40"/>
      <c r="JUP70" s="40"/>
      <c r="JUQ70" s="40"/>
      <c r="JUR70" s="40"/>
      <c r="JUS70" s="40"/>
      <c r="JUT70" s="40"/>
      <c r="JUU70" s="40"/>
      <c r="JUV70" s="40"/>
      <c r="JUW70" s="40"/>
      <c r="JUX70" s="40"/>
      <c r="JUY70" s="40"/>
      <c r="JUZ70" s="40"/>
      <c r="JVA70" s="40"/>
      <c r="JVB70" s="40"/>
      <c r="JVC70" s="40"/>
      <c r="JVD70" s="40"/>
      <c r="JVE70" s="40"/>
      <c r="JVF70" s="40"/>
      <c r="JVG70" s="40"/>
      <c r="JVH70" s="40"/>
      <c r="JVI70" s="40"/>
      <c r="JVJ70" s="40"/>
      <c r="JVK70" s="40"/>
      <c r="JVL70" s="40"/>
      <c r="JVM70" s="40"/>
      <c r="JVN70" s="40"/>
      <c r="JVO70" s="40"/>
      <c r="JVP70" s="40"/>
      <c r="JVQ70" s="40"/>
      <c r="JVR70" s="40"/>
      <c r="JVS70" s="40"/>
      <c r="JVT70" s="40"/>
      <c r="JVU70" s="40"/>
      <c r="JVV70" s="40"/>
      <c r="JVW70" s="40"/>
      <c r="JVX70" s="40"/>
      <c r="JVY70" s="40"/>
      <c r="JVZ70" s="40"/>
      <c r="JWA70" s="40"/>
      <c r="JWB70" s="40"/>
      <c r="JWC70" s="40"/>
      <c r="JWD70" s="40"/>
      <c r="JWE70" s="40"/>
      <c r="JWF70" s="40"/>
      <c r="JWG70" s="40"/>
      <c r="JWH70" s="40"/>
      <c r="JWI70" s="40"/>
      <c r="JWJ70" s="40"/>
      <c r="JWK70" s="40"/>
      <c r="JWL70" s="40"/>
      <c r="JWM70" s="40"/>
      <c r="JWN70" s="40"/>
      <c r="JWO70" s="40"/>
      <c r="JWP70" s="40"/>
      <c r="JWQ70" s="40"/>
      <c r="JWR70" s="40"/>
      <c r="JWS70" s="40"/>
      <c r="JWT70" s="40"/>
      <c r="JWU70" s="40"/>
      <c r="JWV70" s="40"/>
      <c r="JWW70" s="40"/>
      <c r="JWX70" s="40"/>
      <c r="JWY70" s="40"/>
      <c r="JWZ70" s="40"/>
      <c r="JXA70" s="40"/>
      <c r="JXB70" s="40"/>
      <c r="JXC70" s="40"/>
      <c r="JXD70" s="40"/>
      <c r="JXE70" s="40"/>
      <c r="JXF70" s="40"/>
      <c r="JXG70" s="40"/>
      <c r="JXH70" s="40"/>
      <c r="JXI70" s="40"/>
      <c r="JXJ70" s="40"/>
      <c r="JXK70" s="40"/>
      <c r="JXL70" s="40"/>
      <c r="JXM70" s="40"/>
      <c r="JXN70" s="40"/>
      <c r="JXO70" s="40"/>
      <c r="JXP70" s="40"/>
      <c r="JXQ70" s="40"/>
      <c r="JXR70" s="40"/>
      <c r="JXS70" s="40"/>
      <c r="JXT70" s="40"/>
      <c r="JXU70" s="40"/>
      <c r="JXV70" s="40"/>
      <c r="JXW70" s="40"/>
      <c r="JXX70" s="40"/>
      <c r="JXY70" s="40"/>
      <c r="JXZ70" s="40"/>
      <c r="JYA70" s="40"/>
      <c r="JYB70" s="40"/>
      <c r="JYC70" s="40"/>
      <c r="JYD70" s="40"/>
      <c r="JYE70" s="40"/>
      <c r="JYF70" s="40"/>
      <c r="JYG70" s="40"/>
      <c r="JYH70" s="40"/>
      <c r="JYI70" s="40"/>
      <c r="JYJ70" s="40"/>
      <c r="JYK70" s="40"/>
      <c r="JYL70" s="40"/>
      <c r="JYM70" s="40"/>
      <c r="JYN70" s="40"/>
      <c r="JYO70" s="40"/>
      <c r="JYP70" s="40"/>
      <c r="JYQ70" s="40"/>
      <c r="JYR70" s="40"/>
      <c r="JYS70" s="40"/>
      <c r="JYT70" s="40"/>
      <c r="JYU70" s="40"/>
      <c r="JYV70" s="40"/>
      <c r="JYW70" s="40"/>
      <c r="JYX70" s="40"/>
      <c r="JYY70" s="40"/>
      <c r="JYZ70" s="40"/>
      <c r="JZA70" s="40"/>
      <c r="JZB70" s="40"/>
      <c r="JZC70" s="40"/>
      <c r="JZD70" s="40"/>
      <c r="JZE70" s="40"/>
      <c r="JZF70" s="40"/>
      <c r="JZG70" s="40"/>
      <c r="JZH70" s="40"/>
      <c r="JZI70" s="40"/>
      <c r="JZJ70" s="40"/>
      <c r="JZK70" s="40"/>
      <c r="JZL70" s="40"/>
      <c r="JZM70" s="40"/>
      <c r="JZN70" s="40"/>
      <c r="JZO70" s="40"/>
      <c r="JZP70" s="40"/>
      <c r="JZQ70" s="40"/>
      <c r="JZR70" s="40"/>
      <c r="JZS70" s="40"/>
      <c r="JZT70" s="40"/>
      <c r="JZU70" s="40"/>
      <c r="JZV70" s="40"/>
      <c r="JZW70" s="40"/>
      <c r="JZX70" s="40"/>
      <c r="JZY70" s="40"/>
      <c r="JZZ70" s="40"/>
      <c r="KAA70" s="40"/>
      <c r="KAB70" s="40"/>
      <c r="KAC70" s="40"/>
      <c r="KAD70" s="40"/>
      <c r="KAE70" s="40"/>
      <c r="KAF70" s="40"/>
      <c r="KAG70" s="40"/>
      <c r="KAH70" s="40"/>
      <c r="KAI70" s="40"/>
      <c r="KAJ70" s="40"/>
      <c r="KAK70" s="40"/>
      <c r="KAL70" s="40"/>
      <c r="KAM70" s="40"/>
      <c r="KAN70" s="40"/>
      <c r="KAO70" s="40"/>
      <c r="KAP70" s="40"/>
      <c r="KAQ70" s="40"/>
      <c r="KAR70" s="40"/>
      <c r="KAS70" s="40"/>
      <c r="KAT70" s="40"/>
      <c r="KAU70" s="40"/>
      <c r="KAV70" s="40"/>
      <c r="KAW70" s="40"/>
      <c r="KAX70" s="40"/>
      <c r="KAY70" s="40"/>
      <c r="KAZ70" s="40"/>
      <c r="KBA70" s="40"/>
      <c r="KBB70" s="40"/>
      <c r="KBC70" s="40"/>
      <c r="KBD70" s="40"/>
      <c r="KBE70" s="40"/>
      <c r="KBF70" s="40"/>
      <c r="KBG70" s="40"/>
      <c r="KBH70" s="40"/>
      <c r="KBI70" s="40"/>
      <c r="KBJ70" s="40"/>
      <c r="KBK70" s="40"/>
      <c r="KBL70" s="40"/>
      <c r="KBM70" s="40"/>
      <c r="KBN70" s="40"/>
      <c r="KBO70" s="40"/>
      <c r="KBP70" s="40"/>
      <c r="KBQ70" s="40"/>
      <c r="KBR70" s="40"/>
      <c r="KBS70" s="40"/>
      <c r="KBT70" s="40"/>
      <c r="KBU70" s="40"/>
      <c r="KBV70" s="40"/>
      <c r="KBW70" s="40"/>
      <c r="KBX70" s="40"/>
      <c r="KBY70" s="40"/>
      <c r="KBZ70" s="40"/>
      <c r="KCA70" s="40"/>
      <c r="KCB70" s="40"/>
      <c r="KCC70" s="40"/>
      <c r="KCD70" s="40"/>
      <c r="KCE70" s="40"/>
      <c r="KCF70" s="40"/>
      <c r="KCG70" s="40"/>
      <c r="KCH70" s="40"/>
      <c r="KCI70" s="40"/>
      <c r="KCJ70" s="40"/>
      <c r="KCK70" s="40"/>
      <c r="KCL70" s="40"/>
      <c r="KCM70" s="40"/>
      <c r="KCN70" s="40"/>
      <c r="KCO70" s="40"/>
      <c r="KCP70" s="40"/>
      <c r="KCQ70" s="40"/>
      <c r="KCR70" s="40"/>
      <c r="KCS70" s="40"/>
      <c r="KCT70" s="40"/>
      <c r="KCU70" s="40"/>
      <c r="KCV70" s="40"/>
      <c r="KCW70" s="40"/>
      <c r="KCX70" s="40"/>
      <c r="KCY70" s="40"/>
      <c r="KCZ70" s="40"/>
      <c r="KDA70" s="40"/>
      <c r="KDB70" s="40"/>
      <c r="KDC70" s="40"/>
      <c r="KDD70" s="40"/>
      <c r="KDE70" s="40"/>
      <c r="KDF70" s="40"/>
      <c r="KDG70" s="40"/>
      <c r="KDH70" s="40"/>
      <c r="KDI70" s="40"/>
      <c r="KDJ70" s="40"/>
      <c r="KDK70" s="40"/>
      <c r="KDL70" s="40"/>
      <c r="KDM70" s="40"/>
      <c r="KDN70" s="40"/>
      <c r="KDO70" s="40"/>
      <c r="KDP70" s="40"/>
      <c r="KDQ70" s="40"/>
      <c r="KDR70" s="40"/>
      <c r="KDS70" s="40"/>
      <c r="KDT70" s="40"/>
      <c r="KDU70" s="40"/>
      <c r="KDV70" s="40"/>
      <c r="KDW70" s="40"/>
      <c r="KDX70" s="40"/>
      <c r="KDY70" s="40"/>
      <c r="KDZ70" s="40"/>
      <c r="KEA70" s="40"/>
      <c r="KEB70" s="40"/>
      <c r="KEC70" s="40"/>
      <c r="KED70" s="40"/>
      <c r="KEE70" s="40"/>
      <c r="KEF70" s="40"/>
      <c r="KEG70" s="40"/>
      <c r="KEH70" s="40"/>
      <c r="KEI70" s="40"/>
      <c r="KEJ70" s="40"/>
      <c r="KEK70" s="40"/>
      <c r="KEL70" s="40"/>
      <c r="KEM70" s="40"/>
      <c r="KEN70" s="40"/>
      <c r="KEO70" s="40"/>
      <c r="KEP70" s="40"/>
      <c r="KEQ70" s="40"/>
      <c r="KER70" s="40"/>
      <c r="KES70" s="40"/>
      <c r="KET70" s="40"/>
      <c r="KEU70" s="40"/>
      <c r="KEV70" s="40"/>
      <c r="KEW70" s="40"/>
      <c r="KEX70" s="40"/>
      <c r="KEY70" s="40"/>
      <c r="KEZ70" s="40"/>
      <c r="KFA70" s="40"/>
      <c r="KFB70" s="40"/>
      <c r="KFC70" s="40"/>
      <c r="KFD70" s="40"/>
      <c r="KFE70" s="40"/>
      <c r="KFF70" s="40"/>
      <c r="KFG70" s="40"/>
      <c r="KFH70" s="40"/>
      <c r="KFI70" s="40"/>
      <c r="KFJ70" s="40"/>
      <c r="KFK70" s="40"/>
      <c r="KFL70" s="40"/>
      <c r="KFM70" s="40"/>
      <c r="KFN70" s="40"/>
      <c r="KFO70" s="40"/>
      <c r="KFP70" s="40"/>
      <c r="KFQ70" s="40"/>
      <c r="KFR70" s="40"/>
      <c r="KFS70" s="40"/>
      <c r="KFT70" s="40"/>
      <c r="KFU70" s="40"/>
      <c r="KFV70" s="40"/>
      <c r="KFW70" s="40"/>
      <c r="KFX70" s="40"/>
      <c r="KFY70" s="40"/>
      <c r="KFZ70" s="40"/>
      <c r="KGA70" s="40"/>
      <c r="KGB70" s="40"/>
      <c r="KGC70" s="40"/>
      <c r="KGD70" s="40"/>
      <c r="KGE70" s="40"/>
      <c r="KGF70" s="40"/>
      <c r="KGG70" s="40"/>
      <c r="KGH70" s="40"/>
      <c r="KGI70" s="40"/>
      <c r="KGJ70" s="40"/>
      <c r="KGK70" s="40"/>
      <c r="KGL70" s="40"/>
      <c r="KGM70" s="40"/>
      <c r="KGN70" s="40"/>
      <c r="KGO70" s="40"/>
      <c r="KGP70" s="40"/>
      <c r="KGQ70" s="40"/>
      <c r="KGR70" s="40"/>
      <c r="KGS70" s="40"/>
      <c r="KGT70" s="40"/>
      <c r="KGU70" s="40"/>
      <c r="KGV70" s="40"/>
      <c r="KGW70" s="40"/>
      <c r="KGX70" s="40"/>
      <c r="KGY70" s="40"/>
      <c r="KGZ70" s="40"/>
      <c r="KHA70" s="40"/>
      <c r="KHB70" s="40"/>
      <c r="KHC70" s="40"/>
      <c r="KHD70" s="40"/>
      <c r="KHE70" s="40"/>
      <c r="KHF70" s="40"/>
      <c r="KHG70" s="40"/>
      <c r="KHH70" s="40"/>
      <c r="KHI70" s="40"/>
      <c r="KHJ70" s="40"/>
      <c r="KHK70" s="40"/>
      <c r="KHL70" s="40"/>
      <c r="KHM70" s="40"/>
      <c r="KHN70" s="40"/>
      <c r="KHO70" s="40"/>
      <c r="KHP70" s="40"/>
      <c r="KHQ70" s="40"/>
      <c r="KHR70" s="40"/>
      <c r="KHS70" s="40"/>
      <c r="KHT70" s="40"/>
      <c r="KHU70" s="40"/>
      <c r="KHV70" s="40"/>
      <c r="KHW70" s="40"/>
      <c r="KHX70" s="40"/>
      <c r="KHY70" s="40"/>
      <c r="KHZ70" s="40"/>
      <c r="KIA70" s="40"/>
      <c r="KIB70" s="40"/>
      <c r="KIC70" s="40"/>
      <c r="KID70" s="40"/>
      <c r="KIE70" s="40"/>
      <c r="KIF70" s="40"/>
      <c r="KIG70" s="40"/>
      <c r="KIH70" s="40"/>
      <c r="KII70" s="40"/>
      <c r="KIJ70" s="40"/>
      <c r="KIK70" s="40"/>
      <c r="KIL70" s="40"/>
      <c r="KIM70" s="40"/>
      <c r="KIN70" s="40"/>
      <c r="KIO70" s="40"/>
      <c r="KIP70" s="40"/>
      <c r="KIQ70" s="40"/>
      <c r="KIR70" s="40"/>
      <c r="KIS70" s="40"/>
      <c r="KIT70" s="40"/>
      <c r="KIU70" s="40"/>
      <c r="KIV70" s="40"/>
      <c r="KIW70" s="40"/>
      <c r="KIX70" s="40"/>
      <c r="KIY70" s="40"/>
      <c r="KIZ70" s="40"/>
      <c r="KJA70" s="40"/>
      <c r="KJB70" s="40"/>
      <c r="KJC70" s="40"/>
      <c r="KJD70" s="40"/>
      <c r="KJE70" s="40"/>
      <c r="KJF70" s="40"/>
      <c r="KJG70" s="40"/>
      <c r="KJH70" s="40"/>
      <c r="KJI70" s="40"/>
      <c r="KJJ70" s="40"/>
      <c r="KJK70" s="40"/>
      <c r="KJL70" s="40"/>
      <c r="KJM70" s="40"/>
      <c r="KJN70" s="40"/>
      <c r="KJO70" s="40"/>
      <c r="KJP70" s="40"/>
      <c r="KJQ70" s="40"/>
      <c r="KJR70" s="40"/>
      <c r="KJS70" s="40"/>
      <c r="KJT70" s="40"/>
      <c r="KJU70" s="40"/>
      <c r="KJV70" s="40"/>
      <c r="KJW70" s="40"/>
      <c r="KJX70" s="40"/>
      <c r="KJY70" s="40"/>
      <c r="KJZ70" s="40"/>
      <c r="KKA70" s="40"/>
      <c r="KKB70" s="40"/>
      <c r="KKC70" s="40"/>
      <c r="KKD70" s="40"/>
      <c r="KKE70" s="40"/>
      <c r="KKF70" s="40"/>
      <c r="KKG70" s="40"/>
      <c r="KKH70" s="40"/>
      <c r="KKI70" s="40"/>
      <c r="KKJ70" s="40"/>
      <c r="KKK70" s="40"/>
      <c r="KKL70" s="40"/>
      <c r="KKM70" s="40"/>
      <c r="KKN70" s="40"/>
      <c r="KKO70" s="40"/>
      <c r="KKP70" s="40"/>
      <c r="KKQ70" s="40"/>
      <c r="KKR70" s="40"/>
      <c r="KKS70" s="40"/>
      <c r="KKT70" s="40"/>
      <c r="KKU70" s="40"/>
      <c r="KKV70" s="40"/>
      <c r="KKW70" s="40"/>
      <c r="KKX70" s="40"/>
      <c r="KKY70" s="40"/>
      <c r="KKZ70" s="40"/>
      <c r="KLA70" s="40"/>
      <c r="KLB70" s="40"/>
      <c r="KLC70" s="40"/>
      <c r="KLD70" s="40"/>
      <c r="KLE70" s="40"/>
      <c r="KLF70" s="40"/>
      <c r="KLG70" s="40"/>
      <c r="KLH70" s="40"/>
      <c r="KLI70" s="40"/>
      <c r="KLJ70" s="40"/>
      <c r="KLK70" s="40"/>
      <c r="KLL70" s="40"/>
      <c r="KLM70" s="40"/>
      <c r="KLN70" s="40"/>
      <c r="KLO70" s="40"/>
      <c r="KLP70" s="40"/>
      <c r="KLQ70" s="40"/>
      <c r="KLR70" s="40"/>
      <c r="KLS70" s="40"/>
      <c r="KLT70" s="40"/>
      <c r="KLU70" s="40"/>
      <c r="KLV70" s="40"/>
      <c r="KLW70" s="40"/>
      <c r="KLX70" s="40"/>
      <c r="KLY70" s="40"/>
      <c r="KLZ70" s="40"/>
      <c r="KMA70" s="40"/>
      <c r="KMB70" s="40"/>
      <c r="KMC70" s="40"/>
      <c r="KMD70" s="40"/>
      <c r="KME70" s="40"/>
      <c r="KMF70" s="40"/>
      <c r="KMG70" s="40"/>
      <c r="KMH70" s="40"/>
      <c r="KMI70" s="40"/>
      <c r="KMJ70" s="40"/>
      <c r="KMK70" s="40"/>
      <c r="KML70" s="40"/>
      <c r="KMM70" s="40"/>
      <c r="KMN70" s="40"/>
      <c r="KMO70" s="40"/>
      <c r="KMP70" s="40"/>
      <c r="KMQ70" s="40"/>
      <c r="KMR70" s="40"/>
      <c r="KMS70" s="40"/>
      <c r="KMT70" s="40"/>
      <c r="KMU70" s="40"/>
      <c r="KMV70" s="40"/>
      <c r="KMW70" s="40"/>
      <c r="KMX70" s="40"/>
      <c r="KMY70" s="40"/>
      <c r="KMZ70" s="40"/>
      <c r="KNA70" s="40"/>
      <c r="KNB70" s="40"/>
      <c r="KNC70" s="40"/>
      <c r="KND70" s="40"/>
      <c r="KNE70" s="40"/>
      <c r="KNF70" s="40"/>
      <c r="KNG70" s="40"/>
      <c r="KNH70" s="40"/>
      <c r="KNI70" s="40"/>
      <c r="KNJ70" s="40"/>
      <c r="KNK70" s="40"/>
      <c r="KNL70" s="40"/>
      <c r="KNM70" s="40"/>
      <c r="KNN70" s="40"/>
      <c r="KNO70" s="40"/>
      <c r="KNP70" s="40"/>
      <c r="KNQ70" s="40"/>
      <c r="KNR70" s="40"/>
      <c r="KNS70" s="40"/>
      <c r="KNT70" s="40"/>
      <c r="KNU70" s="40"/>
      <c r="KNV70" s="40"/>
      <c r="KNW70" s="40"/>
      <c r="KNX70" s="40"/>
      <c r="KNY70" s="40"/>
      <c r="KNZ70" s="40"/>
      <c r="KOA70" s="40"/>
      <c r="KOB70" s="40"/>
      <c r="KOC70" s="40"/>
      <c r="KOD70" s="40"/>
      <c r="KOE70" s="40"/>
      <c r="KOF70" s="40"/>
      <c r="KOG70" s="40"/>
      <c r="KOH70" s="40"/>
      <c r="KOI70" s="40"/>
      <c r="KOJ70" s="40"/>
      <c r="KOK70" s="40"/>
      <c r="KOL70" s="40"/>
      <c r="KOM70" s="40"/>
      <c r="KON70" s="40"/>
      <c r="KOO70" s="40"/>
      <c r="KOP70" s="40"/>
      <c r="KOQ70" s="40"/>
      <c r="KOR70" s="40"/>
      <c r="KOS70" s="40"/>
      <c r="KOT70" s="40"/>
      <c r="KOU70" s="40"/>
      <c r="KOV70" s="40"/>
      <c r="KOW70" s="40"/>
      <c r="KOX70" s="40"/>
      <c r="KOY70" s="40"/>
      <c r="KOZ70" s="40"/>
      <c r="KPA70" s="40"/>
      <c r="KPB70" s="40"/>
      <c r="KPC70" s="40"/>
      <c r="KPD70" s="40"/>
      <c r="KPE70" s="40"/>
      <c r="KPF70" s="40"/>
      <c r="KPG70" s="40"/>
      <c r="KPH70" s="40"/>
      <c r="KPI70" s="40"/>
      <c r="KPJ70" s="40"/>
      <c r="KPK70" s="40"/>
      <c r="KPL70" s="40"/>
      <c r="KPM70" s="40"/>
      <c r="KPN70" s="40"/>
      <c r="KPO70" s="40"/>
      <c r="KPP70" s="40"/>
      <c r="KPQ70" s="40"/>
      <c r="KPR70" s="40"/>
      <c r="KPS70" s="40"/>
      <c r="KPT70" s="40"/>
      <c r="KPU70" s="40"/>
      <c r="KPV70" s="40"/>
      <c r="KPW70" s="40"/>
      <c r="KPX70" s="40"/>
      <c r="KPY70" s="40"/>
      <c r="KPZ70" s="40"/>
      <c r="KQA70" s="40"/>
      <c r="KQB70" s="40"/>
      <c r="KQC70" s="40"/>
      <c r="KQD70" s="40"/>
      <c r="KQE70" s="40"/>
      <c r="KQF70" s="40"/>
      <c r="KQG70" s="40"/>
      <c r="KQH70" s="40"/>
      <c r="KQI70" s="40"/>
      <c r="KQJ70" s="40"/>
      <c r="KQK70" s="40"/>
      <c r="KQL70" s="40"/>
      <c r="KQM70" s="40"/>
      <c r="KQN70" s="40"/>
      <c r="KQO70" s="40"/>
      <c r="KQP70" s="40"/>
      <c r="KQQ70" s="40"/>
      <c r="KQR70" s="40"/>
      <c r="KQS70" s="40"/>
      <c r="KQT70" s="40"/>
      <c r="KQU70" s="40"/>
      <c r="KQV70" s="40"/>
      <c r="KQW70" s="40"/>
      <c r="KQX70" s="40"/>
      <c r="KQY70" s="40"/>
      <c r="KQZ70" s="40"/>
      <c r="KRA70" s="40"/>
      <c r="KRB70" s="40"/>
      <c r="KRC70" s="40"/>
      <c r="KRD70" s="40"/>
      <c r="KRE70" s="40"/>
      <c r="KRF70" s="40"/>
      <c r="KRG70" s="40"/>
      <c r="KRH70" s="40"/>
      <c r="KRI70" s="40"/>
      <c r="KRJ70" s="40"/>
      <c r="KRK70" s="40"/>
      <c r="KRL70" s="40"/>
      <c r="KRM70" s="40"/>
      <c r="KRN70" s="40"/>
      <c r="KRO70" s="40"/>
      <c r="KRP70" s="40"/>
      <c r="KRQ70" s="40"/>
      <c r="KRR70" s="40"/>
      <c r="KRS70" s="40"/>
      <c r="KRT70" s="40"/>
      <c r="KRU70" s="40"/>
      <c r="KRV70" s="40"/>
      <c r="KRW70" s="40"/>
      <c r="KRX70" s="40"/>
      <c r="KRY70" s="40"/>
      <c r="KRZ70" s="40"/>
      <c r="KSA70" s="40"/>
      <c r="KSB70" s="40"/>
      <c r="KSC70" s="40"/>
      <c r="KSD70" s="40"/>
      <c r="KSE70" s="40"/>
      <c r="KSF70" s="40"/>
      <c r="KSG70" s="40"/>
      <c r="KSH70" s="40"/>
      <c r="KSI70" s="40"/>
      <c r="KSJ70" s="40"/>
      <c r="KSK70" s="40"/>
      <c r="KSL70" s="40"/>
      <c r="KSM70" s="40"/>
      <c r="KSN70" s="40"/>
      <c r="KSO70" s="40"/>
      <c r="KSP70" s="40"/>
      <c r="KSQ70" s="40"/>
      <c r="KSR70" s="40"/>
      <c r="KSS70" s="40"/>
      <c r="KST70" s="40"/>
      <c r="KSU70" s="40"/>
      <c r="KSV70" s="40"/>
      <c r="KSW70" s="40"/>
      <c r="KSX70" s="40"/>
      <c r="KSY70" s="40"/>
      <c r="KSZ70" s="40"/>
      <c r="KTA70" s="40"/>
      <c r="KTB70" s="40"/>
      <c r="KTC70" s="40"/>
      <c r="KTD70" s="40"/>
      <c r="KTE70" s="40"/>
      <c r="KTF70" s="40"/>
      <c r="KTG70" s="40"/>
      <c r="KTH70" s="40"/>
      <c r="KTI70" s="40"/>
      <c r="KTJ70" s="40"/>
      <c r="KTK70" s="40"/>
      <c r="KTL70" s="40"/>
      <c r="KTM70" s="40"/>
      <c r="KTN70" s="40"/>
      <c r="KTO70" s="40"/>
      <c r="KTP70" s="40"/>
      <c r="KTQ70" s="40"/>
      <c r="KTR70" s="40"/>
      <c r="KTS70" s="40"/>
      <c r="KTT70" s="40"/>
      <c r="KTU70" s="40"/>
      <c r="KTV70" s="40"/>
      <c r="KTW70" s="40"/>
      <c r="KTX70" s="40"/>
      <c r="KTY70" s="40"/>
      <c r="KTZ70" s="40"/>
      <c r="KUA70" s="40"/>
      <c r="KUB70" s="40"/>
      <c r="KUC70" s="40"/>
      <c r="KUD70" s="40"/>
      <c r="KUE70" s="40"/>
      <c r="KUF70" s="40"/>
      <c r="KUG70" s="40"/>
      <c r="KUH70" s="40"/>
      <c r="KUI70" s="40"/>
      <c r="KUJ70" s="40"/>
      <c r="KUK70" s="40"/>
      <c r="KUL70" s="40"/>
      <c r="KUM70" s="40"/>
      <c r="KUN70" s="40"/>
      <c r="KUO70" s="40"/>
      <c r="KUP70" s="40"/>
      <c r="KUQ70" s="40"/>
      <c r="KUR70" s="40"/>
      <c r="KUS70" s="40"/>
      <c r="KUT70" s="40"/>
      <c r="KUU70" s="40"/>
      <c r="KUV70" s="40"/>
      <c r="KUW70" s="40"/>
      <c r="KUX70" s="40"/>
      <c r="KUY70" s="40"/>
      <c r="KUZ70" s="40"/>
      <c r="KVA70" s="40"/>
      <c r="KVB70" s="40"/>
      <c r="KVC70" s="40"/>
      <c r="KVD70" s="40"/>
      <c r="KVE70" s="40"/>
      <c r="KVF70" s="40"/>
      <c r="KVG70" s="40"/>
      <c r="KVH70" s="40"/>
      <c r="KVI70" s="40"/>
      <c r="KVJ70" s="40"/>
      <c r="KVK70" s="40"/>
      <c r="KVL70" s="40"/>
      <c r="KVM70" s="40"/>
      <c r="KVN70" s="40"/>
      <c r="KVO70" s="40"/>
      <c r="KVP70" s="40"/>
      <c r="KVQ70" s="40"/>
      <c r="KVR70" s="40"/>
      <c r="KVS70" s="40"/>
      <c r="KVT70" s="40"/>
      <c r="KVU70" s="40"/>
      <c r="KVV70" s="40"/>
      <c r="KVW70" s="40"/>
      <c r="KVX70" s="40"/>
      <c r="KVY70" s="40"/>
      <c r="KVZ70" s="40"/>
      <c r="KWA70" s="40"/>
      <c r="KWB70" s="40"/>
      <c r="KWC70" s="40"/>
      <c r="KWD70" s="40"/>
      <c r="KWE70" s="40"/>
      <c r="KWF70" s="40"/>
      <c r="KWG70" s="40"/>
      <c r="KWH70" s="40"/>
      <c r="KWI70" s="40"/>
      <c r="KWJ70" s="40"/>
      <c r="KWK70" s="40"/>
      <c r="KWL70" s="40"/>
      <c r="KWM70" s="40"/>
      <c r="KWN70" s="40"/>
      <c r="KWO70" s="40"/>
      <c r="KWP70" s="40"/>
      <c r="KWQ70" s="40"/>
      <c r="KWR70" s="40"/>
      <c r="KWS70" s="40"/>
      <c r="KWT70" s="40"/>
      <c r="KWU70" s="40"/>
      <c r="KWV70" s="40"/>
      <c r="KWW70" s="40"/>
      <c r="KWX70" s="40"/>
      <c r="KWY70" s="40"/>
      <c r="KWZ70" s="40"/>
      <c r="KXA70" s="40"/>
      <c r="KXB70" s="40"/>
      <c r="KXC70" s="40"/>
      <c r="KXD70" s="40"/>
      <c r="KXE70" s="40"/>
      <c r="KXF70" s="40"/>
      <c r="KXG70" s="40"/>
      <c r="KXH70" s="40"/>
      <c r="KXI70" s="40"/>
      <c r="KXJ70" s="40"/>
      <c r="KXK70" s="40"/>
      <c r="KXL70" s="40"/>
      <c r="KXM70" s="40"/>
      <c r="KXN70" s="40"/>
      <c r="KXO70" s="40"/>
      <c r="KXP70" s="40"/>
      <c r="KXQ70" s="40"/>
      <c r="KXR70" s="40"/>
      <c r="KXS70" s="40"/>
      <c r="KXT70" s="40"/>
      <c r="KXU70" s="40"/>
      <c r="KXV70" s="40"/>
      <c r="KXW70" s="40"/>
      <c r="KXX70" s="40"/>
      <c r="KXY70" s="40"/>
      <c r="KXZ70" s="40"/>
      <c r="KYA70" s="40"/>
      <c r="KYB70" s="40"/>
      <c r="KYC70" s="40"/>
      <c r="KYD70" s="40"/>
      <c r="KYE70" s="40"/>
      <c r="KYF70" s="40"/>
      <c r="KYG70" s="40"/>
      <c r="KYH70" s="40"/>
      <c r="KYI70" s="40"/>
      <c r="KYJ70" s="40"/>
      <c r="KYK70" s="40"/>
      <c r="KYL70" s="40"/>
      <c r="KYM70" s="40"/>
      <c r="KYN70" s="40"/>
      <c r="KYO70" s="40"/>
      <c r="KYP70" s="40"/>
      <c r="KYQ70" s="40"/>
      <c r="KYR70" s="40"/>
      <c r="KYS70" s="40"/>
      <c r="KYT70" s="40"/>
      <c r="KYU70" s="40"/>
      <c r="KYV70" s="40"/>
      <c r="KYW70" s="40"/>
      <c r="KYX70" s="40"/>
      <c r="KYY70" s="40"/>
      <c r="KYZ70" s="40"/>
      <c r="KZA70" s="40"/>
      <c r="KZB70" s="40"/>
      <c r="KZC70" s="40"/>
      <c r="KZD70" s="40"/>
      <c r="KZE70" s="40"/>
      <c r="KZF70" s="40"/>
      <c r="KZG70" s="40"/>
      <c r="KZH70" s="40"/>
      <c r="KZI70" s="40"/>
      <c r="KZJ70" s="40"/>
      <c r="KZK70" s="40"/>
      <c r="KZL70" s="40"/>
      <c r="KZM70" s="40"/>
      <c r="KZN70" s="40"/>
      <c r="KZO70" s="40"/>
      <c r="KZP70" s="40"/>
      <c r="KZQ70" s="40"/>
      <c r="KZR70" s="40"/>
      <c r="KZS70" s="40"/>
      <c r="KZT70" s="40"/>
      <c r="KZU70" s="40"/>
      <c r="KZV70" s="40"/>
      <c r="KZW70" s="40"/>
      <c r="KZX70" s="40"/>
      <c r="KZY70" s="40"/>
      <c r="KZZ70" s="40"/>
      <c r="LAA70" s="40"/>
      <c r="LAB70" s="40"/>
      <c r="LAC70" s="40"/>
      <c r="LAD70" s="40"/>
      <c r="LAE70" s="40"/>
      <c r="LAF70" s="40"/>
      <c r="LAG70" s="40"/>
      <c r="LAH70" s="40"/>
      <c r="LAI70" s="40"/>
      <c r="LAJ70" s="40"/>
      <c r="LAK70" s="40"/>
      <c r="LAL70" s="40"/>
      <c r="LAM70" s="40"/>
      <c r="LAN70" s="40"/>
      <c r="LAO70" s="40"/>
      <c r="LAP70" s="40"/>
      <c r="LAQ70" s="40"/>
      <c r="LAR70" s="40"/>
      <c r="LAS70" s="40"/>
      <c r="LAT70" s="40"/>
      <c r="LAU70" s="40"/>
      <c r="LAV70" s="40"/>
      <c r="LAW70" s="40"/>
      <c r="LAX70" s="40"/>
      <c r="LAY70" s="40"/>
      <c r="LAZ70" s="40"/>
      <c r="LBA70" s="40"/>
      <c r="LBB70" s="40"/>
      <c r="LBC70" s="40"/>
      <c r="LBD70" s="40"/>
      <c r="LBE70" s="40"/>
      <c r="LBF70" s="40"/>
      <c r="LBG70" s="40"/>
      <c r="LBH70" s="40"/>
      <c r="LBI70" s="40"/>
      <c r="LBJ70" s="40"/>
      <c r="LBK70" s="40"/>
      <c r="LBL70" s="40"/>
      <c r="LBM70" s="40"/>
      <c r="LBN70" s="40"/>
      <c r="LBO70" s="40"/>
      <c r="LBP70" s="40"/>
      <c r="LBQ70" s="40"/>
      <c r="LBR70" s="40"/>
      <c r="LBS70" s="40"/>
      <c r="LBT70" s="40"/>
      <c r="LBU70" s="40"/>
      <c r="LBV70" s="40"/>
      <c r="LBW70" s="40"/>
      <c r="LBX70" s="40"/>
      <c r="LBY70" s="40"/>
      <c r="LBZ70" s="40"/>
      <c r="LCA70" s="40"/>
      <c r="LCB70" s="40"/>
      <c r="LCC70" s="40"/>
      <c r="LCD70" s="40"/>
      <c r="LCE70" s="40"/>
      <c r="LCF70" s="40"/>
      <c r="LCG70" s="40"/>
      <c r="LCH70" s="40"/>
      <c r="LCI70" s="40"/>
      <c r="LCJ70" s="40"/>
      <c r="LCK70" s="40"/>
      <c r="LCL70" s="40"/>
      <c r="LCM70" s="40"/>
      <c r="LCN70" s="40"/>
      <c r="LCO70" s="40"/>
      <c r="LCP70" s="40"/>
      <c r="LCQ70" s="40"/>
      <c r="LCR70" s="40"/>
      <c r="LCS70" s="40"/>
      <c r="LCT70" s="40"/>
      <c r="LCU70" s="40"/>
      <c r="LCV70" s="40"/>
      <c r="LCW70" s="40"/>
      <c r="LCX70" s="40"/>
      <c r="LCY70" s="40"/>
      <c r="LCZ70" s="40"/>
      <c r="LDA70" s="40"/>
      <c r="LDB70" s="40"/>
      <c r="LDC70" s="40"/>
      <c r="LDD70" s="40"/>
      <c r="LDE70" s="40"/>
      <c r="LDF70" s="40"/>
      <c r="LDG70" s="40"/>
      <c r="LDH70" s="40"/>
      <c r="LDI70" s="40"/>
      <c r="LDJ70" s="40"/>
      <c r="LDK70" s="40"/>
      <c r="LDL70" s="40"/>
      <c r="LDM70" s="40"/>
      <c r="LDN70" s="40"/>
      <c r="LDO70" s="40"/>
      <c r="LDP70" s="40"/>
      <c r="LDQ70" s="40"/>
      <c r="LDR70" s="40"/>
      <c r="LDS70" s="40"/>
      <c r="LDT70" s="40"/>
      <c r="LDU70" s="40"/>
      <c r="LDV70" s="40"/>
      <c r="LDW70" s="40"/>
      <c r="LDX70" s="40"/>
      <c r="LDY70" s="40"/>
      <c r="LDZ70" s="40"/>
      <c r="LEA70" s="40"/>
      <c r="LEB70" s="40"/>
      <c r="LEC70" s="40"/>
      <c r="LED70" s="40"/>
      <c r="LEE70" s="40"/>
      <c r="LEF70" s="40"/>
      <c r="LEG70" s="40"/>
      <c r="LEH70" s="40"/>
      <c r="LEI70" s="40"/>
      <c r="LEJ70" s="40"/>
      <c r="LEK70" s="40"/>
      <c r="LEL70" s="40"/>
      <c r="LEM70" s="40"/>
      <c r="LEN70" s="40"/>
      <c r="LEO70" s="40"/>
      <c r="LEP70" s="40"/>
      <c r="LEQ70" s="40"/>
      <c r="LER70" s="40"/>
      <c r="LES70" s="40"/>
      <c r="LET70" s="40"/>
      <c r="LEU70" s="40"/>
      <c r="LEV70" s="40"/>
      <c r="LEW70" s="40"/>
      <c r="LEX70" s="40"/>
      <c r="LEY70" s="40"/>
      <c r="LEZ70" s="40"/>
      <c r="LFA70" s="40"/>
      <c r="LFB70" s="40"/>
      <c r="LFC70" s="40"/>
      <c r="LFD70" s="40"/>
      <c r="LFE70" s="40"/>
      <c r="LFF70" s="40"/>
      <c r="LFG70" s="40"/>
      <c r="LFH70" s="40"/>
      <c r="LFI70" s="40"/>
      <c r="LFJ70" s="40"/>
      <c r="LFK70" s="40"/>
      <c r="LFL70" s="40"/>
      <c r="LFM70" s="40"/>
      <c r="LFN70" s="40"/>
      <c r="LFO70" s="40"/>
      <c r="LFP70" s="40"/>
      <c r="LFQ70" s="40"/>
      <c r="LFR70" s="40"/>
      <c r="LFS70" s="40"/>
      <c r="LFT70" s="40"/>
      <c r="LFU70" s="40"/>
      <c r="LFV70" s="40"/>
      <c r="LFW70" s="40"/>
      <c r="LFX70" s="40"/>
      <c r="LFY70" s="40"/>
      <c r="LFZ70" s="40"/>
      <c r="LGA70" s="40"/>
      <c r="LGB70" s="40"/>
      <c r="LGC70" s="40"/>
      <c r="LGD70" s="40"/>
      <c r="LGE70" s="40"/>
      <c r="LGF70" s="40"/>
      <c r="LGG70" s="40"/>
      <c r="LGH70" s="40"/>
      <c r="LGI70" s="40"/>
      <c r="LGJ70" s="40"/>
      <c r="LGK70" s="40"/>
      <c r="LGL70" s="40"/>
      <c r="LGM70" s="40"/>
      <c r="LGN70" s="40"/>
      <c r="LGO70" s="40"/>
      <c r="LGP70" s="40"/>
      <c r="LGQ70" s="40"/>
      <c r="LGR70" s="40"/>
      <c r="LGS70" s="40"/>
      <c r="LGT70" s="40"/>
      <c r="LGU70" s="40"/>
      <c r="LGV70" s="40"/>
      <c r="LGW70" s="40"/>
      <c r="LGX70" s="40"/>
      <c r="LGY70" s="40"/>
      <c r="LGZ70" s="40"/>
      <c r="LHA70" s="40"/>
      <c r="LHB70" s="40"/>
      <c r="LHC70" s="40"/>
      <c r="LHD70" s="40"/>
      <c r="LHE70" s="40"/>
      <c r="LHF70" s="40"/>
      <c r="LHG70" s="40"/>
      <c r="LHH70" s="40"/>
      <c r="LHI70" s="40"/>
      <c r="LHJ70" s="40"/>
      <c r="LHK70" s="40"/>
      <c r="LHL70" s="40"/>
      <c r="LHM70" s="40"/>
      <c r="LHN70" s="40"/>
      <c r="LHO70" s="40"/>
      <c r="LHP70" s="40"/>
      <c r="LHQ70" s="40"/>
      <c r="LHR70" s="40"/>
      <c r="LHS70" s="40"/>
      <c r="LHT70" s="40"/>
      <c r="LHU70" s="40"/>
      <c r="LHV70" s="40"/>
      <c r="LHW70" s="40"/>
      <c r="LHX70" s="40"/>
      <c r="LHY70" s="40"/>
      <c r="LHZ70" s="40"/>
      <c r="LIA70" s="40"/>
      <c r="LIB70" s="40"/>
      <c r="LIC70" s="40"/>
      <c r="LID70" s="40"/>
      <c r="LIE70" s="40"/>
      <c r="LIF70" s="40"/>
      <c r="LIG70" s="40"/>
      <c r="LIH70" s="40"/>
      <c r="LII70" s="40"/>
      <c r="LIJ70" s="40"/>
      <c r="LIK70" s="40"/>
      <c r="LIL70" s="40"/>
      <c r="LIM70" s="40"/>
      <c r="LIN70" s="40"/>
      <c r="LIO70" s="40"/>
      <c r="LIP70" s="40"/>
      <c r="LIQ70" s="40"/>
      <c r="LIR70" s="40"/>
      <c r="LIS70" s="40"/>
      <c r="LIT70" s="40"/>
      <c r="LIU70" s="40"/>
      <c r="LIV70" s="40"/>
      <c r="LIW70" s="40"/>
      <c r="LIX70" s="40"/>
      <c r="LIY70" s="40"/>
      <c r="LIZ70" s="40"/>
      <c r="LJA70" s="40"/>
      <c r="LJB70" s="40"/>
      <c r="LJC70" s="40"/>
      <c r="LJD70" s="40"/>
      <c r="LJE70" s="40"/>
      <c r="LJF70" s="40"/>
      <c r="LJG70" s="40"/>
      <c r="LJH70" s="40"/>
      <c r="LJI70" s="40"/>
      <c r="LJJ70" s="40"/>
      <c r="LJK70" s="40"/>
      <c r="LJL70" s="40"/>
      <c r="LJM70" s="40"/>
      <c r="LJN70" s="40"/>
      <c r="LJO70" s="40"/>
      <c r="LJP70" s="40"/>
      <c r="LJQ70" s="40"/>
      <c r="LJR70" s="40"/>
      <c r="LJS70" s="40"/>
      <c r="LJT70" s="40"/>
      <c r="LJU70" s="40"/>
      <c r="LJV70" s="40"/>
      <c r="LJW70" s="40"/>
      <c r="LJX70" s="40"/>
      <c r="LJY70" s="40"/>
      <c r="LJZ70" s="40"/>
      <c r="LKA70" s="40"/>
      <c r="LKB70" s="40"/>
      <c r="LKC70" s="40"/>
      <c r="LKD70" s="40"/>
      <c r="LKE70" s="40"/>
      <c r="LKF70" s="40"/>
      <c r="LKG70" s="40"/>
      <c r="LKH70" s="40"/>
      <c r="LKI70" s="40"/>
      <c r="LKJ70" s="40"/>
      <c r="LKK70" s="40"/>
      <c r="LKL70" s="40"/>
      <c r="LKM70" s="40"/>
      <c r="LKN70" s="40"/>
      <c r="LKO70" s="40"/>
      <c r="LKP70" s="40"/>
      <c r="LKQ70" s="40"/>
      <c r="LKR70" s="40"/>
      <c r="LKS70" s="40"/>
      <c r="LKT70" s="40"/>
      <c r="LKU70" s="40"/>
      <c r="LKV70" s="40"/>
      <c r="LKW70" s="40"/>
      <c r="LKX70" s="40"/>
      <c r="LKY70" s="40"/>
      <c r="LKZ70" s="40"/>
      <c r="LLA70" s="40"/>
      <c r="LLB70" s="40"/>
      <c r="LLC70" s="40"/>
      <c r="LLD70" s="40"/>
      <c r="LLE70" s="40"/>
      <c r="LLF70" s="40"/>
      <c r="LLG70" s="40"/>
      <c r="LLH70" s="40"/>
      <c r="LLI70" s="40"/>
      <c r="LLJ70" s="40"/>
      <c r="LLK70" s="40"/>
      <c r="LLL70" s="40"/>
      <c r="LLM70" s="40"/>
      <c r="LLN70" s="40"/>
      <c r="LLO70" s="40"/>
      <c r="LLP70" s="40"/>
      <c r="LLQ70" s="40"/>
      <c r="LLR70" s="40"/>
      <c r="LLS70" s="40"/>
      <c r="LLT70" s="40"/>
      <c r="LLU70" s="40"/>
      <c r="LLV70" s="40"/>
      <c r="LLW70" s="40"/>
      <c r="LLX70" s="40"/>
      <c r="LLY70" s="40"/>
      <c r="LLZ70" s="40"/>
      <c r="LMA70" s="40"/>
      <c r="LMB70" s="40"/>
      <c r="LMC70" s="40"/>
      <c r="LMD70" s="40"/>
      <c r="LME70" s="40"/>
      <c r="LMF70" s="40"/>
      <c r="LMG70" s="40"/>
      <c r="LMH70" s="40"/>
      <c r="LMI70" s="40"/>
      <c r="LMJ70" s="40"/>
      <c r="LMK70" s="40"/>
      <c r="LML70" s="40"/>
      <c r="LMM70" s="40"/>
      <c r="LMN70" s="40"/>
      <c r="LMO70" s="40"/>
      <c r="LMP70" s="40"/>
      <c r="LMQ70" s="40"/>
      <c r="LMR70" s="40"/>
      <c r="LMS70" s="40"/>
      <c r="LMT70" s="40"/>
      <c r="LMU70" s="40"/>
      <c r="LMV70" s="40"/>
      <c r="LMW70" s="40"/>
      <c r="LMX70" s="40"/>
      <c r="LMY70" s="40"/>
      <c r="LMZ70" s="40"/>
      <c r="LNA70" s="40"/>
      <c r="LNB70" s="40"/>
      <c r="LNC70" s="40"/>
      <c r="LND70" s="40"/>
      <c r="LNE70" s="40"/>
      <c r="LNF70" s="40"/>
      <c r="LNG70" s="40"/>
      <c r="LNH70" s="40"/>
      <c r="LNI70" s="40"/>
      <c r="LNJ70" s="40"/>
      <c r="LNK70" s="40"/>
      <c r="LNL70" s="40"/>
      <c r="LNM70" s="40"/>
      <c r="LNN70" s="40"/>
      <c r="LNO70" s="40"/>
      <c r="LNP70" s="40"/>
      <c r="LNQ70" s="40"/>
      <c r="LNR70" s="40"/>
      <c r="LNS70" s="40"/>
      <c r="LNT70" s="40"/>
      <c r="LNU70" s="40"/>
      <c r="LNV70" s="40"/>
      <c r="LNW70" s="40"/>
      <c r="LNX70" s="40"/>
      <c r="LNY70" s="40"/>
      <c r="LNZ70" s="40"/>
      <c r="LOA70" s="40"/>
      <c r="LOB70" s="40"/>
      <c r="LOC70" s="40"/>
      <c r="LOD70" s="40"/>
      <c r="LOE70" s="40"/>
      <c r="LOF70" s="40"/>
      <c r="LOG70" s="40"/>
      <c r="LOH70" s="40"/>
      <c r="LOI70" s="40"/>
      <c r="LOJ70" s="40"/>
      <c r="LOK70" s="40"/>
      <c r="LOL70" s="40"/>
      <c r="LOM70" s="40"/>
      <c r="LON70" s="40"/>
      <c r="LOO70" s="40"/>
      <c r="LOP70" s="40"/>
      <c r="LOQ70" s="40"/>
      <c r="LOR70" s="40"/>
      <c r="LOS70" s="40"/>
      <c r="LOT70" s="40"/>
      <c r="LOU70" s="40"/>
      <c r="LOV70" s="40"/>
      <c r="LOW70" s="40"/>
      <c r="LOX70" s="40"/>
      <c r="LOY70" s="40"/>
      <c r="LOZ70" s="40"/>
      <c r="LPA70" s="40"/>
      <c r="LPB70" s="40"/>
      <c r="LPC70" s="40"/>
      <c r="LPD70" s="40"/>
      <c r="LPE70" s="40"/>
      <c r="LPF70" s="40"/>
      <c r="LPG70" s="40"/>
      <c r="LPH70" s="40"/>
      <c r="LPI70" s="40"/>
      <c r="LPJ70" s="40"/>
      <c r="LPK70" s="40"/>
      <c r="LPL70" s="40"/>
      <c r="LPM70" s="40"/>
      <c r="LPN70" s="40"/>
      <c r="LPO70" s="40"/>
      <c r="LPP70" s="40"/>
      <c r="LPQ70" s="40"/>
      <c r="LPR70" s="40"/>
      <c r="LPS70" s="40"/>
      <c r="LPT70" s="40"/>
      <c r="LPU70" s="40"/>
      <c r="LPV70" s="40"/>
      <c r="LPW70" s="40"/>
      <c r="LPX70" s="40"/>
      <c r="LPY70" s="40"/>
      <c r="LPZ70" s="40"/>
      <c r="LQA70" s="40"/>
      <c r="LQB70" s="40"/>
      <c r="LQC70" s="40"/>
      <c r="LQD70" s="40"/>
      <c r="LQE70" s="40"/>
      <c r="LQF70" s="40"/>
      <c r="LQG70" s="40"/>
      <c r="LQH70" s="40"/>
      <c r="LQI70" s="40"/>
      <c r="LQJ70" s="40"/>
      <c r="LQK70" s="40"/>
      <c r="LQL70" s="40"/>
      <c r="LQM70" s="40"/>
      <c r="LQN70" s="40"/>
      <c r="LQO70" s="40"/>
      <c r="LQP70" s="40"/>
      <c r="LQQ70" s="40"/>
      <c r="LQR70" s="40"/>
      <c r="LQS70" s="40"/>
      <c r="LQT70" s="40"/>
      <c r="LQU70" s="40"/>
      <c r="LQV70" s="40"/>
      <c r="LQW70" s="40"/>
      <c r="LQX70" s="40"/>
      <c r="LQY70" s="40"/>
      <c r="LQZ70" s="40"/>
      <c r="LRA70" s="40"/>
      <c r="LRB70" s="40"/>
      <c r="LRC70" s="40"/>
      <c r="LRD70" s="40"/>
      <c r="LRE70" s="40"/>
      <c r="LRF70" s="40"/>
      <c r="LRG70" s="40"/>
      <c r="LRH70" s="40"/>
      <c r="LRI70" s="40"/>
      <c r="LRJ70" s="40"/>
      <c r="LRK70" s="40"/>
      <c r="LRL70" s="40"/>
      <c r="LRM70" s="40"/>
      <c r="LRN70" s="40"/>
      <c r="LRO70" s="40"/>
      <c r="LRP70" s="40"/>
      <c r="LRQ70" s="40"/>
      <c r="LRR70" s="40"/>
      <c r="LRS70" s="40"/>
      <c r="LRT70" s="40"/>
      <c r="LRU70" s="40"/>
      <c r="LRV70" s="40"/>
      <c r="LRW70" s="40"/>
      <c r="LRX70" s="40"/>
      <c r="LRY70" s="40"/>
      <c r="LRZ70" s="40"/>
      <c r="LSA70" s="40"/>
      <c r="LSB70" s="40"/>
      <c r="LSC70" s="40"/>
      <c r="LSD70" s="40"/>
      <c r="LSE70" s="40"/>
      <c r="LSF70" s="40"/>
      <c r="LSG70" s="40"/>
      <c r="LSH70" s="40"/>
      <c r="LSI70" s="40"/>
      <c r="LSJ70" s="40"/>
      <c r="LSK70" s="40"/>
      <c r="LSL70" s="40"/>
      <c r="LSM70" s="40"/>
      <c r="LSN70" s="40"/>
      <c r="LSO70" s="40"/>
      <c r="LSP70" s="40"/>
      <c r="LSQ70" s="40"/>
      <c r="LSR70" s="40"/>
      <c r="LSS70" s="40"/>
      <c r="LST70" s="40"/>
      <c r="LSU70" s="40"/>
      <c r="LSV70" s="40"/>
      <c r="LSW70" s="40"/>
      <c r="LSX70" s="40"/>
      <c r="LSY70" s="40"/>
      <c r="LSZ70" s="40"/>
      <c r="LTA70" s="40"/>
      <c r="LTB70" s="40"/>
      <c r="LTC70" s="40"/>
      <c r="LTD70" s="40"/>
      <c r="LTE70" s="40"/>
      <c r="LTF70" s="40"/>
      <c r="LTG70" s="40"/>
      <c r="LTH70" s="40"/>
      <c r="LTI70" s="40"/>
      <c r="LTJ70" s="40"/>
      <c r="LTK70" s="40"/>
      <c r="LTL70" s="40"/>
      <c r="LTM70" s="40"/>
      <c r="LTN70" s="40"/>
      <c r="LTO70" s="40"/>
      <c r="LTP70" s="40"/>
      <c r="LTQ70" s="40"/>
      <c r="LTR70" s="40"/>
      <c r="LTS70" s="40"/>
      <c r="LTT70" s="40"/>
      <c r="LTU70" s="40"/>
      <c r="LTV70" s="40"/>
      <c r="LTW70" s="40"/>
      <c r="LTX70" s="40"/>
      <c r="LTY70" s="40"/>
      <c r="LTZ70" s="40"/>
      <c r="LUA70" s="40"/>
      <c r="LUB70" s="40"/>
      <c r="LUC70" s="40"/>
      <c r="LUD70" s="40"/>
      <c r="LUE70" s="40"/>
      <c r="LUF70" s="40"/>
      <c r="LUG70" s="40"/>
      <c r="LUH70" s="40"/>
      <c r="LUI70" s="40"/>
      <c r="LUJ70" s="40"/>
      <c r="LUK70" s="40"/>
      <c r="LUL70" s="40"/>
      <c r="LUM70" s="40"/>
      <c r="LUN70" s="40"/>
      <c r="LUO70" s="40"/>
      <c r="LUP70" s="40"/>
      <c r="LUQ70" s="40"/>
      <c r="LUR70" s="40"/>
      <c r="LUS70" s="40"/>
      <c r="LUT70" s="40"/>
      <c r="LUU70" s="40"/>
      <c r="LUV70" s="40"/>
      <c r="LUW70" s="40"/>
      <c r="LUX70" s="40"/>
      <c r="LUY70" s="40"/>
      <c r="LUZ70" s="40"/>
      <c r="LVA70" s="40"/>
      <c r="LVB70" s="40"/>
      <c r="LVC70" s="40"/>
      <c r="LVD70" s="40"/>
      <c r="LVE70" s="40"/>
      <c r="LVF70" s="40"/>
      <c r="LVG70" s="40"/>
      <c r="LVH70" s="40"/>
      <c r="LVI70" s="40"/>
      <c r="LVJ70" s="40"/>
      <c r="LVK70" s="40"/>
      <c r="LVL70" s="40"/>
      <c r="LVM70" s="40"/>
      <c r="LVN70" s="40"/>
      <c r="LVO70" s="40"/>
      <c r="LVP70" s="40"/>
      <c r="LVQ70" s="40"/>
      <c r="LVR70" s="40"/>
      <c r="LVS70" s="40"/>
      <c r="LVT70" s="40"/>
      <c r="LVU70" s="40"/>
      <c r="LVV70" s="40"/>
      <c r="LVW70" s="40"/>
      <c r="LVX70" s="40"/>
      <c r="LVY70" s="40"/>
      <c r="LVZ70" s="40"/>
      <c r="LWA70" s="40"/>
      <c r="LWB70" s="40"/>
      <c r="LWC70" s="40"/>
      <c r="LWD70" s="40"/>
      <c r="LWE70" s="40"/>
      <c r="LWF70" s="40"/>
      <c r="LWG70" s="40"/>
      <c r="LWH70" s="40"/>
      <c r="LWI70" s="40"/>
      <c r="LWJ70" s="40"/>
      <c r="LWK70" s="40"/>
      <c r="LWL70" s="40"/>
      <c r="LWM70" s="40"/>
      <c r="LWN70" s="40"/>
      <c r="LWO70" s="40"/>
      <c r="LWP70" s="40"/>
      <c r="LWQ70" s="40"/>
      <c r="LWR70" s="40"/>
      <c r="LWS70" s="40"/>
      <c r="LWT70" s="40"/>
      <c r="LWU70" s="40"/>
      <c r="LWV70" s="40"/>
      <c r="LWW70" s="40"/>
      <c r="LWX70" s="40"/>
      <c r="LWY70" s="40"/>
      <c r="LWZ70" s="40"/>
      <c r="LXA70" s="40"/>
      <c r="LXB70" s="40"/>
      <c r="LXC70" s="40"/>
      <c r="LXD70" s="40"/>
      <c r="LXE70" s="40"/>
      <c r="LXF70" s="40"/>
      <c r="LXG70" s="40"/>
      <c r="LXH70" s="40"/>
      <c r="LXI70" s="40"/>
      <c r="LXJ70" s="40"/>
      <c r="LXK70" s="40"/>
      <c r="LXL70" s="40"/>
      <c r="LXM70" s="40"/>
      <c r="LXN70" s="40"/>
      <c r="LXO70" s="40"/>
      <c r="LXP70" s="40"/>
      <c r="LXQ70" s="40"/>
      <c r="LXR70" s="40"/>
      <c r="LXS70" s="40"/>
      <c r="LXT70" s="40"/>
      <c r="LXU70" s="40"/>
      <c r="LXV70" s="40"/>
      <c r="LXW70" s="40"/>
      <c r="LXX70" s="40"/>
      <c r="LXY70" s="40"/>
      <c r="LXZ70" s="40"/>
      <c r="LYA70" s="40"/>
      <c r="LYB70" s="40"/>
      <c r="LYC70" s="40"/>
      <c r="LYD70" s="40"/>
      <c r="LYE70" s="40"/>
      <c r="LYF70" s="40"/>
      <c r="LYG70" s="40"/>
      <c r="LYH70" s="40"/>
      <c r="LYI70" s="40"/>
      <c r="LYJ70" s="40"/>
      <c r="LYK70" s="40"/>
      <c r="LYL70" s="40"/>
      <c r="LYM70" s="40"/>
      <c r="LYN70" s="40"/>
      <c r="LYO70" s="40"/>
      <c r="LYP70" s="40"/>
      <c r="LYQ70" s="40"/>
      <c r="LYR70" s="40"/>
      <c r="LYS70" s="40"/>
      <c r="LYT70" s="40"/>
      <c r="LYU70" s="40"/>
      <c r="LYV70" s="40"/>
      <c r="LYW70" s="40"/>
      <c r="LYX70" s="40"/>
      <c r="LYY70" s="40"/>
      <c r="LYZ70" s="40"/>
      <c r="LZA70" s="40"/>
      <c r="LZB70" s="40"/>
      <c r="LZC70" s="40"/>
      <c r="LZD70" s="40"/>
      <c r="LZE70" s="40"/>
      <c r="LZF70" s="40"/>
      <c r="LZG70" s="40"/>
      <c r="LZH70" s="40"/>
      <c r="LZI70" s="40"/>
      <c r="LZJ70" s="40"/>
      <c r="LZK70" s="40"/>
      <c r="LZL70" s="40"/>
      <c r="LZM70" s="40"/>
      <c r="LZN70" s="40"/>
      <c r="LZO70" s="40"/>
      <c r="LZP70" s="40"/>
      <c r="LZQ70" s="40"/>
      <c r="LZR70" s="40"/>
      <c r="LZS70" s="40"/>
      <c r="LZT70" s="40"/>
      <c r="LZU70" s="40"/>
      <c r="LZV70" s="40"/>
      <c r="LZW70" s="40"/>
      <c r="LZX70" s="40"/>
      <c r="LZY70" s="40"/>
      <c r="LZZ70" s="40"/>
      <c r="MAA70" s="40"/>
      <c r="MAB70" s="40"/>
      <c r="MAC70" s="40"/>
      <c r="MAD70" s="40"/>
      <c r="MAE70" s="40"/>
      <c r="MAF70" s="40"/>
      <c r="MAG70" s="40"/>
      <c r="MAH70" s="40"/>
      <c r="MAI70" s="40"/>
      <c r="MAJ70" s="40"/>
      <c r="MAK70" s="40"/>
      <c r="MAL70" s="40"/>
      <c r="MAM70" s="40"/>
      <c r="MAN70" s="40"/>
      <c r="MAO70" s="40"/>
      <c r="MAP70" s="40"/>
      <c r="MAQ70" s="40"/>
      <c r="MAR70" s="40"/>
      <c r="MAS70" s="40"/>
      <c r="MAT70" s="40"/>
      <c r="MAU70" s="40"/>
      <c r="MAV70" s="40"/>
      <c r="MAW70" s="40"/>
      <c r="MAX70" s="40"/>
      <c r="MAY70" s="40"/>
      <c r="MAZ70" s="40"/>
      <c r="MBA70" s="40"/>
      <c r="MBB70" s="40"/>
      <c r="MBC70" s="40"/>
      <c r="MBD70" s="40"/>
      <c r="MBE70" s="40"/>
      <c r="MBF70" s="40"/>
      <c r="MBG70" s="40"/>
      <c r="MBH70" s="40"/>
      <c r="MBI70" s="40"/>
      <c r="MBJ70" s="40"/>
      <c r="MBK70" s="40"/>
      <c r="MBL70" s="40"/>
      <c r="MBM70" s="40"/>
      <c r="MBN70" s="40"/>
      <c r="MBO70" s="40"/>
      <c r="MBP70" s="40"/>
      <c r="MBQ70" s="40"/>
      <c r="MBR70" s="40"/>
      <c r="MBS70" s="40"/>
      <c r="MBT70" s="40"/>
      <c r="MBU70" s="40"/>
      <c r="MBV70" s="40"/>
      <c r="MBW70" s="40"/>
      <c r="MBX70" s="40"/>
      <c r="MBY70" s="40"/>
      <c r="MBZ70" s="40"/>
      <c r="MCA70" s="40"/>
      <c r="MCB70" s="40"/>
      <c r="MCC70" s="40"/>
      <c r="MCD70" s="40"/>
      <c r="MCE70" s="40"/>
      <c r="MCF70" s="40"/>
      <c r="MCG70" s="40"/>
      <c r="MCH70" s="40"/>
      <c r="MCI70" s="40"/>
      <c r="MCJ70" s="40"/>
      <c r="MCK70" s="40"/>
      <c r="MCL70" s="40"/>
      <c r="MCM70" s="40"/>
      <c r="MCN70" s="40"/>
      <c r="MCO70" s="40"/>
      <c r="MCP70" s="40"/>
      <c r="MCQ70" s="40"/>
      <c r="MCR70" s="40"/>
      <c r="MCS70" s="40"/>
      <c r="MCT70" s="40"/>
      <c r="MCU70" s="40"/>
      <c r="MCV70" s="40"/>
      <c r="MCW70" s="40"/>
      <c r="MCX70" s="40"/>
      <c r="MCY70" s="40"/>
      <c r="MCZ70" s="40"/>
      <c r="MDA70" s="40"/>
      <c r="MDB70" s="40"/>
      <c r="MDC70" s="40"/>
      <c r="MDD70" s="40"/>
      <c r="MDE70" s="40"/>
      <c r="MDF70" s="40"/>
      <c r="MDG70" s="40"/>
      <c r="MDH70" s="40"/>
      <c r="MDI70" s="40"/>
      <c r="MDJ70" s="40"/>
      <c r="MDK70" s="40"/>
      <c r="MDL70" s="40"/>
      <c r="MDM70" s="40"/>
      <c r="MDN70" s="40"/>
      <c r="MDO70" s="40"/>
      <c r="MDP70" s="40"/>
      <c r="MDQ70" s="40"/>
      <c r="MDR70" s="40"/>
      <c r="MDS70" s="40"/>
      <c r="MDT70" s="40"/>
      <c r="MDU70" s="40"/>
      <c r="MDV70" s="40"/>
      <c r="MDW70" s="40"/>
      <c r="MDX70" s="40"/>
      <c r="MDY70" s="40"/>
      <c r="MDZ70" s="40"/>
      <c r="MEA70" s="40"/>
      <c r="MEB70" s="40"/>
      <c r="MEC70" s="40"/>
      <c r="MED70" s="40"/>
      <c r="MEE70" s="40"/>
      <c r="MEF70" s="40"/>
      <c r="MEG70" s="40"/>
      <c r="MEH70" s="40"/>
      <c r="MEI70" s="40"/>
      <c r="MEJ70" s="40"/>
      <c r="MEK70" s="40"/>
      <c r="MEL70" s="40"/>
      <c r="MEM70" s="40"/>
      <c r="MEN70" s="40"/>
      <c r="MEO70" s="40"/>
      <c r="MEP70" s="40"/>
      <c r="MEQ70" s="40"/>
      <c r="MER70" s="40"/>
      <c r="MES70" s="40"/>
      <c r="MET70" s="40"/>
      <c r="MEU70" s="40"/>
      <c r="MEV70" s="40"/>
      <c r="MEW70" s="40"/>
      <c r="MEX70" s="40"/>
      <c r="MEY70" s="40"/>
      <c r="MEZ70" s="40"/>
      <c r="MFA70" s="40"/>
      <c r="MFB70" s="40"/>
      <c r="MFC70" s="40"/>
      <c r="MFD70" s="40"/>
      <c r="MFE70" s="40"/>
      <c r="MFF70" s="40"/>
      <c r="MFG70" s="40"/>
      <c r="MFH70" s="40"/>
      <c r="MFI70" s="40"/>
      <c r="MFJ70" s="40"/>
      <c r="MFK70" s="40"/>
      <c r="MFL70" s="40"/>
      <c r="MFM70" s="40"/>
      <c r="MFN70" s="40"/>
      <c r="MFO70" s="40"/>
      <c r="MFP70" s="40"/>
      <c r="MFQ70" s="40"/>
      <c r="MFR70" s="40"/>
      <c r="MFS70" s="40"/>
      <c r="MFT70" s="40"/>
      <c r="MFU70" s="40"/>
      <c r="MFV70" s="40"/>
      <c r="MFW70" s="40"/>
      <c r="MFX70" s="40"/>
      <c r="MFY70" s="40"/>
      <c r="MFZ70" s="40"/>
      <c r="MGA70" s="40"/>
      <c r="MGB70" s="40"/>
      <c r="MGC70" s="40"/>
      <c r="MGD70" s="40"/>
      <c r="MGE70" s="40"/>
      <c r="MGF70" s="40"/>
      <c r="MGG70" s="40"/>
      <c r="MGH70" s="40"/>
      <c r="MGI70" s="40"/>
      <c r="MGJ70" s="40"/>
      <c r="MGK70" s="40"/>
      <c r="MGL70" s="40"/>
      <c r="MGM70" s="40"/>
      <c r="MGN70" s="40"/>
      <c r="MGO70" s="40"/>
      <c r="MGP70" s="40"/>
      <c r="MGQ70" s="40"/>
      <c r="MGR70" s="40"/>
      <c r="MGS70" s="40"/>
      <c r="MGT70" s="40"/>
      <c r="MGU70" s="40"/>
      <c r="MGV70" s="40"/>
      <c r="MGW70" s="40"/>
      <c r="MGX70" s="40"/>
      <c r="MGY70" s="40"/>
      <c r="MGZ70" s="40"/>
      <c r="MHA70" s="40"/>
      <c r="MHB70" s="40"/>
      <c r="MHC70" s="40"/>
      <c r="MHD70" s="40"/>
      <c r="MHE70" s="40"/>
      <c r="MHF70" s="40"/>
      <c r="MHG70" s="40"/>
      <c r="MHH70" s="40"/>
      <c r="MHI70" s="40"/>
      <c r="MHJ70" s="40"/>
      <c r="MHK70" s="40"/>
      <c r="MHL70" s="40"/>
      <c r="MHM70" s="40"/>
      <c r="MHN70" s="40"/>
      <c r="MHO70" s="40"/>
      <c r="MHP70" s="40"/>
      <c r="MHQ70" s="40"/>
      <c r="MHR70" s="40"/>
      <c r="MHS70" s="40"/>
      <c r="MHT70" s="40"/>
      <c r="MHU70" s="40"/>
      <c r="MHV70" s="40"/>
      <c r="MHW70" s="40"/>
      <c r="MHX70" s="40"/>
      <c r="MHY70" s="40"/>
      <c r="MHZ70" s="40"/>
      <c r="MIA70" s="40"/>
      <c r="MIB70" s="40"/>
      <c r="MIC70" s="40"/>
      <c r="MID70" s="40"/>
      <c r="MIE70" s="40"/>
      <c r="MIF70" s="40"/>
      <c r="MIG70" s="40"/>
      <c r="MIH70" s="40"/>
      <c r="MII70" s="40"/>
      <c r="MIJ70" s="40"/>
      <c r="MIK70" s="40"/>
      <c r="MIL70" s="40"/>
      <c r="MIM70" s="40"/>
      <c r="MIN70" s="40"/>
      <c r="MIO70" s="40"/>
      <c r="MIP70" s="40"/>
      <c r="MIQ70" s="40"/>
      <c r="MIR70" s="40"/>
      <c r="MIS70" s="40"/>
      <c r="MIT70" s="40"/>
      <c r="MIU70" s="40"/>
      <c r="MIV70" s="40"/>
      <c r="MIW70" s="40"/>
      <c r="MIX70" s="40"/>
      <c r="MIY70" s="40"/>
      <c r="MIZ70" s="40"/>
      <c r="MJA70" s="40"/>
      <c r="MJB70" s="40"/>
      <c r="MJC70" s="40"/>
      <c r="MJD70" s="40"/>
      <c r="MJE70" s="40"/>
      <c r="MJF70" s="40"/>
      <c r="MJG70" s="40"/>
      <c r="MJH70" s="40"/>
      <c r="MJI70" s="40"/>
      <c r="MJJ70" s="40"/>
      <c r="MJK70" s="40"/>
      <c r="MJL70" s="40"/>
      <c r="MJM70" s="40"/>
      <c r="MJN70" s="40"/>
      <c r="MJO70" s="40"/>
      <c r="MJP70" s="40"/>
      <c r="MJQ70" s="40"/>
      <c r="MJR70" s="40"/>
      <c r="MJS70" s="40"/>
      <c r="MJT70" s="40"/>
      <c r="MJU70" s="40"/>
      <c r="MJV70" s="40"/>
      <c r="MJW70" s="40"/>
      <c r="MJX70" s="40"/>
      <c r="MJY70" s="40"/>
      <c r="MJZ70" s="40"/>
      <c r="MKA70" s="40"/>
      <c r="MKB70" s="40"/>
      <c r="MKC70" s="40"/>
      <c r="MKD70" s="40"/>
      <c r="MKE70" s="40"/>
      <c r="MKF70" s="40"/>
      <c r="MKG70" s="40"/>
      <c r="MKH70" s="40"/>
      <c r="MKI70" s="40"/>
      <c r="MKJ70" s="40"/>
      <c r="MKK70" s="40"/>
      <c r="MKL70" s="40"/>
      <c r="MKM70" s="40"/>
      <c r="MKN70" s="40"/>
      <c r="MKO70" s="40"/>
      <c r="MKP70" s="40"/>
      <c r="MKQ70" s="40"/>
      <c r="MKR70" s="40"/>
      <c r="MKS70" s="40"/>
      <c r="MKT70" s="40"/>
      <c r="MKU70" s="40"/>
      <c r="MKV70" s="40"/>
      <c r="MKW70" s="40"/>
      <c r="MKX70" s="40"/>
      <c r="MKY70" s="40"/>
      <c r="MKZ70" s="40"/>
      <c r="MLA70" s="40"/>
      <c r="MLB70" s="40"/>
      <c r="MLC70" s="40"/>
      <c r="MLD70" s="40"/>
      <c r="MLE70" s="40"/>
      <c r="MLF70" s="40"/>
      <c r="MLG70" s="40"/>
      <c r="MLH70" s="40"/>
      <c r="MLI70" s="40"/>
      <c r="MLJ70" s="40"/>
      <c r="MLK70" s="40"/>
      <c r="MLL70" s="40"/>
      <c r="MLM70" s="40"/>
      <c r="MLN70" s="40"/>
      <c r="MLO70" s="40"/>
      <c r="MLP70" s="40"/>
      <c r="MLQ70" s="40"/>
      <c r="MLR70" s="40"/>
      <c r="MLS70" s="40"/>
      <c r="MLT70" s="40"/>
      <c r="MLU70" s="40"/>
      <c r="MLV70" s="40"/>
      <c r="MLW70" s="40"/>
      <c r="MLX70" s="40"/>
      <c r="MLY70" s="40"/>
      <c r="MLZ70" s="40"/>
      <c r="MMA70" s="40"/>
      <c r="MMB70" s="40"/>
      <c r="MMC70" s="40"/>
      <c r="MMD70" s="40"/>
      <c r="MME70" s="40"/>
      <c r="MMF70" s="40"/>
      <c r="MMG70" s="40"/>
      <c r="MMH70" s="40"/>
      <c r="MMI70" s="40"/>
      <c r="MMJ70" s="40"/>
      <c r="MMK70" s="40"/>
      <c r="MML70" s="40"/>
      <c r="MMM70" s="40"/>
      <c r="MMN70" s="40"/>
      <c r="MMO70" s="40"/>
      <c r="MMP70" s="40"/>
      <c r="MMQ70" s="40"/>
      <c r="MMR70" s="40"/>
      <c r="MMS70" s="40"/>
      <c r="MMT70" s="40"/>
      <c r="MMU70" s="40"/>
      <c r="MMV70" s="40"/>
      <c r="MMW70" s="40"/>
      <c r="MMX70" s="40"/>
      <c r="MMY70" s="40"/>
      <c r="MMZ70" s="40"/>
      <c r="MNA70" s="40"/>
      <c r="MNB70" s="40"/>
      <c r="MNC70" s="40"/>
      <c r="MND70" s="40"/>
      <c r="MNE70" s="40"/>
      <c r="MNF70" s="40"/>
      <c r="MNG70" s="40"/>
      <c r="MNH70" s="40"/>
      <c r="MNI70" s="40"/>
      <c r="MNJ70" s="40"/>
      <c r="MNK70" s="40"/>
      <c r="MNL70" s="40"/>
      <c r="MNM70" s="40"/>
      <c r="MNN70" s="40"/>
      <c r="MNO70" s="40"/>
      <c r="MNP70" s="40"/>
      <c r="MNQ70" s="40"/>
      <c r="MNR70" s="40"/>
      <c r="MNS70" s="40"/>
      <c r="MNT70" s="40"/>
      <c r="MNU70" s="40"/>
      <c r="MNV70" s="40"/>
      <c r="MNW70" s="40"/>
      <c r="MNX70" s="40"/>
      <c r="MNY70" s="40"/>
      <c r="MNZ70" s="40"/>
      <c r="MOA70" s="40"/>
      <c r="MOB70" s="40"/>
      <c r="MOC70" s="40"/>
      <c r="MOD70" s="40"/>
      <c r="MOE70" s="40"/>
      <c r="MOF70" s="40"/>
      <c r="MOG70" s="40"/>
      <c r="MOH70" s="40"/>
      <c r="MOI70" s="40"/>
      <c r="MOJ70" s="40"/>
      <c r="MOK70" s="40"/>
      <c r="MOL70" s="40"/>
      <c r="MOM70" s="40"/>
      <c r="MON70" s="40"/>
      <c r="MOO70" s="40"/>
      <c r="MOP70" s="40"/>
      <c r="MOQ70" s="40"/>
      <c r="MOR70" s="40"/>
      <c r="MOS70" s="40"/>
      <c r="MOT70" s="40"/>
      <c r="MOU70" s="40"/>
      <c r="MOV70" s="40"/>
      <c r="MOW70" s="40"/>
      <c r="MOX70" s="40"/>
      <c r="MOY70" s="40"/>
      <c r="MOZ70" s="40"/>
      <c r="MPA70" s="40"/>
      <c r="MPB70" s="40"/>
      <c r="MPC70" s="40"/>
      <c r="MPD70" s="40"/>
      <c r="MPE70" s="40"/>
      <c r="MPF70" s="40"/>
      <c r="MPG70" s="40"/>
      <c r="MPH70" s="40"/>
      <c r="MPI70" s="40"/>
      <c r="MPJ70" s="40"/>
      <c r="MPK70" s="40"/>
      <c r="MPL70" s="40"/>
      <c r="MPM70" s="40"/>
      <c r="MPN70" s="40"/>
      <c r="MPO70" s="40"/>
      <c r="MPP70" s="40"/>
      <c r="MPQ70" s="40"/>
      <c r="MPR70" s="40"/>
      <c r="MPS70" s="40"/>
      <c r="MPT70" s="40"/>
      <c r="MPU70" s="40"/>
      <c r="MPV70" s="40"/>
      <c r="MPW70" s="40"/>
      <c r="MPX70" s="40"/>
      <c r="MPY70" s="40"/>
      <c r="MPZ70" s="40"/>
      <c r="MQA70" s="40"/>
      <c r="MQB70" s="40"/>
      <c r="MQC70" s="40"/>
      <c r="MQD70" s="40"/>
      <c r="MQE70" s="40"/>
      <c r="MQF70" s="40"/>
      <c r="MQG70" s="40"/>
      <c r="MQH70" s="40"/>
      <c r="MQI70" s="40"/>
      <c r="MQJ70" s="40"/>
      <c r="MQK70" s="40"/>
      <c r="MQL70" s="40"/>
      <c r="MQM70" s="40"/>
      <c r="MQN70" s="40"/>
      <c r="MQO70" s="40"/>
      <c r="MQP70" s="40"/>
      <c r="MQQ70" s="40"/>
      <c r="MQR70" s="40"/>
      <c r="MQS70" s="40"/>
      <c r="MQT70" s="40"/>
      <c r="MQU70" s="40"/>
      <c r="MQV70" s="40"/>
      <c r="MQW70" s="40"/>
      <c r="MQX70" s="40"/>
      <c r="MQY70" s="40"/>
      <c r="MQZ70" s="40"/>
      <c r="MRA70" s="40"/>
      <c r="MRB70" s="40"/>
      <c r="MRC70" s="40"/>
      <c r="MRD70" s="40"/>
      <c r="MRE70" s="40"/>
      <c r="MRF70" s="40"/>
      <c r="MRG70" s="40"/>
      <c r="MRH70" s="40"/>
      <c r="MRI70" s="40"/>
      <c r="MRJ70" s="40"/>
      <c r="MRK70" s="40"/>
      <c r="MRL70" s="40"/>
      <c r="MRM70" s="40"/>
      <c r="MRN70" s="40"/>
      <c r="MRO70" s="40"/>
      <c r="MRP70" s="40"/>
      <c r="MRQ70" s="40"/>
      <c r="MRR70" s="40"/>
      <c r="MRS70" s="40"/>
      <c r="MRT70" s="40"/>
      <c r="MRU70" s="40"/>
      <c r="MRV70" s="40"/>
      <c r="MRW70" s="40"/>
      <c r="MRX70" s="40"/>
      <c r="MRY70" s="40"/>
      <c r="MRZ70" s="40"/>
      <c r="MSA70" s="40"/>
      <c r="MSB70" s="40"/>
      <c r="MSC70" s="40"/>
      <c r="MSD70" s="40"/>
      <c r="MSE70" s="40"/>
      <c r="MSF70" s="40"/>
      <c r="MSG70" s="40"/>
      <c r="MSH70" s="40"/>
      <c r="MSI70" s="40"/>
      <c r="MSJ70" s="40"/>
      <c r="MSK70" s="40"/>
      <c r="MSL70" s="40"/>
      <c r="MSM70" s="40"/>
      <c r="MSN70" s="40"/>
      <c r="MSO70" s="40"/>
      <c r="MSP70" s="40"/>
      <c r="MSQ70" s="40"/>
      <c r="MSR70" s="40"/>
      <c r="MSS70" s="40"/>
      <c r="MST70" s="40"/>
      <c r="MSU70" s="40"/>
      <c r="MSV70" s="40"/>
      <c r="MSW70" s="40"/>
      <c r="MSX70" s="40"/>
      <c r="MSY70" s="40"/>
      <c r="MSZ70" s="40"/>
      <c r="MTA70" s="40"/>
      <c r="MTB70" s="40"/>
      <c r="MTC70" s="40"/>
      <c r="MTD70" s="40"/>
      <c r="MTE70" s="40"/>
      <c r="MTF70" s="40"/>
      <c r="MTG70" s="40"/>
      <c r="MTH70" s="40"/>
      <c r="MTI70" s="40"/>
      <c r="MTJ70" s="40"/>
      <c r="MTK70" s="40"/>
      <c r="MTL70" s="40"/>
      <c r="MTM70" s="40"/>
      <c r="MTN70" s="40"/>
      <c r="MTO70" s="40"/>
      <c r="MTP70" s="40"/>
      <c r="MTQ70" s="40"/>
      <c r="MTR70" s="40"/>
      <c r="MTS70" s="40"/>
      <c r="MTT70" s="40"/>
      <c r="MTU70" s="40"/>
      <c r="MTV70" s="40"/>
      <c r="MTW70" s="40"/>
      <c r="MTX70" s="40"/>
      <c r="MTY70" s="40"/>
      <c r="MTZ70" s="40"/>
      <c r="MUA70" s="40"/>
      <c r="MUB70" s="40"/>
      <c r="MUC70" s="40"/>
      <c r="MUD70" s="40"/>
      <c r="MUE70" s="40"/>
      <c r="MUF70" s="40"/>
      <c r="MUG70" s="40"/>
      <c r="MUH70" s="40"/>
      <c r="MUI70" s="40"/>
      <c r="MUJ70" s="40"/>
      <c r="MUK70" s="40"/>
      <c r="MUL70" s="40"/>
      <c r="MUM70" s="40"/>
      <c r="MUN70" s="40"/>
      <c r="MUO70" s="40"/>
      <c r="MUP70" s="40"/>
      <c r="MUQ70" s="40"/>
      <c r="MUR70" s="40"/>
      <c r="MUS70" s="40"/>
      <c r="MUT70" s="40"/>
      <c r="MUU70" s="40"/>
      <c r="MUV70" s="40"/>
      <c r="MUW70" s="40"/>
      <c r="MUX70" s="40"/>
      <c r="MUY70" s="40"/>
      <c r="MUZ70" s="40"/>
      <c r="MVA70" s="40"/>
      <c r="MVB70" s="40"/>
      <c r="MVC70" s="40"/>
      <c r="MVD70" s="40"/>
      <c r="MVE70" s="40"/>
      <c r="MVF70" s="40"/>
      <c r="MVG70" s="40"/>
      <c r="MVH70" s="40"/>
      <c r="MVI70" s="40"/>
      <c r="MVJ70" s="40"/>
      <c r="MVK70" s="40"/>
      <c r="MVL70" s="40"/>
      <c r="MVM70" s="40"/>
      <c r="MVN70" s="40"/>
      <c r="MVO70" s="40"/>
      <c r="MVP70" s="40"/>
      <c r="MVQ70" s="40"/>
      <c r="MVR70" s="40"/>
      <c r="MVS70" s="40"/>
      <c r="MVT70" s="40"/>
      <c r="MVU70" s="40"/>
      <c r="MVV70" s="40"/>
      <c r="MVW70" s="40"/>
      <c r="MVX70" s="40"/>
      <c r="MVY70" s="40"/>
      <c r="MVZ70" s="40"/>
      <c r="MWA70" s="40"/>
      <c r="MWB70" s="40"/>
      <c r="MWC70" s="40"/>
      <c r="MWD70" s="40"/>
      <c r="MWE70" s="40"/>
      <c r="MWF70" s="40"/>
      <c r="MWG70" s="40"/>
      <c r="MWH70" s="40"/>
      <c r="MWI70" s="40"/>
      <c r="MWJ70" s="40"/>
      <c r="MWK70" s="40"/>
      <c r="MWL70" s="40"/>
      <c r="MWM70" s="40"/>
      <c r="MWN70" s="40"/>
      <c r="MWO70" s="40"/>
      <c r="MWP70" s="40"/>
      <c r="MWQ70" s="40"/>
      <c r="MWR70" s="40"/>
      <c r="MWS70" s="40"/>
      <c r="MWT70" s="40"/>
      <c r="MWU70" s="40"/>
      <c r="MWV70" s="40"/>
      <c r="MWW70" s="40"/>
      <c r="MWX70" s="40"/>
      <c r="MWY70" s="40"/>
      <c r="MWZ70" s="40"/>
      <c r="MXA70" s="40"/>
      <c r="MXB70" s="40"/>
      <c r="MXC70" s="40"/>
      <c r="MXD70" s="40"/>
      <c r="MXE70" s="40"/>
      <c r="MXF70" s="40"/>
      <c r="MXG70" s="40"/>
      <c r="MXH70" s="40"/>
      <c r="MXI70" s="40"/>
      <c r="MXJ70" s="40"/>
      <c r="MXK70" s="40"/>
      <c r="MXL70" s="40"/>
      <c r="MXM70" s="40"/>
      <c r="MXN70" s="40"/>
      <c r="MXO70" s="40"/>
      <c r="MXP70" s="40"/>
      <c r="MXQ70" s="40"/>
      <c r="MXR70" s="40"/>
      <c r="MXS70" s="40"/>
      <c r="MXT70" s="40"/>
      <c r="MXU70" s="40"/>
      <c r="MXV70" s="40"/>
      <c r="MXW70" s="40"/>
      <c r="MXX70" s="40"/>
      <c r="MXY70" s="40"/>
      <c r="MXZ70" s="40"/>
      <c r="MYA70" s="40"/>
      <c r="MYB70" s="40"/>
      <c r="MYC70" s="40"/>
      <c r="MYD70" s="40"/>
      <c r="MYE70" s="40"/>
      <c r="MYF70" s="40"/>
      <c r="MYG70" s="40"/>
      <c r="MYH70" s="40"/>
      <c r="MYI70" s="40"/>
      <c r="MYJ70" s="40"/>
      <c r="MYK70" s="40"/>
      <c r="MYL70" s="40"/>
      <c r="MYM70" s="40"/>
      <c r="MYN70" s="40"/>
      <c r="MYO70" s="40"/>
      <c r="MYP70" s="40"/>
      <c r="MYQ70" s="40"/>
      <c r="MYR70" s="40"/>
      <c r="MYS70" s="40"/>
      <c r="MYT70" s="40"/>
      <c r="MYU70" s="40"/>
      <c r="MYV70" s="40"/>
      <c r="MYW70" s="40"/>
      <c r="MYX70" s="40"/>
      <c r="MYY70" s="40"/>
      <c r="MYZ70" s="40"/>
      <c r="MZA70" s="40"/>
      <c r="MZB70" s="40"/>
      <c r="MZC70" s="40"/>
      <c r="MZD70" s="40"/>
      <c r="MZE70" s="40"/>
      <c r="MZF70" s="40"/>
      <c r="MZG70" s="40"/>
      <c r="MZH70" s="40"/>
      <c r="MZI70" s="40"/>
      <c r="MZJ70" s="40"/>
      <c r="MZK70" s="40"/>
      <c r="MZL70" s="40"/>
      <c r="MZM70" s="40"/>
      <c r="MZN70" s="40"/>
      <c r="MZO70" s="40"/>
      <c r="MZP70" s="40"/>
      <c r="MZQ70" s="40"/>
      <c r="MZR70" s="40"/>
      <c r="MZS70" s="40"/>
      <c r="MZT70" s="40"/>
      <c r="MZU70" s="40"/>
      <c r="MZV70" s="40"/>
      <c r="MZW70" s="40"/>
      <c r="MZX70" s="40"/>
      <c r="MZY70" s="40"/>
      <c r="MZZ70" s="40"/>
      <c r="NAA70" s="40"/>
      <c r="NAB70" s="40"/>
      <c r="NAC70" s="40"/>
      <c r="NAD70" s="40"/>
      <c r="NAE70" s="40"/>
      <c r="NAF70" s="40"/>
      <c r="NAG70" s="40"/>
      <c r="NAH70" s="40"/>
      <c r="NAI70" s="40"/>
      <c r="NAJ70" s="40"/>
      <c r="NAK70" s="40"/>
      <c r="NAL70" s="40"/>
      <c r="NAM70" s="40"/>
      <c r="NAN70" s="40"/>
      <c r="NAO70" s="40"/>
      <c r="NAP70" s="40"/>
      <c r="NAQ70" s="40"/>
      <c r="NAR70" s="40"/>
      <c r="NAS70" s="40"/>
      <c r="NAT70" s="40"/>
      <c r="NAU70" s="40"/>
      <c r="NAV70" s="40"/>
      <c r="NAW70" s="40"/>
      <c r="NAX70" s="40"/>
      <c r="NAY70" s="40"/>
      <c r="NAZ70" s="40"/>
      <c r="NBA70" s="40"/>
      <c r="NBB70" s="40"/>
      <c r="NBC70" s="40"/>
      <c r="NBD70" s="40"/>
      <c r="NBE70" s="40"/>
      <c r="NBF70" s="40"/>
      <c r="NBG70" s="40"/>
      <c r="NBH70" s="40"/>
      <c r="NBI70" s="40"/>
      <c r="NBJ70" s="40"/>
      <c r="NBK70" s="40"/>
      <c r="NBL70" s="40"/>
      <c r="NBM70" s="40"/>
      <c r="NBN70" s="40"/>
      <c r="NBO70" s="40"/>
      <c r="NBP70" s="40"/>
      <c r="NBQ70" s="40"/>
      <c r="NBR70" s="40"/>
      <c r="NBS70" s="40"/>
      <c r="NBT70" s="40"/>
      <c r="NBU70" s="40"/>
      <c r="NBV70" s="40"/>
      <c r="NBW70" s="40"/>
      <c r="NBX70" s="40"/>
      <c r="NBY70" s="40"/>
      <c r="NBZ70" s="40"/>
      <c r="NCA70" s="40"/>
      <c r="NCB70" s="40"/>
      <c r="NCC70" s="40"/>
      <c r="NCD70" s="40"/>
      <c r="NCE70" s="40"/>
      <c r="NCF70" s="40"/>
      <c r="NCG70" s="40"/>
      <c r="NCH70" s="40"/>
      <c r="NCI70" s="40"/>
      <c r="NCJ70" s="40"/>
      <c r="NCK70" s="40"/>
      <c r="NCL70" s="40"/>
      <c r="NCM70" s="40"/>
      <c r="NCN70" s="40"/>
      <c r="NCO70" s="40"/>
      <c r="NCP70" s="40"/>
      <c r="NCQ70" s="40"/>
      <c r="NCR70" s="40"/>
      <c r="NCS70" s="40"/>
      <c r="NCT70" s="40"/>
      <c r="NCU70" s="40"/>
      <c r="NCV70" s="40"/>
      <c r="NCW70" s="40"/>
      <c r="NCX70" s="40"/>
      <c r="NCY70" s="40"/>
      <c r="NCZ70" s="40"/>
      <c r="NDA70" s="40"/>
      <c r="NDB70" s="40"/>
      <c r="NDC70" s="40"/>
      <c r="NDD70" s="40"/>
      <c r="NDE70" s="40"/>
      <c r="NDF70" s="40"/>
      <c r="NDG70" s="40"/>
      <c r="NDH70" s="40"/>
      <c r="NDI70" s="40"/>
      <c r="NDJ70" s="40"/>
      <c r="NDK70" s="40"/>
      <c r="NDL70" s="40"/>
      <c r="NDM70" s="40"/>
      <c r="NDN70" s="40"/>
      <c r="NDO70" s="40"/>
      <c r="NDP70" s="40"/>
      <c r="NDQ70" s="40"/>
      <c r="NDR70" s="40"/>
      <c r="NDS70" s="40"/>
      <c r="NDT70" s="40"/>
      <c r="NDU70" s="40"/>
      <c r="NDV70" s="40"/>
      <c r="NDW70" s="40"/>
      <c r="NDX70" s="40"/>
      <c r="NDY70" s="40"/>
      <c r="NDZ70" s="40"/>
      <c r="NEA70" s="40"/>
      <c r="NEB70" s="40"/>
      <c r="NEC70" s="40"/>
      <c r="NED70" s="40"/>
      <c r="NEE70" s="40"/>
      <c r="NEF70" s="40"/>
      <c r="NEG70" s="40"/>
      <c r="NEH70" s="40"/>
      <c r="NEI70" s="40"/>
      <c r="NEJ70" s="40"/>
      <c r="NEK70" s="40"/>
      <c r="NEL70" s="40"/>
      <c r="NEM70" s="40"/>
      <c r="NEN70" s="40"/>
      <c r="NEO70" s="40"/>
      <c r="NEP70" s="40"/>
      <c r="NEQ70" s="40"/>
      <c r="NER70" s="40"/>
      <c r="NES70" s="40"/>
      <c r="NET70" s="40"/>
      <c r="NEU70" s="40"/>
      <c r="NEV70" s="40"/>
      <c r="NEW70" s="40"/>
      <c r="NEX70" s="40"/>
      <c r="NEY70" s="40"/>
      <c r="NEZ70" s="40"/>
      <c r="NFA70" s="40"/>
      <c r="NFB70" s="40"/>
      <c r="NFC70" s="40"/>
      <c r="NFD70" s="40"/>
      <c r="NFE70" s="40"/>
      <c r="NFF70" s="40"/>
      <c r="NFG70" s="40"/>
      <c r="NFH70" s="40"/>
      <c r="NFI70" s="40"/>
      <c r="NFJ70" s="40"/>
      <c r="NFK70" s="40"/>
      <c r="NFL70" s="40"/>
      <c r="NFM70" s="40"/>
      <c r="NFN70" s="40"/>
      <c r="NFO70" s="40"/>
      <c r="NFP70" s="40"/>
      <c r="NFQ70" s="40"/>
      <c r="NFR70" s="40"/>
      <c r="NFS70" s="40"/>
      <c r="NFT70" s="40"/>
      <c r="NFU70" s="40"/>
      <c r="NFV70" s="40"/>
      <c r="NFW70" s="40"/>
      <c r="NFX70" s="40"/>
      <c r="NFY70" s="40"/>
      <c r="NFZ70" s="40"/>
      <c r="NGA70" s="40"/>
      <c r="NGB70" s="40"/>
      <c r="NGC70" s="40"/>
      <c r="NGD70" s="40"/>
      <c r="NGE70" s="40"/>
      <c r="NGF70" s="40"/>
      <c r="NGG70" s="40"/>
      <c r="NGH70" s="40"/>
      <c r="NGI70" s="40"/>
      <c r="NGJ70" s="40"/>
      <c r="NGK70" s="40"/>
      <c r="NGL70" s="40"/>
      <c r="NGM70" s="40"/>
      <c r="NGN70" s="40"/>
      <c r="NGO70" s="40"/>
      <c r="NGP70" s="40"/>
      <c r="NGQ70" s="40"/>
      <c r="NGR70" s="40"/>
      <c r="NGS70" s="40"/>
      <c r="NGT70" s="40"/>
      <c r="NGU70" s="40"/>
      <c r="NGV70" s="40"/>
      <c r="NGW70" s="40"/>
      <c r="NGX70" s="40"/>
      <c r="NGY70" s="40"/>
      <c r="NGZ70" s="40"/>
      <c r="NHA70" s="40"/>
      <c r="NHB70" s="40"/>
      <c r="NHC70" s="40"/>
      <c r="NHD70" s="40"/>
      <c r="NHE70" s="40"/>
      <c r="NHF70" s="40"/>
      <c r="NHG70" s="40"/>
      <c r="NHH70" s="40"/>
      <c r="NHI70" s="40"/>
      <c r="NHJ70" s="40"/>
      <c r="NHK70" s="40"/>
      <c r="NHL70" s="40"/>
      <c r="NHM70" s="40"/>
      <c r="NHN70" s="40"/>
      <c r="NHO70" s="40"/>
      <c r="NHP70" s="40"/>
      <c r="NHQ70" s="40"/>
      <c r="NHR70" s="40"/>
      <c r="NHS70" s="40"/>
      <c r="NHT70" s="40"/>
      <c r="NHU70" s="40"/>
      <c r="NHV70" s="40"/>
      <c r="NHW70" s="40"/>
      <c r="NHX70" s="40"/>
      <c r="NHY70" s="40"/>
      <c r="NHZ70" s="40"/>
      <c r="NIA70" s="40"/>
      <c r="NIB70" s="40"/>
      <c r="NIC70" s="40"/>
      <c r="NID70" s="40"/>
      <c r="NIE70" s="40"/>
      <c r="NIF70" s="40"/>
      <c r="NIG70" s="40"/>
      <c r="NIH70" s="40"/>
      <c r="NII70" s="40"/>
      <c r="NIJ70" s="40"/>
      <c r="NIK70" s="40"/>
      <c r="NIL70" s="40"/>
      <c r="NIM70" s="40"/>
      <c r="NIN70" s="40"/>
      <c r="NIO70" s="40"/>
      <c r="NIP70" s="40"/>
      <c r="NIQ70" s="40"/>
      <c r="NIR70" s="40"/>
      <c r="NIS70" s="40"/>
      <c r="NIT70" s="40"/>
      <c r="NIU70" s="40"/>
      <c r="NIV70" s="40"/>
      <c r="NIW70" s="40"/>
      <c r="NIX70" s="40"/>
      <c r="NIY70" s="40"/>
      <c r="NIZ70" s="40"/>
      <c r="NJA70" s="40"/>
      <c r="NJB70" s="40"/>
      <c r="NJC70" s="40"/>
      <c r="NJD70" s="40"/>
      <c r="NJE70" s="40"/>
      <c r="NJF70" s="40"/>
      <c r="NJG70" s="40"/>
      <c r="NJH70" s="40"/>
      <c r="NJI70" s="40"/>
      <c r="NJJ70" s="40"/>
      <c r="NJK70" s="40"/>
      <c r="NJL70" s="40"/>
      <c r="NJM70" s="40"/>
      <c r="NJN70" s="40"/>
      <c r="NJO70" s="40"/>
      <c r="NJP70" s="40"/>
      <c r="NJQ70" s="40"/>
      <c r="NJR70" s="40"/>
      <c r="NJS70" s="40"/>
      <c r="NJT70" s="40"/>
      <c r="NJU70" s="40"/>
      <c r="NJV70" s="40"/>
      <c r="NJW70" s="40"/>
      <c r="NJX70" s="40"/>
      <c r="NJY70" s="40"/>
      <c r="NJZ70" s="40"/>
      <c r="NKA70" s="40"/>
      <c r="NKB70" s="40"/>
      <c r="NKC70" s="40"/>
      <c r="NKD70" s="40"/>
      <c r="NKE70" s="40"/>
      <c r="NKF70" s="40"/>
      <c r="NKG70" s="40"/>
      <c r="NKH70" s="40"/>
      <c r="NKI70" s="40"/>
      <c r="NKJ70" s="40"/>
      <c r="NKK70" s="40"/>
      <c r="NKL70" s="40"/>
      <c r="NKM70" s="40"/>
      <c r="NKN70" s="40"/>
      <c r="NKO70" s="40"/>
      <c r="NKP70" s="40"/>
      <c r="NKQ70" s="40"/>
      <c r="NKR70" s="40"/>
      <c r="NKS70" s="40"/>
      <c r="NKT70" s="40"/>
      <c r="NKU70" s="40"/>
      <c r="NKV70" s="40"/>
      <c r="NKW70" s="40"/>
      <c r="NKX70" s="40"/>
      <c r="NKY70" s="40"/>
      <c r="NKZ70" s="40"/>
      <c r="NLA70" s="40"/>
      <c r="NLB70" s="40"/>
      <c r="NLC70" s="40"/>
      <c r="NLD70" s="40"/>
      <c r="NLE70" s="40"/>
      <c r="NLF70" s="40"/>
      <c r="NLG70" s="40"/>
      <c r="NLH70" s="40"/>
      <c r="NLI70" s="40"/>
      <c r="NLJ70" s="40"/>
      <c r="NLK70" s="40"/>
      <c r="NLL70" s="40"/>
      <c r="NLM70" s="40"/>
      <c r="NLN70" s="40"/>
      <c r="NLO70" s="40"/>
      <c r="NLP70" s="40"/>
      <c r="NLQ70" s="40"/>
      <c r="NLR70" s="40"/>
      <c r="NLS70" s="40"/>
      <c r="NLT70" s="40"/>
      <c r="NLU70" s="40"/>
      <c r="NLV70" s="40"/>
      <c r="NLW70" s="40"/>
      <c r="NLX70" s="40"/>
      <c r="NLY70" s="40"/>
      <c r="NLZ70" s="40"/>
      <c r="NMA70" s="40"/>
      <c r="NMB70" s="40"/>
      <c r="NMC70" s="40"/>
      <c r="NMD70" s="40"/>
      <c r="NME70" s="40"/>
      <c r="NMF70" s="40"/>
      <c r="NMG70" s="40"/>
      <c r="NMH70" s="40"/>
      <c r="NMI70" s="40"/>
      <c r="NMJ70" s="40"/>
      <c r="NMK70" s="40"/>
      <c r="NML70" s="40"/>
      <c r="NMM70" s="40"/>
      <c r="NMN70" s="40"/>
      <c r="NMO70" s="40"/>
      <c r="NMP70" s="40"/>
      <c r="NMQ70" s="40"/>
      <c r="NMR70" s="40"/>
      <c r="NMS70" s="40"/>
      <c r="NMT70" s="40"/>
      <c r="NMU70" s="40"/>
      <c r="NMV70" s="40"/>
      <c r="NMW70" s="40"/>
      <c r="NMX70" s="40"/>
      <c r="NMY70" s="40"/>
      <c r="NMZ70" s="40"/>
      <c r="NNA70" s="40"/>
      <c r="NNB70" s="40"/>
      <c r="NNC70" s="40"/>
      <c r="NND70" s="40"/>
      <c r="NNE70" s="40"/>
      <c r="NNF70" s="40"/>
      <c r="NNG70" s="40"/>
      <c r="NNH70" s="40"/>
      <c r="NNI70" s="40"/>
      <c r="NNJ70" s="40"/>
      <c r="NNK70" s="40"/>
      <c r="NNL70" s="40"/>
      <c r="NNM70" s="40"/>
      <c r="NNN70" s="40"/>
      <c r="NNO70" s="40"/>
      <c r="NNP70" s="40"/>
      <c r="NNQ70" s="40"/>
      <c r="NNR70" s="40"/>
      <c r="NNS70" s="40"/>
      <c r="NNT70" s="40"/>
      <c r="NNU70" s="40"/>
      <c r="NNV70" s="40"/>
      <c r="NNW70" s="40"/>
      <c r="NNX70" s="40"/>
      <c r="NNY70" s="40"/>
      <c r="NNZ70" s="40"/>
      <c r="NOA70" s="40"/>
      <c r="NOB70" s="40"/>
      <c r="NOC70" s="40"/>
      <c r="NOD70" s="40"/>
      <c r="NOE70" s="40"/>
      <c r="NOF70" s="40"/>
      <c r="NOG70" s="40"/>
      <c r="NOH70" s="40"/>
      <c r="NOI70" s="40"/>
      <c r="NOJ70" s="40"/>
      <c r="NOK70" s="40"/>
      <c r="NOL70" s="40"/>
      <c r="NOM70" s="40"/>
      <c r="NON70" s="40"/>
      <c r="NOO70" s="40"/>
      <c r="NOP70" s="40"/>
      <c r="NOQ70" s="40"/>
      <c r="NOR70" s="40"/>
      <c r="NOS70" s="40"/>
      <c r="NOT70" s="40"/>
      <c r="NOU70" s="40"/>
      <c r="NOV70" s="40"/>
      <c r="NOW70" s="40"/>
      <c r="NOX70" s="40"/>
      <c r="NOY70" s="40"/>
      <c r="NOZ70" s="40"/>
      <c r="NPA70" s="40"/>
      <c r="NPB70" s="40"/>
      <c r="NPC70" s="40"/>
      <c r="NPD70" s="40"/>
      <c r="NPE70" s="40"/>
      <c r="NPF70" s="40"/>
      <c r="NPG70" s="40"/>
      <c r="NPH70" s="40"/>
      <c r="NPI70" s="40"/>
      <c r="NPJ70" s="40"/>
      <c r="NPK70" s="40"/>
      <c r="NPL70" s="40"/>
      <c r="NPM70" s="40"/>
      <c r="NPN70" s="40"/>
      <c r="NPO70" s="40"/>
      <c r="NPP70" s="40"/>
      <c r="NPQ70" s="40"/>
      <c r="NPR70" s="40"/>
      <c r="NPS70" s="40"/>
      <c r="NPT70" s="40"/>
      <c r="NPU70" s="40"/>
      <c r="NPV70" s="40"/>
      <c r="NPW70" s="40"/>
      <c r="NPX70" s="40"/>
      <c r="NPY70" s="40"/>
      <c r="NPZ70" s="40"/>
      <c r="NQA70" s="40"/>
      <c r="NQB70" s="40"/>
      <c r="NQC70" s="40"/>
      <c r="NQD70" s="40"/>
      <c r="NQE70" s="40"/>
      <c r="NQF70" s="40"/>
      <c r="NQG70" s="40"/>
      <c r="NQH70" s="40"/>
      <c r="NQI70" s="40"/>
      <c r="NQJ70" s="40"/>
      <c r="NQK70" s="40"/>
      <c r="NQL70" s="40"/>
      <c r="NQM70" s="40"/>
      <c r="NQN70" s="40"/>
      <c r="NQO70" s="40"/>
      <c r="NQP70" s="40"/>
      <c r="NQQ70" s="40"/>
      <c r="NQR70" s="40"/>
      <c r="NQS70" s="40"/>
      <c r="NQT70" s="40"/>
      <c r="NQU70" s="40"/>
      <c r="NQV70" s="40"/>
      <c r="NQW70" s="40"/>
      <c r="NQX70" s="40"/>
      <c r="NQY70" s="40"/>
      <c r="NQZ70" s="40"/>
      <c r="NRA70" s="40"/>
      <c r="NRB70" s="40"/>
      <c r="NRC70" s="40"/>
      <c r="NRD70" s="40"/>
      <c r="NRE70" s="40"/>
      <c r="NRF70" s="40"/>
      <c r="NRG70" s="40"/>
      <c r="NRH70" s="40"/>
      <c r="NRI70" s="40"/>
      <c r="NRJ70" s="40"/>
      <c r="NRK70" s="40"/>
      <c r="NRL70" s="40"/>
      <c r="NRM70" s="40"/>
      <c r="NRN70" s="40"/>
      <c r="NRO70" s="40"/>
      <c r="NRP70" s="40"/>
      <c r="NRQ70" s="40"/>
      <c r="NRR70" s="40"/>
      <c r="NRS70" s="40"/>
      <c r="NRT70" s="40"/>
      <c r="NRU70" s="40"/>
      <c r="NRV70" s="40"/>
      <c r="NRW70" s="40"/>
      <c r="NRX70" s="40"/>
      <c r="NRY70" s="40"/>
      <c r="NRZ70" s="40"/>
      <c r="NSA70" s="40"/>
      <c r="NSB70" s="40"/>
      <c r="NSC70" s="40"/>
      <c r="NSD70" s="40"/>
      <c r="NSE70" s="40"/>
      <c r="NSF70" s="40"/>
      <c r="NSG70" s="40"/>
      <c r="NSH70" s="40"/>
      <c r="NSI70" s="40"/>
      <c r="NSJ70" s="40"/>
      <c r="NSK70" s="40"/>
      <c r="NSL70" s="40"/>
      <c r="NSM70" s="40"/>
      <c r="NSN70" s="40"/>
      <c r="NSO70" s="40"/>
      <c r="NSP70" s="40"/>
      <c r="NSQ70" s="40"/>
      <c r="NSR70" s="40"/>
      <c r="NSS70" s="40"/>
      <c r="NST70" s="40"/>
      <c r="NSU70" s="40"/>
      <c r="NSV70" s="40"/>
      <c r="NSW70" s="40"/>
      <c r="NSX70" s="40"/>
      <c r="NSY70" s="40"/>
      <c r="NSZ70" s="40"/>
      <c r="NTA70" s="40"/>
      <c r="NTB70" s="40"/>
      <c r="NTC70" s="40"/>
      <c r="NTD70" s="40"/>
      <c r="NTE70" s="40"/>
      <c r="NTF70" s="40"/>
      <c r="NTG70" s="40"/>
      <c r="NTH70" s="40"/>
      <c r="NTI70" s="40"/>
      <c r="NTJ70" s="40"/>
      <c r="NTK70" s="40"/>
      <c r="NTL70" s="40"/>
      <c r="NTM70" s="40"/>
      <c r="NTN70" s="40"/>
      <c r="NTO70" s="40"/>
      <c r="NTP70" s="40"/>
      <c r="NTQ70" s="40"/>
      <c r="NTR70" s="40"/>
      <c r="NTS70" s="40"/>
      <c r="NTT70" s="40"/>
      <c r="NTU70" s="40"/>
      <c r="NTV70" s="40"/>
      <c r="NTW70" s="40"/>
      <c r="NTX70" s="40"/>
      <c r="NTY70" s="40"/>
      <c r="NTZ70" s="40"/>
      <c r="NUA70" s="40"/>
      <c r="NUB70" s="40"/>
      <c r="NUC70" s="40"/>
      <c r="NUD70" s="40"/>
      <c r="NUE70" s="40"/>
      <c r="NUF70" s="40"/>
      <c r="NUG70" s="40"/>
      <c r="NUH70" s="40"/>
      <c r="NUI70" s="40"/>
      <c r="NUJ70" s="40"/>
      <c r="NUK70" s="40"/>
      <c r="NUL70" s="40"/>
      <c r="NUM70" s="40"/>
      <c r="NUN70" s="40"/>
      <c r="NUO70" s="40"/>
      <c r="NUP70" s="40"/>
      <c r="NUQ70" s="40"/>
      <c r="NUR70" s="40"/>
      <c r="NUS70" s="40"/>
      <c r="NUT70" s="40"/>
      <c r="NUU70" s="40"/>
      <c r="NUV70" s="40"/>
      <c r="NUW70" s="40"/>
      <c r="NUX70" s="40"/>
      <c r="NUY70" s="40"/>
      <c r="NUZ70" s="40"/>
      <c r="NVA70" s="40"/>
      <c r="NVB70" s="40"/>
      <c r="NVC70" s="40"/>
      <c r="NVD70" s="40"/>
      <c r="NVE70" s="40"/>
      <c r="NVF70" s="40"/>
      <c r="NVG70" s="40"/>
      <c r="NVH70" s="40"/>
      <c r="NVI70" s="40"/>
      <c r="NVJ70" s="40"/>
      <c r="NVK70" s="40"/>
      <c r="NVL70" s="40"/>
      <c r="NVM70" s="40"/>
      <c r="NVN70" s="40"/>
      <c r="NVO70" s="40"/>
      <c r="NVP70" s="40"/>
      <c r="NVQ70" s="40"/>
      <c r="NVR70" s="40"/>
      <c r="NVS70" s="40"/>
      <c r="NVT70" s="40"/>
      <c r="NVU70" s="40"/>
      <c r="NVV70" s="40"/>
      <c r="NVW70" s="40"/>
      <c r="NVX70" s="40"/>
      <c r="NVY70" s="40"/>
      <c r="NVZ70" s="40"/>
      <c r="NWA70" s="40"/>
      <c r="NWB70" s="40"/>
      <c r="NWC70" s="40"/>
      <c r="NWD70" s="40"/>
      <c r="NWE70" s="40"/>
      <c r="NWF70" s="40"/>
      <c r="NWG70" s="40"/>
      <c r="NWH70" s="40"/>
      <c r="NWI70" s="40"/>
      <c r="NWJ70" s="40"/>
      <c r="NWK70" s="40"/>
      <c r="NWL70" s="40"/>
      <c r="NWM70" s="40"/>
      <c r="NWN70" s="40"/>
      <c r="NWO70" s="40"/>
      <c r="NWP70" s="40"/>
      <c r="NWQ70" s="40"/>
      <c r="NWR70" s="40"/>
      <c r="NWS70" s="40"/>
      <c r="NWT70" s="40"/>
      <c r="NWU70" s="40"/>
      <c r="NWV70" s="40"/>
      <c r="NWW70" s="40"/>
      <c r="NWX70" s="40"/>
      <c r="NWY70" s="40"/>
      <c r="NWZ70" s="40"/>
      <c r="NXA70" s="40"/>
      <c r="NXB70" s="40"/>
      <c r="NXC70" s="40"/>
      <c r="NXD70" s="40"/>
      <c r="NXE70" s="40"/>
      <c r="NXF70" s="40"/>
      <c r="NXG70" s="40"/>
      <c r="NXH70" s="40"/>
      <c r="NXI70" s="40"/>
      <c r="NXJ70" s="40"/>
      <c r="NXK70" s="40"/>
      <c r="NXL70" s="40"/>
      <c r="NXM70" s="40"/>
      <c r="NXN70" s="40"/>
      <c r="NXO70" s="40"/>
      <c r="NXP70" s="40"/>
      <c r="NXQ70" s="40"/>
      <c r="NXR70" s="40"/>
      <c r="NXS70" s="40"/>
      <c r="NXT70" s="40"/>
      <c r="NXU70" s="40"/>
      <c r="NXV70" s="40"/>
      <c r="NXW70" s="40"/>
      <c r="NXX70" s="40"/>
      <c r="NXY70" s="40"/>
      <c r="NXZ70" s="40"/>
      <c r="NYA70" s="40"/>
      <c r="NYB70" s="40"/>
      <c r="NYC70" s="40"/>
      <c r="NYD70" s="40"/>
      <c r="NYE70" s="40"/>
      <c r="NYF70" s="40"/>
      <c r="NYG70" s="40"/>
      <c r="NYH70" s="40"/>
      <c r="NYI70" s="40"/>
      <c r="NYJ70" s="40"/>
      <c r="NYK70" s="40"/>
      <c r="NYL70" s="40"/>
      <c r="NYM70" s="40"/>
      <c r="NYN70" s="40"/>
      <c r="NYO70" s="40"/>
      <c r="NYP70" s="40"/>
      <c r="NYQ70" s="40"/>
      <c r="NYR70" s="40"/>
      <c r="NYS70" s="40"/>
      <c r="NYT70" s="40"/>
      <c r="NYU70" s="40"/>
      <c r="NYV70" s="40"/>
      <c r="NYW70" s="40"/>
      <c r="NYX70" s="40"/>
      <c r="NYY70" s="40"/>
      <c r="NYZ70" s="40"/>
      <c r="NZA70" s="40"/>
      <c r="NZB70" s="40"/>
      <c r="NZC70" s="40"/>
      <c r="NZD70" s="40"/>
      <c r="NZE70" s="40"/>
      <c r="NZF70" s="40"/>
      <c r="NZG70" s="40"/>
      <c r="NZH70" s="40"/>
      <c r="NZI70" s="40"/>
      <c r="NZJ70" s="40"/>
      <c r="NZK70" s="40"/>
      <c r="NZL70" s="40"/>
      <c r="NZM70" s="40"/>
      <c r="NZN70" s="40"/>
      <c r="NZO70" s="40"/>
      <c r="NZP70" s="40"/>
      <c r="NZQ70" s="40"/>
      <c r="NZR70" s="40"/>
      <c r="NZS70" s="40"/>
      <c r="NZT70" s="40"/>
      <c r="NZU70" s="40"/>
      <c r="NZV70" s="40"/>
      <c r="NZW70" s="40"/>
      <c r="NZX70" s="40"/>
      <c r="NZY70" s="40"/>
      <c r="NZZ70" s="40"/>
      <c r="OAA70" s="40"/>
      <c r="OAB70" s="40"/>
      <c r="OAC70" s="40"/>
      <c r="OAD70" s="40"/>
      <c r="OAE70" s="40"/>
      <c r="OAF70" s="40"/>
      <c r="OAG70" s="40"/>
      <c r="OAH70" s="40"/>
      <c r="OAI70" s="40"/>
      <c r="OAJ70" s="40"/>
      <c r="OAK70" s="40"/>
      <c r="OAL70" s="40"/>
      <c r="OAM70" s="40"/>
      <c r="OAN70" s="40"/>
      <c r="OAO70" s="40"/>
      <c r="OAP70" s="40"/>
      <c r="OAQ70" s="40"/>
      <c r="OAR70" s="40"/>
      <c r="OAS70" s="40"/>
      <c r="OAT70" s="40"/>
      <c r="OAU70" s="40"/>
      <c r="OAV70" s="40"/>
      <c r="OAW70" s="40"/>
      <c r="OAX70" s="40"/>
      <c r="OAY70" s="40"/>
      <c r="OAZ70" s="40"/>
      <c r="OBA70" s="40"/>
      <c r="OBB70" s="40"/>
      <c r="OBC70" s="40"/>
      <c r="OBD70" s="40"/>
      <c r="OBE70" s="40"/>
      <c r="OBF70" s="40"/>
      <c r="OBG70" s="40"/>
      <c r="OBH70" s="40"/>
      <c r="OBI70" s="40"/>
      <c r="OBJ70" s="40"/>
      <c r="OBK70" s="40"/>
      <c r="OBL70" s="40"/>
      <c r="OBM70" s="40"/>
      <c r="OBN70" s="40"/>
      <c r="OBO70" s="40"/>
      <c r="OBP70" s="40"/>
      <c r="OBQ70" s="40"/>
      <c r="OBR70" s="40"/>
      <c r="OBS70" s="40"/>
      <c r="OBT70" s="40"/>
      <c r="OBU70" s="40"/>
      <c r="OBV70" s="40"/>
      <c r="OBW70" s="40"/>
      <c r="OBX70" s="40"/>
      <c r="OBY70" s="40"/>
      <c r="OBZ70" s="40"/>
      <c r="OCA70" s="40"/>
      <c r="OCB70" s="40"/>
      <c r="OCC70" s="40"/>
      <c r="OCD70" s="40"/>
      <c r="OCE70" s="40"/>
      <c r="OCF70" s="40"/>
      <c r="OCG70" s="40"/>
      <c r="OCH70" s="40"/>
      <c r="OCI70" s="40"/>
      <c r="OCJ70" s="40"/>
      <c r="OCK70" s="40"/>
      <c r="OCL70" s="40"/>
      <c r="OCM70" s="40"/>
      <c r="OCN70" s="40"/>
      <c r="OCO70" s="40"/>
      <c r="OCP70" s="40"/>
      <c r="OCQ70" s="40"/>
      <c r="OCR70" s="40"/>
      <c r="OCS70" s="40"/>
      <c r="OCT70" s="40"/>
      <c r="OCU70" s="40"/>
      <c r="OCV70" s="40"/>
      <c r="OCW70" s="40"/>
      <c r="OCX70" s="40"/>
      <c r="OCY70" s="40"/>
      <c r="OCZ70" s="40"/>
      <c r="ODA70" s="40"/>
      <c r="ODB70" s="40"/>
      <c r="ODC70" s="40"/>
      <c r="ODD70" s="40"/>
      <c r="ODE70" s="40"/>
      <c r="ODF70" s="40"/>
      <c r="ODG70" s="40"/>
      <c r="ODH70" s="40"/>
      <c r="ODI70" s="40"/>
      <c r="ODJ70" s="40"/>
      <c r="ODK70" s="40"/>
      <c r="ODL70" s="40"/>
      <c r="ODM70" s="40"/>
      <c r="ODN70" s="40"/>
      <c r="ODO70" s="40"/>
      <c r="ODP70" s="40"/>
      <c r="ODQ70" s="40"/>
      <c r="ODR70" s="40"/>
      <c r="ODS70" s="40"/>
      <c r="ODT70" s="40"/>
      <c r="ODU70" s="40"/>
      <c r="ODV70" s="40"/>
      <c r="ODW70" s="40"/>
      <c r="ODX70" s="40"/>
      <c r="ODY70" s="40"/>
      <c r="ODZ70" s="40"/>
      <c r="OEA70" s="40"/>
      <c r="OEB70" s="40"/>
      <c r="OEC70" s="40"/>
      <c r="OED70" s="40"/>
      <c r="OEE70" s="40"/>
      <c r="OEF70" s="40"/>
      <c r="OEG70" s="40"/>
      <c r="OEH70" s="40"/>
      <c r="OEI70" s="40"/>
      <c r="OEJ70" s="40"/>
      <c r="OEK70" s="40"/>
      <c r="OEL70" s="40"/>
      <c r="OEM70" s="40"/>
      <c r="OEN70" s="40"/>
      <c r="OEO70" s="40"/>
      <c r="OEP70" s="40"/>
      <c r="OEQ70" s="40"/>
      <c r="OER70" s="40"/>
      <c r="OES70" s="40"/>
      <c r="OET70" s="40"/>
      <c r="OEU70" s="40"/>
      <c r="OEV70" s="40"/>
      <c r="OEW70" s="40"/>
      <c r="OEX70" s="40"/>
      <c r="OEY70" s="40"/>
      <c r="OEZ70" s="40"/>
      <c r="OFA70" s="40"/>
      <c r="OFB70" s="40"/>
      <c r="OFC70" s="40"/>
      <c r="OFD70" s="40"/>
      <c r="OFE70" s="40"/>
      <c r="OFF70" s="40"/>
      <c r="OFG70" s="40"/>
      <c r="OFH70" s="40"/>
      <c r="OFI70" s="40"/>
      <c r="OFJ70" s="40"/>
      <c r="OFK70" s="40"/>
      <c r="OFL70" s="40"/>
      <c r="OFM70" s="40"/>
      <c r="OFN70" s="40"/>
      <c r="OFO70" s="40"/>
      <c r="OFP70" s="40"/>
      <c r="OFQ70" s="40"/>
      <c r="OFR70" s="40"/>
      <c r="OFS70" s="40"/>
      <c r="OFT70" s="40"/>
      <c r="OFU70" s="40"/>
      <c r="OFV70" s="40"/>
      <c r="OFW70" s="40"/>
      <c r="OFX70" s="40"/>
      <c r="OFY70" s="40"/>
      <c r="OFZ70" s="40"/>
      <c r="OGA70" s="40"/>
      <c r="OGB70" s="40"/>
      <c r="OGC70" s="40"/>
      <c r="OGD70" s="40"/>
      <c r="OGE70" s="40"/>
      <c r="OGF70" s="40"/>
      <c r="OGG70" s="40"/>
      <c r="OGH70" s="40"/>
      <c r="OGI70" s="40"/>
      <c r="OGJ70" s="40"/>
      <c r="OGK70" s="40"/>
      <c r="OGL70" s="40"/>
      <c r="OGM70" s="40"/>
      <c r="OGN70" s="40"/>
      <c r="OGO70" s="40"/>
      <c r="OGP70" s="40"/>
      <c r="OGQ70" s="40"/>
      <c r="OGR70" s="40"/>
      <c r="OGS70" s="40"/>
      <c r="OGT70" s="40"/>
      <c r="OGU70" s="40"/>
      <c r="OGV70" s="40"/>
      <c r="OGW70" s="40"/>
      <c r="OGX70" s="40"/>
      <c r="OGY70" s="40"/>
      <c r="OGZ70" s="40"/>
      <c r="OHA70" s="40"/>
      <c r="OHB70" s="40"/>
      <c r="OHC70" s="40"/>
      <c r="OHD70" s="40"/>
      <c r="OHE70" s="40"/>
      <c r="OHF70" s="40"/>
      <c r="OHG70" s="40"/>
      <c r="OHH70" s="40"/>
      <c r="OHI70" s="40"/>
      <c r="OHJ70" s="40"/>
      <c r="OHK70" s="40"/>
      <c r="OHL70" s="40"/>
      <c r="OHM70" s="40"/>
      <c r="OHN70" s="40"/>
      <c r="OHO70" s="40"/>
      <c r="OHP70" s="40"/>
      <c r="OHQ70" s="40"/>
      <c r="OHR70" s="40"/>
      <c r="OHS70" s="40"/>
      <c r="OHT70" s="40"/>
      <c r="OHU70" s="40"/>
      <c r="OHV70" s="40"/>
      <c r="OHW70" s="40"/>
      <c r="OHX70" s="40"/>
      <c r="OHY70" s="40"/>
      <c r="OHZ70" s="40"/>
      <c r="OIA70" s="40"/>
      <c r="OIB70" s="40"/>
      <c r="OIC70" s="40"/>
      <c r="OID70" s="40"/>
      <c r="OIE70" s="40"/>
      <c r="OIF70" s="40"/>
      <c r="OIG70" s="40"/>
      <c r="OIH70" s="40"/>
      <c r="OII70" s="40"/>
      <c r="OIJ70" s="40"/>
      <c r="OIK70" s="40"/>
      <c r="OIL70" s="40"/>
      <c r="OIM70" s="40"/>
      <c r="OIN70" s="40"/>
      <c r="OIO70" s="40"/>
      <c r="OIP70" s="40"/>
      <c r="OIQ70" s="40"/>
      <c r="OIR70" s="40"/>
      <c r="OIS70" s="40"/>
      <c r="OIT70" s="40"/>
      <c r="OIU70" s="40"/>
      <c r="OIV70" s="40"/>
      <c r="OIW70" s="40"/>
      <c r="OIX70" s="40"/>
      <c r="OIY70" s="40"/>
      <c r="OIZ70" s="40"/>
      <c r="OJA70" s="40"/>
      <c r="OJB70" s="40"/>
      <c r="OJC70" s="40"/>
      <c r="OJD70" s="40"/>
      <c r="OJE70" s="40"/>
      <c r="OJF70" s="40"/>
      <c r="OJG70" s="40"/>
      <c r="OJH70" s="40"/>
      <c r="OJI70" s="40"/>
      <c r="OJJ70" s="40"/>
      <c r="OJK70" s="40"/>
      <c r="OJL70" s="40"/>
      <c r="OJM70" s="40"/>
      <c r="OJN70" s="40"/>
      <c r="OJO70" s="40"/>
      <c r="OJP70" s="40"/>
      <c r="OJQ70" s="40"/>
      <c r="OJR70" s="40"/>
      <c r="OJS70" s="40"/>
      <c r="OJT70" s="40"/>
      <c r="OJU70" s="40"/>
      <c r="OJV70" s="40"/>
      <c r="OJW70" s="40"/>
      <c r="OJX70" s="40"/>
      <c r="OJY70" s="40"/>
      <c r="OJZ70" s="40"/>
      <c r="OKA70" s="40"/>
      <c r="OKB70" s="40"/>
      <c r="OKC70" s="40"/>
      <c r="OKD70" s="40"/>
      <c r="OKE70" s="40"/>
      <c r="OKF70" s="40"/>
      <c r="OKG70" s="40"/>
      <c r="OKH70" s="40"/>
      <c r="OKI70" s="40"/>
      <c r="OKJ70" s="40"/>
      <c r="OKK70" s="40"/>
      <c r="OKL70" s="40"/>
      <c r="OKM70" s="40"/>
      <c r="OKN70" s="40"/>
      <c r="OKO70" s="40"/>
      <c r="OKP70" s="40"/>
      <c r="OKQ70" s="40"/>
      <c r="OKR70" s="40"/>
      <c r="OKS70" s="40"/>
      <c r="OKT70" s="40"/>
      <c r="OKU70" s="40"/>
      <c r="OKV70" s="40"/>
      <c r="OKW70" s="40"/>
      <c r="OKX70" s="40"/>
      <c r="OKY70" s="40"/>
      <c r="OKZ70" s="40"/>
      <c r="OLA70" s="40"/>
      <c r="OLB70" s="40"/>
      <c r="OLC70" s="40"/>
      <c r="OLD70" s="40"/>
      <c r="OLE70" s="40"/>
      <c r="OLF70" s="40"/>
      <c r="OLG70" s="40"/>
      <c r="OLH70" s="40"/>
      <c r="OLI70" s="40"/>
      <c r="OLJ70" s="40"/>
      <c r="OLK70" s="40"/>
      <c r="OLL70" s="40"/>
      <c r="OLM70" s="40"/>
      <c r="OLN70" s="40"/>
      <c r="OLO70" s="40"/>
      <c r="OLP70" s="40"/>
      <c r="OLQ70" s="40"/>
      <c r="OLR70" s="40"/>
      <c r="OLS70" s="40"/>
      <c r="OLT70" s="40"/>
      <c r="OLU70" s="40"/>
      <c r="OLV70" s="40"/>
      <c r="OLW70" s="40"/>
      <c r="OLX70" s="40"/>
      <c r="OLY70" s="40"/>
      <c r="OLZ70" s="40"/>
      <c r="OMA70" s="40"/>
      <c r="OMB70" s="40"/>
      <c r="OMC70" s="40"/>
      <c r="OMD70" s="40"/>
      <c r="OME70" s="40"/>
      <c r="OMF70" s="40"/>
      <c r="OMG70" s="40"/>
      <c r="OMH70" s="40"/>
      <c r="OMI70" s="40"/>
      <c r="OMJ70" s="40"/>
      <c r="OMK70" s="40"/>
      <c r="OML70" s="40"/>
      <c r="OMM70" s="40"/>
      <c r="OMN70" s="40"/>
      <c r="OMO70" s="40"/>
      <c r="OMP70" s="40"/>
      <c r="OMQ70" s="40"/>
      <c r="OMR70" s="40"/>
      <c r="OMS70" s="40"/>
      <c r="OMT70" s="40"/>
      <c r="OMU70" s="40"/>
      <c r="OMV70" s="40"/>
      <c r="OMW70" s="40"/>
      <c r="OMX70" s="40"/>
      <c r="OMY70" s="40"/>
      <c r="OMZ70" s="40"/>
      <c r="ONA70" s="40"/>
      <c r="ONB70" s="40"/>
      <c r="ONC70" s="40"/>
      <c r="OND70" s="40"/>
      <c r="ONE70" s="40"/>
      <c r="ONF70" s="40"/>
      <c r="ONG70" s="40"/>
      <c r="ONH70" s="40"/>
      <c r="ONI70" s="40"/>
      <c r="ONJ70" s="40"/>
      <c r="ONK70" s="40"/>
      <c r="ONL70" s="40"/>
      <c r="ONM70" s="40"/>
      <c r="ONN70" s="40"/>
      <c r="ONO70" s="40"/>
      <c r="ONP70" s="40"/>
      <c r="ONQ70" s="40"/>
      <c r="ONR70" s="40"/>
      <c r="ONS70" s="40"/>
      <c r="ONT70" s="40"/>
      <c r="ONU70" s="40"/>
      <c r="ONV70" s="40"/>
      <c r="ONW70" s="40"/>
      <c r="ONX70" s="40"/>
      <c r="ONY70" s="40"/>
      <c r="ONZ70" s="40"/>
      <c r="OOA70" s="40"/>
      <c r="OOB70" s="40"/>
      <c r="OOC70" s="40"/>
      <c r="OOD70" s="40"/>
      <c r="OOE70" s="40"/>
      <c r="OOF70" s="40"/>
      <c r="OOG70" s="40"/>
      <c r="OOH70" s="40"/>
      <c r="OOI70" s="40"/>
      <c r="OOJ70" s="40"/>
      <c r="OOK70" s="40"/>
      <c r="OOL70" s="40"/>
      <c r="OOM70" s="40"/>
      <c r="OON70" s="40"/>
      <c r="OOO70" s="40"/>
      <c r="OOP70" s="40"/>
      <c r="OOQ70" s="40"/>
      <c r="OOR70" s="40"/>
      <c r="OOS70" s="40"/>
      <c r="OOT70" s="40"/>
      <c r="OOU70" s="40"/>
      <c r="OOV70" s="40"/>
      <c r="OOW70" s="40"/>
      <c r="OOX70" s="40"/>
      <c r="OOY70" s="40"/>
      <c r="OOZ70" s="40"/>
      <c r="OPA70" s="40"/>
      <c r="OPB70" s="40"/>
      <c r="OPC70" s="40"/>
      <c r="OPD70" s="40"/>
      <c r="OPE70" s="40"/>
      <c r="OPF70" s="40"/>
      <c r="OPG70" s="40"/>
      <c r="OPH70" s="40"/>
      <c r="OPI70" s="40"/>
      <c r="OPJ70" s="40"/>
      <c r="OPK70" s="40"/>
      <c r="OPL70" s="40"/>
      <c r="OPM70" s="40"/>
      <c r="OPN70" s="40"/>
      <c r="OPO70" s="40"/>
      <c r="OPP70" s="40"/>
      <c r="OPQ70" s="40"/>
      <c r="OPR70" s="40"/>
      <c r="OPS70" s="40"/>
      <c r="OPT70" s="40"/>
      <c r="OPU70" s="40"/>
      <c r="OPV70" s="40"/>
      <c r="OPW70" s="40"/>
      <c r="OPX70" s="40"/>
      <c r="OPY70" s="40"/>
      <c r="OPZ70" s="40"/>
      <c r="OQA70" s="40"/>
      <c r="OQB70" s="40"/>
      <c r="OQC70" s="40"/>
      <c r="OQD70" s="40"/>
      <c r="OQE70" s="40"/>
      <c r="OQF70" s="40"/>
      <c r="OQG70" s="40"/>
      <c r="OQH70" s="40"/>
      <c r="OQI70" s="40"/>
      <c r="OQJ70" s="40"/>
      <c r="OQK70" s="40"/>
      <c r="OQL70" s="40"/>
      <c r="OQM70" s="40"/>
      <c r="OQN70" s="40"/>
      <c r="OQO70" s="40"/>
      <c r="OQP70" s="40"/>
      <c r="OQQ70" s="40"/>
      <c r="OQR70" s="40"/>
      <c r="OQS70" s="40"/>
      <c r="OQT70" s="40"/>
      <c r="OQU70" s="40"/>
      <c r="OQV70" s="40"/>
      <c r="OQW70" s="40"/>
      <c r="OQX70" s="40"/>
      <c r="OQY70" s="40"/>
      <c r="OQZ70" s="40"/>
      <c r="ORA70" s="40"/>
      <c r="ORB70" s="40"/>
      <c r="ORC70" s="40"/>
      <c r="ORD70" s="40"/>
      <c r="ORE70" s="40"/>
      <c r="ORF70" s="40"/>
      <c r="ORG70" s="40"/>
      <c r="ORH70" s="40"/>
      <c r="ORI70" s="40"/>
      <c r="ORJ70" s="40"/>
      <c r="ORK70" s="40"/>
      <c r="ORL70" s="40"/>
      <c r="ORM70" s="40"/>
      <c r="ORN70" s="40"/>
      <c r="ORO70" s="40"/>
      <c r="ORP70" s="40"/>
      <c r="ORQ70" s="40"/>
      <c r="ORR70" s="40"/>
      <c r="ORS70" s="40"/>
      <c r="ORT70" s="40"/>
      <c r="ORU70" s="40"/>
      <c r="ORV70" s="40"/>
      <c r="ORW70" s="40"/>
      <c r="ORX70" s="40"/>
      <c r="ORY70" s="40"/>
      <c r="ORZ70" s="40"/>
      <c r="OSA70" s="40"/>
      <c r="OSB70" s="40"/>
      <c r="OSC70" s="40"/>
      <c r="OSD70" s="40"/>
      <c r="OSE70" s="40"/>
      <c r="OSF70" s="40"/>
      <c r="OSG70" s="40"/>
      <c r="OSH70" s="40"/>
      <c r="OSI70" s="40"/>
      <c r="OSJ70" s="40"/>
      <c r="OSK70" s="40"/>
      <c r="OSL70" s="40"/>
      <c r="OSM70" s="40"/>
      <c r="OSN70" s="40"/>
      <c r="OSO70" s="40"/>
      <c r="OSP70" s="40"/>
      <c r="OSQ70" s="40"/>
      <c r="OSR70" s="40"/>
      <c r="OSS70" s="40"/>
      <c r="OST70" s="40"/>
      <c r="OSU70" s="40"/>
      <c r="OSV70" s="40"/>
      <c r="OSW70" s="40"/>
      <c r="OSX70" s="40"/>
      <c r="OSY70" s="40"/>
      <c r="OSZ70" s="40"/>
      <c r="OTA70" s="40"/>
      <c r="OTB70" s="40"/>
      <c r="OTC70" s="40"/>
      <c r="OTD70" s="40"/>
      <c r="OTE70" s="40"/>
      <c r="OTF70" s="40"/>
      <c r="OTG70" s="40"/>
      <c r="OTH70" s="40"/>
      <c r="OTI70" s="40"/>
      <c r="OTJ70" s="40"/>
      <c r="OTK70" s="40"/>
      <c r="OTL70" s="40"/>
      <c r="OTM70" s="40"/>
      <c r="OTN70" s="40"/>
      <c r="OTO70" s="40"/>
      <c r="OTP70" s="40"/>
      <c r="OTQ70" s="40"/>
      <c r="OTR70" s="40"/>
      <c r="OTS70" s="40"/>
      <c r="OTT70" s="40"/>
      <c r="OTU70" s="40"/>
      <c r="OTV70" s="40"/>
      <c r="OTW70" s="40"/>
      <c r="OTX70" s="40"/>
      <c r="OTY70" s="40"/>
      <c r="OTZ70" s="40"/>
      <c r="OUA70" s="40"/>
      <c r="OUB70" s="40"/>
      <c r="OUC70" s="40"/>
      <c r="OUD70" s="40"/>
      <c r="OUE70" s="40"/>
      <c r="OUF70" s="40"/>
      <c r="OUG70" s="40"/>
      <c r="OUH70" s="40"/>
      <c r="OUI70" s="40"/>
      <c r="OUJ70" s="40"/>
      <c r="OUK70" s="40"/>
      <c r="OUL70" s="40"/>
      <c r="OUM70" s="40"/>
      <c r="OUN70" s="40"/>
      <c r="OUO70" s="40"/>
      <c r="OUP70" s="40"/>
      <c r="OUQ70" s="40"/>
      <c r="OUR70" s="40"/>
      <c r="OUS70" s="40"/>
      <c r="OUT70" s="40"/>
      <c r="OUU70" s="40"/>
      <c r="OUV70" s="40"/>
      <c r="OUW70" s="40"/>
      <c r="OUX70" s="40"/>
      <c r="OUY70" s="40"/>
      <c r="OUZ70" s="40"/>
      <c r="OVA70" s="40"/>
      <c r="OVB70" s="40"/>
      <c r="OVC70" s="40"/>
      <c r="OVD70" s="40"/>
      <c r="OVE70" s="40"/>
      <c r="OVF70" s="40"/>
      <c r="OVG70" s="40"/>
      <c r="OVH70" s="40"/>
      <c r="OVI70" s="40"/>
      <c r="OVJ70" s="40"/>
      <c r="OVK70" s="40"/>
      <c r="OVL70" s="40"/>
      <c r="OVM70" s="40"/>
      <c r="OVN70" s="40"/>
      <c r="OVO70" s="40"/>
      <c r="OVP70" s="40"/>
      <c r="OVQ70" s="40"/>
      <c r="OVR70" s="40"/>
      <c r="OVS70" s="40"/>
      <c r="OVT70" s="40"/>
      <c r="OVU70" s="40"/>
      <c r="OVV70" s="40"/>
      <c r="OVW70" s="40"/>
      <c r="OVX70" s="40"/>
      <c r="OVY70" s="40"/>
      <c r="OVZ70" s="40"/>
      <c r="OWA70" s="40"/>
      <c r="OWB70" s="40"/>
      <c r="OWC70" s="40"/>
      <c r="OWD70" s="40"/>
      <c r="OWE70" s="40"/>
      <c r="OWF70" s="40"/>
      <c r="OWG70" s="40"/>
      <c r="OWH70" s="40"/>
      <c r="OWI70" s="40"/>
      <c r="OWJ70" s="40"/>
      <c r="OWK70" s="40"/>
      <c r="OWL70" s="40"/>
      <c r="OWM70" s="40"/>
      <c r="OWN70" s="40"/>
      <c r="OWO70" s="40"/>
      <c r="OWP70" s="40"/>
      <c r="OWQ70" s="40"/>
      <c r="OWR70" s="40"/>
      <c r="OWS70" s="40"/>
      <c r="OWT70" s="40"/>
      <c r="OWU70" s="40"/>
      <c r="OWV70" s="40"/>
      <c r="OWW70" s="40"/>
      <c r="OWX70" s="40"/>
      <c r="OWY70" s="40"/>
      <c r="OWZ70" s="40"/>
      <c r="OXA70" s="40"/>
      <c r="OXB70" s="40"/>
      <c r="OXC70" s="40"/>
      <c r="OXD70" s="40"/>
      <c r="OXE70" s="40"/>
      <c r="OXF70" s="40"/>
      <c r="OXG70" s="40"/>
      <c r="OXH70" s="40"/>
      <c r="OXI70" s="40"/>
      <c r="OXJ70" s="40"/>
      <c r="OXK70" s="40"/>
      <c r="OXL70" s="40"/>
      <c r="OXM70" s="40"/>
      <c r="OXN70" s="40"/>
      <c r="OXO70" s="40"/>
      <c r="OXP70" s="40"/>
      <c r="OXQ70" s="40"/>
      <c r="OXR70" s="40"/>
      <c r="OXS70" s="40"/>
      <c r="OXT70" s="40"/>
      <c r="OXU70" s="40"/>
      <c r="OXV70" s="40"/>
      <c r="OXW70" s="40"/>
      <c r="OXX70" s="40"/>
      <c r="OXY70" s="40"/>
      <c r="OXZ70" s="40"/>
      <c r="OYA70" s="40"/>
      <c r="OYB70" s="40"/>
      <c r="OYC70" s="40"/>
      <c r="OYD70" s="40"/>
      <c r="OYE70" s="40"/>
      <c r="OYF70" s="40"/>
      <c r="OYG70" s="40"/>
      <c r="OYH70" s="40"/>
      <c r="OYI70" s="40"/>
      <c r="OYJ70" s="40"/>
      <c r="OYK70" s="40"/>
      <c r="OYL70" s="40"/>
      <c r="OYM70" s="40"/>
      <c r="OYN70" s="40"/>
      <c r="OYO70" s="40"/>
      <c r="OYP70" s="40"/>
      <c r="OYQ70" s="40"/>
      <c r="OYR70" s="40"/>
      <c r="OYS70" s="40"/>
      <c r="OYT70" s="40"/>
      <c r="OYU70" s="40"/>
      <c r="OYV70" s="40"/>
      <c r="OYW70" s="40"/>
      <c r="OYX70" s="40"/>
      <c r="OYY70" s="40"/>
      <c r="OYZ70" s="40"/>
      <c r="OZA70" s="40"/>
      <c r="OZB70" s="40"/>
      <c r="OZC70" s="40"/>
      <c r="OZD70" s="40"/>
      <c r="OZE70" s="40"/>
      <c r="OZF70" s="40"/>
      <c r="OZG70" s="40"/>
      <c r="OZH70" s="40"/>
      <c r="OZI70" s="40"/>
      <c r="OZJ70" s="40"/>
      <c r="OZK70" s="40"/>
      <c r="OZL70" s="40"/>
      <c r="OZM70" s="40"/>
      <c r="OZN70" s="40"/>
      <c r="OZO70" s="40"/>
      <c r="OZP70" s="40"/>
      <c r="OZQ70" s="40"/>
      <c r="OZR70" s="40"/>
      <c r="OZS70" s="40"/>
      <c r="OZT70" s="40"/>
      <c r="OZU70" s="40"/>
      <c r="OZV70" s="40"/>
      <c r="OZW70" s="40"/>
      <c r="OZX70" s="40"/>
      <c r="OZY70" s="40"/>
      <c r="OZZ70" s="40"/>
      <c r="PAA70" s="40"/>
      <c r="PAB70" s="40"/>
      <c r="PAC70" s="40"/>
      <c r="PAD70" s="40"/>
      <c r="PAE70" s="40"/>
      <c r="PAF70" s="40"/>
      <c r="PAG70" s="40"/>
      <c r="PAH70" s="40"/>
      <c r="PAI70" s="40"/>
      <c r="PAJ70" s="40"/>
      <c r="PAK70" s="40"/>
      <c r="PAL70" s="40"/>
      <c r="PAM70" s="40"/>
      <c r="PAN70" s="40"/>
      <c r="PAO70" s="40"/>
      <c r="PAP70" s="40"/>
      <c r="PAQ70" s="40"/>
      <c r="PAR70" s="40"/>
      <c r="PAS70" s="40"/>
      <c r="PAT70" s="40"/>
      <c r="PAU70" s="40"/>
      <c r="PAV70" s="40"/>
      <c r="PAW70" s="40"/>
      <c r="PAX70" s="40"/>
      <c r="PAY70" s="40"/>
      <c r="PAZ70" s="40"/>
      <c r="PBA70" s="40"/>
      <c r="PBB70" s="40"/>
      <c r="PBC70" s="40"/>
      <c r="PBD70" s="40"/>
      <c r="PBE70" s="40"/>
      <c r="PBF70" s="40"/>
      <c r="PBG70" s="40"/>
      <c r="PBH70" s="40"/>
      <c r="PBI70" s="40"/>
      <c r="PBJ70" s="40"/>
      <c r="PBK70" s="40"/>
      <c r="PBL70" s="40"/>
      <c r="PBM70" s="40"/>
      <c r="PBN70" s="40"/>
      <c r="PBO70" s="40"/>
      <c r="PBP70" s="40"/>
      <c r="PBQ70" s="40"/>
      <c r="PBR70" s="40"/>
      <c r="PBS70" s="40"/>
      <c r="PBT70" s="40"/>
      <c r="PBU70" s="40"/>
      <c r="PBV70" s="40"/>
      <c r="PBW70" s="40"/>
      <c r="PBX70" s="40"/>
      <c r="PBY70" s="40"/>
      <c r="PBZ70" s="40"/>
      <c r="PCA70" s="40"/>
      <c r="PCB70" s="40"/>
      <c r="PCC70" s="40"/>
      <c r="PCD70" s="40"/>
      <c r="PCE70" s="40"/>
      <c r="PCF70" s="40"/>
      <c r="PCG70" s="40"/>
      <c r="PCH70" s="40"/>
      <c r="PCI70" s="40"/>
      <c r="PCJ70" s="40"/>
      <c r="PCK70" s="40"/>
      <c r="PCL70" s="40"/>
      <c r="PCM70" s="40"/>
      <c r="PCN70" s="40"/>
      <c r="PCO70" s="40"/>
      <c r="PCP70" s="40"/>
      <c r="PCQ70" s="40"/>
      <c r="PCR70" s="40"/>
      <c r="PCS70" s="40"/>
      <c r="PCT70" s="40"/>
      <c r="PCU70" s="40"/>
      <c r="PCV70" s="40"/>
      <c r="PCW70" s="40"/>
      <c r="PCX70" s="40"/>
      <c r="PCY70" s="40"/>
      <c r="PCZ70" s="40"/>
      <c r="PDA70" s="40"/>
      <c r="PDB70" s="40"/>
      <c r="PDC70" s="40"/>
      <c r="PDD70" s="40"/>
      <c r="PDE70" s="40"/>
      <c r="PDF70" s="40"/>
      <c r="PDG70" s="40"/>
      <c r="PDH70" s="40"/>
      <c r="PDI70" s="40"/>
      <c r="PDJ70" s="40"/>
      <c r="PDK70" s="40"/>
      <c r="PDL70" s="40"/>
      <c r="PDM70" s="40"/>
      <c r="PDN70" s="40"/>
      <c r="PDO70" s="40"/>
      <c r="PDP70" s="40"/>
      <c r="PDQ70" s="40"/>
      <c r="PDR70" s="40"/>
      <c r="PDS70" s="40"/>
      <c r="PDT70" s="40"/>
      <c r="PDU70" s="40"/>
      <c r="PDV70" s="40"/>
      <c r="PDW70" s="40"/>
      <c r="PDX70" s="40"/>
      <c r="PDY70" s="40"/>
      <c r="PDZ70" s="40"/>
      <c r="PEA70" s="40"/>
      <c r="PEB70" s="40"/>
      <c r="PEC70" s="40"/>
      <c r="PED70" s="40"/>
      <c r="PEE70" s="40"/>
      <c r="PEF70" s="40"/>
      <c r="PEG70" s="40"/>
      <c r="PEH70" s="40"/>
      <c r="PEI70" s="40"/>
      <c r="PEJ70" s="40"/>
      <c r="PEK70" s="40"/>
      <c r="PEL70" s="40"/>
      <c r="PEM70" s="40"/>
      <c r="PEN70" s="40"/>
      <c r="PEO70" s="40"/>
      <c r="PEP70" s="40"/>
      <c r="PEQ70" s="40"/>
      <c r="PER70" s="40"/>
      <c r="PES70" s="40"/>
      <c r="PET70" s="40"/>
      <c r="PEU70" s="40"/>
      <c r="PEV70" s="40"/>
      <c r="PEW70" s="40"/>
      <c r="PEX70" s="40"/>
      <c r="PEY70" s="40"/>
      <c r="PEZ70" s="40"/>
      <c r="PFA70" s="40"/>
      <c r="PFB70" s="40"/>
      <c r="PFC70" s="40"/>
      <c r="PFD70" s="40"/>
      <c r="PFE70" s="40"/>
      <c r="PFF70" s="40"/>
      <c r="PFG70" s="40"/>
      <c r="PFH70" s="40"/>
      <c r="PFI70" s="40"/>
      <c r="PFJ70" s="40"/>
      <c r="PFK70" s="40"/>
      <c r="PFL70" s="40"/>
      <c r="PFM70" s="40"/>
      <c r="PFN70" s="40"/>
      <c r="PFO70" s="40"/>
      <c r="PFP70" s="40"/>
      <c r="PFQ70" s="40"/>
      <c r="PFR70" s="40"/>
      <c r="PFS70" s="40"/>
      <c r="PFT70" s="40"/>
      <c r="PFU70" s="40"/>
      <c r="PFV70" s="40"/>
      <c r="PFW70" s="40"/>
      <c r="PFX70" s="40"/>
      <c r="PFY70" s="40"/>
      <c r="PFZ70" s="40"/>
      <c r="PGA70" s="40"/>
      <c r="PGB70" s="40"/>
      <c r="PGC70" s="40"/>
      <c r="PGD70" s="40"/>
      <c r="PGE70" s="40"/>
      <c r="PGF70" s="40"/>
      <c r="PGG70" s="40"/>
      <c r="PGH70" s="40"/>
      <c r="PGI70" s="40"/>
      <c r="PGJ70" s="40"/>
      <c r="PGK70" s="40"/>
      <c r="PGL70" s="40"/>
      <c r="PGM70" s="40"/>
      <c r="PGN70" s="40"/>
      <c r="PGO70" s="40"/>
      <c r="PGP70" s="40"/>
      <c r="PGQ70" s="40"/>
      <c r="PGR70" s="40"/>
      <c r="PGS70" s="40"/>
      <c r="PGT70" s="40"/>
      <c r="PGU70" s="40"/>
      <c r="PGV70" s="40"/>
      <c r="PGW70" s="40"/>
      <c r="PGX70" s="40"/>
      <c r="PGY70" s="40"/>
      <c r="PGZ70" s="40"/>
      <c r="PHA70" s="40"/>
      <c r="PHB70" s="40"/>
      <c r="PHC70" s="40"/>
      <c r="PHD70" s="40"/>
      <c r="PHE70" s="40"/>
      <c r="PHF70" s="40"/>
      <c r="PHG70" s="40"/>
      <c r="PHH70" s="40"/>
      <c r="PHI70" s="40"/>
      <c r="PHJ70" s="40"/>
      <c r="PHK70" s="40"/>
      <c r="PHL70" s="40"/>
      <c r="PHM70" s="40"/>
      <c r="PHN70" s="40"/>
      <c r="PHO70" s="40"/>
      <c r="PHP70" s="40"/>
      <c r="PHQ70" s="40"/>
      <c r="PHR70" s="40"/>
      <c r="PHS70" s="40"/>
      <c r="PHT70" s="40"/>
      <c r="PHU70" s="40"/>
      <c r="PHV70" s="40"/>
      <c r="PHW70" s="40"/>
      <c r="PHX70" s="40"/>
      <c r="PHY70" s="40"/>
      <c r="PHZ70" s="40"/>
      <c r="PIA70" s="40"/>
      <c r="PIB70" s="40"/>
      <c r="PIC70" s="40"/>
      <c r="PID70" s="40"/>
      <c r="PIE70" s="40"/>
      <c r="PIF70" s="40"/>
      <c r="PIG70" s="40"/>
      <c r="PIH70" s="40"/>
      <c r="PII70" s="40"/>
      <c r="PIJ70" s="40"/>
      <c r="PIK70" s="40"/>
      <c r="PIL70" s="40"/>
      <c r="PIM70" s="40"/>
      <c r="PIN70" s="40"/>
      <c r="PIO70" s="40"/>
      <c r="PIP70" s="40"/>
      <c r="PIQ70" s="40"/>
      <c r="PIR70" s="40"/>
      <c r="PIS70" s="40"/>
      <c r="PIT70" s="40"/>
      <c r="PIU70" s="40"/>
      <c r="PIV70" s="40"/>
      <c r="PIW70" s="40"/>
      <c r="PIX70" s="40"/>
      <c r="PIY70" s="40"/>
      <c r="PIZ70" s="40"/>
      <c r="PJA70" s="40"/>
      <c r="PJB70" s="40"/>
      <c r="PJC70" s="40"/>
      <c r="PJD70" s="40"/>
      <c r="PJE70" s="40"/>
      <c r="PJF70" s="40"/>
      <c r="PJG70" s="40"/>
      <c r="PJH70" s="40"/>
      <c r="PJI70" s="40"/>
      <c r="PJJ70" s="40"/>
      <c r="PJK70" s="40"/>
      <c r="PJL70" s="40"/>
      <c r="PJM70" s="40"/>
      <c r="PJN70" s="40"/>
      <c r="PJO70" s="40"/>
      <c r="PJP70" s="40"/>
      <c r="PJQ70" s="40"/>
      <c r="PJR70" s="40"/>
      <c r="PJS70" s="40"/>
      <c r="PJT70" s="40"/>
      <c r="PJU70" s="40"/>
      <c r="PJV70" s="40"/>
      <c r="PJW70" s="40"/>
      <c r="PJX70" s="40"/>
      <c r="PJY70" s="40"/>
      <c r="PJZ70" s="40"/>
      <c r="PKA70" s="40"/>
      <c r="PKB70" s="40"/>
      <c r="PKC70" s="40"/>
      <c r="PKD70" s="40"/>
      <c r="PKE70" s="40"/>
      <c r="PKF70" s="40"/>
      <c r="PKG70" s="40"/>
      <c r="PKH70" s="40"/>
      <c r="PKI70" s="40"/>
      <c r="PKJ70" s="40"/>
      <c r="PKK70" s="40"/>
      <c r="PKL70" s="40"/>
      <c r="PKM70" s="40"/>
      <c r="PKN70" s="40"/>
      <c r="PKO70" s="40"/>
      <c r="PKP70" s="40"/>
      <c r="PKQ70" s="40"/>
      <c r="PKR70" s="40"/>
      <c r="PKS70" s="40"/>
      <c r="PKT70" s="40"/>
      <c r="PKU70" s="40"/>
      <c r="PKV70" s="40"/>
      <c r="PKW70" s="40"/>
      <c r="PKX70" s="40"/>
      <c r="PKY70" s="40"/>
      <c r="PKZ70" s="40"/>
      <c r="PLA70" s="40"/>
      <c r="PLB70" s="40"/>
      <c r="PLC70" s="40"/>
      <c r="PLD70" s="40"/>
      <c r="PLE70" s="40"/>
      <c r="PLF70" s="40"/>
      <c r="PLG70" s="40"/>
      <c r="PLH70" s="40"/>
      <c r="PLI70" s="40"/>
      <c r="PLJ70" s="40"/>
      <c r="PLK70" s="40"/>
      <c r="PLL70" s="40"/>
      <c r="PLM70" s="40"/>
      <c r="PLN70" s="40"/>
      <c r="PLO70" s="40"/>
      <c r="PLP70" s="40"/>
      <c r="PLQ70" s="40"/>
      <c r="PLR70" s="40"/>
      <c r="PLS70" s="40"/>
      <c r="PLT70" s="40"/>
      <c r="PLU70" s="40"/>
      <c r="PLV70" s="40"/>
      <c r="PLW70" s="40"/>
      <c r="PLX70" s="40"/>
      <c r="PLY70" s="40"/>
      <c r="PLZ70" s="40"/>
      <c r="PMA70" s="40"/>
      <c r="PMB70" s="40"/>
      <c r="PMC70" s="40"/>
      <c r="PMD70" s="40"/>
      <c r="PME70" s="40"/>
      <c r="PMF70" s="40"/>
      <c r="PMG70" s="40"/>
      <c r="PMH70" s="40"/>
      <c r="PMI70" s="40"/>
      <c r="PMJ70" s="40"/>
      <c r="PMK70" s="40"/>
      <c r="PML70" s="40"/>
      <c r="PMM70" s="40"/>
      <c r="PMN70" s="40"/>
      <c r="PMO70" s="40"/>
      <c r="PMP70" s="40"/>
      <c r="PMQ70" s="40"/>
      <c r="PMR70" s="40"/>
      <c r="PMS70" s="40"/>
      <c r="PMT70" s="40"/>
      <c r="PMU70" s="40"/>
      <c r="PMV70" s="40"/>
      <c r="PMW70" s="40"/>
      <c r="PMX70" s="40"/>
      <c r="PMY70" s="40"/>
      <c r="PMZ70" s="40"/>
      <c r="PNA70" s="40"/>
      <c r="PNB70" s="40"/>
      <c r="PNC70" s="40"/>
      <c r="PND70" s="40"/>
      <c r="PNE70" s="40"/>
      <c r="PNF70" s="40"/>
      <c r="PNG70" s="40"/>
      <c r="PNH70" s="40"/>
      <c r="PNI70" s="40"/>
      <c r="PNJ70" s="40"/>
      <c r="PNK70" s="40"/>
      <c r="PNL70" s="40"/>
      <c r="PNM70" s="40"/>
      <c r="PNN70" s="40"/>
      <c r="PNO70" s="40"/>
      <c r="PNP70" s="40"/>
      <c r="PNQ70" s="40"/>
      <c r="PNR70" s="40"/>
      <c r="PNS70" s="40"/>
      <c r="PNT70" s="40"/>
      <c r="PNU70" s="40"/>
      <c r="PNV70" s="40"/>
      <c r="PNW70" s="40"/>
      <c r="PNX70" s="40"/>
      <c r="PNY70" s="40"/>
      <c r="PNZ70" s="40"/>
      <c r="POA70" s="40"/>
      <c r="POB70" s="40"/>
      <c r="POC70" s="40"/>
      <c r="POD70" s="40"/>
      <c r="POE70" s="40"/>
      <c r="POF70" s="40"/>
      <c r="POG70" s="40"/>
      <c r="POH70" s="40"/>
      <c r="POI70" s="40"/>
      <c r="POJ70" s="40"/>
      <c r="POK70" s="40"/>
      <c r="POL70" s="40"/>
      <c r="POM70" s="40"/>
      <c r="PON70" s="40"/>
      <c r="POO70" s="40"/>
      <c r="POP70" s="40"/>
      <c r="POQ70" s="40"/>
      <c r="POR70" s="40"/>
      <c r="POS70" s="40"/>
      <c r="POT70" s="40"/>
      <c r="POU70" s="40"/>
      <c r="POV70" s="40"/>
      <c r="POW70" s="40"/>
      <c r="POX70" s="40"/>
      <c r="POY70" s="40"/>
      <c r="POZ70" s="40"/>
      <c r="PPA70" s="40"/>
      <c r="PPB70" s="40"/>
      <c r="PPC70" s="40"/>
      <c r="PPD70" s="40"/>
      <c r="PPE70" s="40"/>
      <c r="PPF70" s="40"/>
      <c r="PPG70" s="40"/>
      <c r="PPH70" s="40"/>
      <c r="PPI70" s="40"/>
      <c r="PPJ70" s="40"/>
      <c r="PPK70" s="40"/>
      <c r="PPL70" s="40"/>
      <c r="PPM70" s="40"/>
      <c r="PPN70" s="40"/>
      <c r="PPO70" s="40"/>
      <c r="PPP70" s="40"/>
      <c r="PPQ70" s="40"/>
      <c r="PPR70" s="40"/>
      <c r="PPS70" s="40"/>
      <c r="PPT70" s="40"/>
      <c r="PPU70" s="40"/>
      <c r="PPV70" s="40"/>
      <c r="PPW70" s="40"/>
      <c r="PPX70" s="40"/>
      <c r="PPY70" s="40"/>
      <c r="PPZ70" s="40"/>
      <c r="PQA70" s="40"/>
      <c r="PQB70" s="40"/>
      <c r="PQC70" s="40"/>
      <c r="PQD70" s="40"/>
      <c r="PQE70" s="40"/>
      <c r="PQF70" s="40"/>
      <c r="PQG70" s="40"/>
      <c r="PQH70" s="40"/>
      <c r="PQI70" s="40"/>
      <c r="PQJ70" s="40"/>
      <c r="PQK70" s="40"/>
      <c r="PQL70" s="40"/>
      <c r="PQM70" s="40"/>
      <c r="PQN70" s="40"/>
      <c r="PQO70" s="40"/>
      <c r="PQP70" s="40"/>
      <c r="PQQ70" s="40"/>
      <c r="PQR70" s="40"/>
      <c r="PQS70" s="40"/>
      <c r="PQT70" s="40"/>
      <c r="PQU70" s="40"/>
      <c r="PQV70" s="40"/>
      <c r="PQW70" s="40"/>
      <c r="PQX70" s="40"/>
      <c r="PQY70" s="40"/>
      <c r="PQZ70" s="40"/>
      <c r="PRA70" s="40"/>
      <c r="PRB70" s="40"/>
      <c r="PRC70" s="40"/>
      <c r="PRD70" s="40"/>
      <c r="PRE70" s="40"/>
      <c r="PRF70" s="40"/>
      <c r="PRG70" s="40"/>
      <c r="PRH70" s="40"/>
      <c r="PRI70" s="40"/>
      <c r="PRJ70" s="40"/>
      <c r="PRK70" s="40"/>
      <c r="PRL70" s="40"/>
      <c r="PRM70" s="40"/>
      <c r="PRN70" s="40"/>
      <c r="PRO70" s="40"/>
      <c r="PRP70" s="40"/>
      <c r="PRQ70" s="40"/>
      <c r="PRR70" s="40"/>
      <c r="PRS70" s="40"/>
      <c r="PRT70" s="40"/>
      <c r="PRU70" s="40"/>
      <c r="PRV70" s="40"/>
      <c r="PRW70" s="40"/>
      <c r="PRX70" s="40"/>
      <c r="PRY70" s="40"/>
      <c r="PRZ70" s="40"/>
      <c r="PSA70" s="40"/>
      <c r="PSB70" s="40"/>
      <c r="PSC70" s="40"/>
      <c r="PSD70" s="40"/>
      <c r="PSE70" s="40"/>
      <c r="PSF70" s="40"/>
      <c r="PSG70" s="40"/>
      <c r="PSH70" s="40"/>
      <c r="PSI70" s="40"/>
      <c r="PSJ70" s="40"/>
      <c r="PSK70" s="40"/>
      <c r="PSL70" s="40"/>
      <c r="PSM70" s="40"/>
      <c r="PSN70" s="40"/>
      <c r="PSO70" s="40"/>
      <c r="PSP70" s="40"/>
      <c r="PSQ70" s="40"/>
      <c r="PSR70" s="40"/>
      <c r="PSS70" s="40"/>
      <c r="PST70" s="40"/>
      <c r="PSU70" s="40"/>
      <c r="PSV70" s="40"/>
      <c r="PSW70" s="40"/>
      <c r="PSX70" s="40"/>
      <c r="PSY70" s="40"/>
      <c r="PSZ70" s="40"/>
      <c r="PTA70" s="40"/>
      <c r="PTB70" s="40"/>
      <c r="PTC70" s="40"/>
      <c r="PTD70" s="40"/>
      <c r="PTE70" s="40"/>
      <c r="PTF70" s="40"/>
      <c r="PTG70" s="40"/>
      <c r="PTH70" s="40"/>
      <c r="PTI70" s="40"/>
      <c r="PTJ70" s="40"/>
      <c r="PTK70" s="40"/>
      <c r="PTL70" s="40"/>
      <c r="PTM70" s="40"/>
      <c r="PTN70" s="40"/>
      <c r="PTO70" s="40"/>
      <c r="PTP70" s="40"/>
      <c r="PTQ70" s="40"/>
      <c r="PTR70" s="40"/>
      <c r="PTS70" s="40"/>
      <c r="PTT70" s="40"/>
      <c r="PTU70" s="40"/>
      <c r="PTV70" s="40"/>
      <c r="PTW70" s="40"/>
      <c r="PTX70" s="40"/>
      <c r="PTY70" s="40"/>
      <c r="PTZ70" s="40"/>
      <c r="PUA70" s="40"/>
      <c r="PUB70" s="40"/>
      <c r="PUC70" s="40"/>
      <c r="PUD70" s="40"/>
      <c r="PUE70" s="40"/>
      <c r="PUF70" s="40"/>
      <c r="PUG70" s="40"/>
      <c r="PUH70" s="40"/>
      <c r="PUI70" s="40"/>
      <c r="PUJ70" s="40"/>
      <c r="PUK70" s="40"/>
      <c r="PUL70" s="40"/>
      <c r="PUM70" s="40"/>
      <c r="PUN70" s="40"/>
      <c r="PUO70" s="40"/>
      <c r="PUP70" s="40"/>
      <c r="PUQ70" s="40"/>
      <c r="PUR70" s="40"/>
      <c r="PUS70" s="40"/>
      <c r="PUT70" s="40"/>
      <c r="PUU70" s="40"/>
      <c r="PUV70" s="40"/>
      <c r="PUW70" s="40"/>
      <c r="PUX70" s="40"/>
      <c r="PUY70" s="40"/>
      <c r="PUZ70" s="40"/>
      <c r="PVA70" s="40"/>
      <c r="PVB70" s="40"/>
      <c r="PVC70" s="40"/>
      <c r="PVD70" s="40"/>
      <c r="PVE70" s="40"/>
      <c r="PVF70" s="40"/>
      <c r="PVG70" s="40"/>
      <c r="PVH70" s="40"/>
      <c r="PVI70" s="40"/>
      <c r="PVJ70" s="40"/>
      <c r="PVK70" s="40"/>
      <c r="PVL70" s="40"/>
      <c r="PVM70" s="40"/>
      <c r="PVN70" s="40"/>
      <c r="PVO70" s="40"/>
      <c r="PVP70" s="40"/>
      <c r="PVQ70" s="40"/>
      <c r="PVR70" s="40"/>
      <c r="PVS70" s="40"/>
      <c r="PVT70" s="40"/>
      <c r="PVU70" s="40"/>
      <c r="PVV70" s="40"/>
      <c r="PVW70" s="40"/>
      <c r="PVX70" s="40"/>
      <c r="PVY70" s="40"/>
      <c r="PVZ70" s="40"/>
      <c r="PWA70" s="40"/>
      <c r="PWB70" s="40"/>
      <c r="PWC70" s="40"/>
      <c r="PWD70" s="40"/>
      <c r="PWE70" s="40"/>
      <c r="PWF70" s="40"/>
      <c r="PWG70" s="40"/>
      <c r="PWH70" s="40"/>
      <c r="PWI70" s="40"/>
      <c r="PWJ70" s="40"/>
      <c r="PWK70" s="40"/>
      <c r="PWL70" s="40"/>
      <c r="PWM70" s="40"/>
      <c r="PWN70" s="40"/>
      <c r="PWO70" s="40"/>
      <c r="PWP70" s="40"/>
      <c r="PWQ70" s="40"/>
      <c r="PWR70" s="40"/>
      <c r="PWS70" s="40"/>
      <c r="PWT70" s="40"/>
      <c r="PWU70" s="40"/>
      <c r="PWV70" s="40"/>
      <c r="PWW70" s="40"/>
      <c r="PWX70" s="40"/>
      <c r="PWY70" s="40"/>
      <c r="PWZ70" s="40"/>
      <c r="PXA70" s="40"/>
      <c r="PXB70" s="40"/>
      <c r="PXC70" s="40"/>
      <c r="PXD70" s="40"/>
      <c r="PXE70" s="40"/>
      <c r="PXF70" s="40"/>
      <c r="PXG70" s="40"/>
      <c r="PXH70" s="40"/>
      <c r="PXI70" s="40"/>
      <c r="PXJ70" s="40"/>
      <c r="PXK70" s="40"/>
      <c r="PXL70" s="40"/>
      <c r="PXM70" s="40"/>
      <c r="PXN70" s="40"/>
      <c r="PXO70" s="40"/>
      <c r="PXP70" s="40"/>
      <c r="PXQ70" s="40"/>
      <c r="PXR70" s="40"/>
      <c r="PXS70" s="40"/>
      <c r="PXT70" s="40"/>
      <c r="PXU70" s="40"/>
      <c r="PXV70" s="40"/>
      <c r="PXW70" s="40"/>
      <c r="PXX70" s="40"/>
      <c r="PXY70" s="40"/>
      <c r="PXZ70" s="40"/>
      <c r="PYA70" s="40"/>
      <c r="PYB70" s="40"/>
      <c r="PYC70" s="40"/>
      <c r="PYD70" s="40"/>
      <c r="PYE70" s="40"/>
      <c r="PYF70" s="40"/>
      <c r="PYG70" s="40"/>
      <c r="PYH70" s="40"/>
      <c r="PYI70" s="40"/>
      <c r="PYJ70" s="40"/>
      <c r="PYK70" s="40"/>
      <c r="PYL70" s="40"/>
      <c r="PYM70" s="40"/>
      <c r="PYN70" s="40"/>
      <c r="PYO70" s="40"/>
      <c r="PYP70" s="40"/>
      <c r="PYQ70" s="40"/>
      <c r="PYR70" s="40"/>
      <c r="PYS70" s="40"/>
      <c r="PYT70" s="40"/>
      <c r="PYU70" s="40"/>
      <c r="PYV70" s="40"/>
      <c r="PYW70" s="40"/>
      <c r="PYX70" s="40"/>
      <c r="PYY70" s="40"/>
      <c r="PYZ70" s="40"/>
      <c r="PZA70" s="40"/>
      <c r="PZB70" s="40"/>
      <c r="PZC70" s="40"/>
      <c r="PZD70" s="40"/>
      <c r="PZE70" s="40"/>
      <c r="PZF70" s="40"/>
      <c r="PZG70" s="40"/>
      <c r="PZH70" s="40"/>
      <c r="PZI70" s="40"/>
      <c r="PZJ70" s="40"/>
      <c r="PZK70" s="40"/>
      <c r="PZL70" s="40"/>
      <c r="PZM70" s="40"/>
      <c r="PZN70" s="40"/>
      <c r="PZO70" s="40"/>
      <c r="PZP70" s="40"/>
      <c r="PZQ70" s="40"/>
      <c r="PZR70" s="40"/>
      <c r="PZS70" s="40"/>
      <c r="PZT70" s="40"/>
      <c r="PZU70" s="40"/>
      <c r="PZV70" s="40"/>
      <c r="PZW70" s="40"/>
      <c r="PZX70" s="40"/>
      <c r="PZY70" s="40"/>
      <c r="PZZ70" s="40"/>
      <c r="QAA70" s="40"/>
      <c r="QAB70" s="40"/>
      <c r="QAC70" s="40"/>
      <c r="QAD70" s="40"/>
      <c r="QAE70" s="40"/>
      <c r="QAF70" s="40"/>
      <c r="QAG70" s="40"/>
      <c r="QAH70" s="40"/>
      <c r="QAI70" s="40"/>
      <c r="QAJ70" s="40"/>
      <c r="QAK70" s="40"/>
      <c r="QAL70" s="40"/>
      <c r="QAM70" s="40"/>
      <c r="QAN70" s="40"/>
      <c r="QAO70" s="40"/>
      <c r="QAP70" s="40"/>
      <c r="QAQ70" s="40"/>
      <c r="QAR70" s="40"/>
      <c r="QAS70" s="40"/>
      <c r="QAT70" s="40"/>
      <c r="QAU70" s="40"/>
      <c r="QAV70" s="40"/>
      <c r="QAW70" s="40"/>
      <c r="QAX70" s="40"/>
      <c r="QAY70" s="40"/>
      <c r="QAZ70" s="40"/>
      <c r="QBA70" s="40"/>
      <c r="QBB70" s="40"/>
      <c r="QBC70" s="40"/>
      <c r="QBD70" s="40"/>
      <c r="QBE70" s="40"/>
      <c r="QBF70" s="40"/>
      <c r="QBG70" s="40"/>
      <c r="QBH70" s="40"/>
      <c r="QBI70" s="40"/>
      <c r="QBJ70" s="40"/>
      <c r="QBK70" s="40"/>
      <c r="QBL70" s="40"/>
      <c r="QBM70" s="40"/>
      <c r="QBN70" s="40"/>
      <c r="QBO70" s="40"/>
      <c r="QBP70" s="40"/>
      <c r="QBQ70" s="40"/>
      <c r="QBR70" s="40"/>
      <c r="QBS70" s="40"/>
      <c r="QBT70" s="40"/>
      <c r="QBU70" s="40"/>
      <c r="QBV70" s="40"/>
      <c r="QBW70" s="40"/>
      <c r="QBX70" s="40"/>
      <c r="QBY70" s="40"/>
      <c r="QBZ70" s="40"/>
      <c r="QCA70" s="40"/>
      <c r="QCB70" s="40"/>
      <c r="QCC70" s="40"/>
      <c r="QCD70" s="40"/>
      <c r="QCE70" s="40"/>
      <c r="QCF70" s="40"/>
      <c r="QCG70" s="40"/>
      <c r="QCH70" s="40"/>
      <c r="QCI70" s="40"/>
      <c r="QCJ70" s="40"/>
      <c r="QCK70" s="40"/>
      <c r="QCL70" s="40"/>
      <c r="QCM70" s="40"/>
      <c r="QCN70" s="40"/>
      <c r="QCO70" s="40"/>
      <c r="QCP70" s="40"/>
      <c r="QCQ70" s="40"/>
      <c r="QCR70" s="40"/>
      <c r="QCS70" s="40"/>
      <c r="QCT70" s="40"/>
      <c r="QCU70" s="40"/>
      <c r="QCV70" s="40"/>
      <c r="QCW70" s="40"/>
      <c r="QCX70" s="40"/>
      <c r="QCY70" s="40"/>
      <c r="QCZ70" s="40"/>
      <c r="QDA70" s="40"/>
      <c r="QDB70" s="40"/>
      <c r="QDC70" s="40"/>
      <c r="QDD70" s="40"/>
      <c r="QDE70" s="40"/>
      <c r="QDF70" s="40"/>
      <c r="QDG70" s="40"/>
      <c r="QDH70" s="40"/>
      <c r="QDI70" s="40"/>
      <c r="QDJ70" s="40"/>
      <c r="QDK70" s="40"/>
      <c r="QDL70" s="40"/>
      <c r="QDM70" s="40"/>
      <c r="QDN70" s="40"/>
      <c r="QDO70" s="40"/>
      <c r="QDP70" s="40"/>
      <c r="QDQ70" s="40"/>
      <c r="QDR70" s="40"/>
      <c r="QDS70" s="40"/>
      <c r="QDT70" s="40"/>
      <c r="QDU70" s="40"/>
      <c r="QDV70" s="40"/>
      <c r="QDW70" s="40"/>
      <c r="QDX70" s="40"/>
      <c r="QDY70" s="40"/>
      <c r="QDZ70" s="40"/>
      <c r="QEA70" s="40"/>
      <c r="QEB70" s="40"/>
      <c r="QEC70" s="40"/>
      <c r="QED70" s="40"/>
      <c r="QEE70" s="40"/>
      <c r="QEF70" s="40"/>
      <c r="QEG70" s="40"/>
      <c r="QEH70" s="40"/>
      <c r="QEI70" s="40"/>
      <c r="QEJ70" s="40"/>
      <c r="QEK70" s="40"/>
      <c r="QEL70" s="40"/>
      <c r="QEM70" s="40"/>
      <c r="QEN70" s="40"/>
      <c r="QEO70" s="40"/>
      <c r="QEP70" s="40"/>
      <c r="QEQ70" s="40"/>
      <c r="QER70" s="40"/>
      <c r="QES70" s="40"/>
      <c r="QET70" s="40"/>
      <c r="QEU70" s="40"/>
      <c r="QEV70" s="40"/>
      <c r="QEW70" s="40"/>
      <c r="QEX70" s="40"/>
      <c r="QEY70" s="40"/>
      <c r="QEZ70" s="40"/>
      <c r="QFA70" s="40"/>
      <c r="QFB70" s="40"/>
      <c r="QFC70" s="40"/>
      <c r="QFD70" s="40"/>
      <c r="QFE70" s="40"/>
      <c r="QFF70" s="40"/>
      <c r="QFG70" s="40"/>
      <c r="QFH70" s="40"/>
      <c r="QFI70" s="40"/>
      <c r="QFJ70" s="40"/>
      <c r="QFK70" s="40"/>
      <c r="QFL70" s="40"/>
      <c r="QFM70" s="40"/>
      <c r="QFN70" s="40"/>
      <c r="QFO70" s="40"/>
      <c r="QFP70" s="40"/>
      <c r="QFQ70" s="40"/>
      <c r="QFR70" s="40"/>
      <c r="QFS70" s="40"/>
      <c r="QFT70" s="40"/>
      <c r="QFU70" s="40"/>
      <c r="QFV70" s="40"/>
      <c r="QFW70" s="40"/>
      <c r="QFX70" s="40"/>
      <c r="QFY70" s="40"/>
      <c r="QFZ70" s="40"/>
      <c r="QGA70" s="40"/>
      <c r="QGB70" s="40"/>
      <c r="QGC70" s="40"/>
      <c r="QGD70" s="40"/>
      <c r="QGE70" s="40"/>
      <c r="QGF70" s="40"/>
      <c r="QGG70" s="40"/>
      <c r="QGH70" s="40"/>
      <c r="QGI70" s="40"/>
      <c r="QGJ70" s="40"/>
      <c r="QGK70" s="40"/>
      <c r="QGL70" s="40"/>
      <c r="QGM70" s="40"/>
      <c r="QGN70" s="40"/>
      <c r="QGO70" s="40"/>
      <c r="QGP70" s="40"/>
      <c r="QGQ70" s="40"/>
      <c r="QGR70" s="40"/>
      <c r="QGS70" s="40"/>
      <c r="QGT70" s="40"/>
      <c r="QGU70" s="40"/>
      <c r="QGV70" s="40"/>
      <c r="QGW70" s="40"/>
      <c r="QGX70" s="40"/>
      <c r="QGY70" s="40"/>
      <c r="QGZ70" s="40"/>
      <c r="QHA70" s="40"/>
      <c r="QHB70" s="40"/>
      <c r="QHC70" s="40"/>
      <c r="QHD70" s="40"/>
      <c r="QHE70" s="40"/>
      <c r="QHF70" s="40"/>
      <c r="QHG70" s="40"/>
      <c r="QHH70" s="40"/>
      <c r="QHI70" s="40"/>
      <c r="QHJ70" s="40"/>
      <c r="QHK70" s="40"/>
      <c r="QHL70" s="40"/>
      <c r="QHM70" s="40"/>
      <c r="QHN70" s="40"/>
      <c r="QHO70" s="40"/>
      <c r="QHP70" s="40"/>
      <c r="QHQ70" s="40"/>
      <c r="QHR70" s="40"/>
      <c r="QHS70" s="40"/>
      <c r="QHT70" s="40"/>
      <c r="QHU70" s="40"/>
      <c r="QHV70" s="40"/>
      <c r="QHW70" s="40"/>
      <c r="QHX70" s="40"/>
      <c r="QHY70" s="40"/>
      <c r="QHZ70" s="40"/>
      <c r="QIA70" s="40"/>
      <c r="QIB70" s="40"/>
      <c r="QIC70" s="40"/>
      <c r="QID70" s="40"/>
      <c r="QIE70" s="40"/>
      <c r="QIF70" s="40"/>
      <c r="QIG70" s="40"/>
      <c r="QIH70" s="40"/>
      <c r="QII70" s="40"/>
      <c r="QIJ70" s="40"/>
      <c r="QIK70" s="40"/>
      <c r="QIL70" s="40"/>
      <c r="QIM70" s="40"/>
      <c r="QIN70" s="40"/>
      <c r="QIO70" s="40"/>
      <c r="QIP70" s="40"/>
      <c r="QIQ70" s="40"/>
      <c r="QIR70" s="40"/>
      <c r="QIS70" s="40"/>
      <c r="QIT70" s="40"/>
      <c r="QIU70" s="40"/>
      <c r="QIV70" s="40"/>
      <c r="QIW70" s="40"/>
      <c r="QIX70" s="40"/>
      <c r="QIY70" s="40"/>
      <c r="QIZ70" s="40"/>
      <c r="QJA70" s="40"/>
      <c r="QJB70" s="40"/>
      <c r="QJC70" s="40"/>
      <c r="QJD70" s="40"/>
      <c r="QJE70" s="40"/>
      <c r="QJF70" s="40"/>
      <c r="QJG70" s="40"/>
      <c r="QJH70" s="40"/>
      <c r="QJI70" s="40"/>
      <c r="QJJ70" s="40"/>
      <c r="QJK70" s="40"/>
      <c r="QJL70" s="40"/>
      <c r="QJM70" s="40"/>
      <c r="QJN70" s="40"/>
      <c r="QJO70" s="40"/>
      <c r="QJP70" s="40"/>
      <c r="QJQ70" s="40"/>
      <c r="QJR70" s="40"/>
      <c r="QJS70" s="40"/>
      <c r="QJT70" s="40"/>
      <c r="QJU70" s="40"/>
      <c r="QJV70" s="40"/>
      <c r="QJW70" s="40"/>
      <c r="QJX70" s="40"/>
      <c r="QJY70" s="40"/>
      <c r="QJZ70" s="40"/>
      <c r="QKA70" s="40"/>
      <c r="QKB70" s="40"/>
      <c r="QKC70" s="40"/>
      <c r="QKD70" s="40"/>
      <c r="QKE70" s="40"/>
      <c r="QKF70" s="40"/>
      <c r="QKG70" s="40"/>
      <c r="QKH70" s="40"/>
      <c r="QKI70" s="40"/>
      <c r="QKJ70" s="40"/>
      <c r="QKK70" s="40"/>
      <c r="QKL70" s="40"/>
      <c r="QKM70" s="40"/>
      <c r="QKN70" s="40"/>
      <c r="QKO70" s="40"/>
      <c r="QKP70" s="40"/>
      <c r="QKQ70" s="40"/>
      <c r="QKR70" s="40"/>
      <c r="QKS70" s="40"/>
      <c r="QKT70" s="40"/>
      <c r="QKU70" s="40"/>
      <c r="QKV70" s="40"/>
      <c r="QKW70" s="40"/>
      <c r="QKX70" s="40"/>
      <c r="QKY70" s="40"/>
      <c r="QKZ70" s="40"/>
      <c r="QLA70" s="40"/>
      <c r="QLB70" s="40"/>
      <c r="QLC70" s="40"/>
      <c r="QLD70" s="40"/>
      <c r="QLE70" s="40"/>
      <c r="QLF70" s="40"/>
      <c r="QLG70" s="40"/>
      <c r="QLH70" s="40"/>
      <c r="QLI70" s="40"/>
      <c r="QLJ70" s="40"/>
      <c r="QLK70" s="40"/>
      <c r="QLL70" s="40"/>
      <c r="QLM70" s="40"/>
      <c r="QLN70" s="40"/>
      <c r="QLO70" s="40"/>
      <c r="QLP70" s="40"/>
      <c r="QLQ70" s="40"/>
      <c r="QLR70" s="40"/>
      <c r="QLS70" s="40"/>
      <c r="QLT70" s="40"/>
      <c r="QLU70" s="40"/>
      <c r="QLV70" s="40"/>
      <c r="QLW70" s="40"/>
      <c r="QLX70" s="40"/>
      <c r="QLY70" s="40"/>
      <c r="QLZ70" s="40"/>
      <c r="QMA70" s="40"/>
      <c r="QMB70" s="40"/>
      <c r="QMC70" s="40"/>
      <c r="QMD70" s="40"/>
      <c r="QME70" s="40"/>
      <c r="QMF70" s="40"/>
      <c r="QMG70" s="40"/>
      <c r="QMH70" s="40"/>
      <c r="QMI70" s="40"/>
      <c r="QMJ70" s="40"/>
      <c r="QMK70" s="40"/>
      <c r="QML70" s="40"/>
      <c r="QMM70" s="40"/>
      <c r="QMN70" s="40"/>
      <c r="QMO70" s="40"/>
      <c r="QMP70" s="40"/>
      <c r="QMQ70" s="40"/>
      <c r="QMR70" s="40"/>
      <c r="QMS70" s="40"/>
      <c r="QMT70" s="40"/>
      <c r="QMU70" s="40"/>
      <c r="QMV70" s="40"/>
      <c r="QMW70" s="40"/>
      <c r="QMX70" s="40"/>
      <c r="QMY70" s="40"/>
      <c r="QMZ70" s="40"/>
      <c r="QNA70" s="40"/>
      <c r="QNB70" s="40"/>
      <c r="QNC70" s="40"/>
      <c r="QND70" s="40"/>
      <c r="QNE70" s="40"/>
      <c r="QNF70" s="40"/>
      <c r="QNG70" s="40"/>
      <c r="QNH70" s="40"/>
      <c r="QNI70" s="40"/>
      <c r="QNJ70" s="40"/>
      <c r="QNK70" s="40"/>
      <c r="QNL70" s="40"/>
      <c r="QNM70" s="40"/>
      <c r="QNN70" s="40"/>
      <c r="QNO70" s="40"/>
      <c r="QNP70" s="40"/>
      <c r="QNQ70" s="40"/>
      <c r="QNR70" s="40"/>
      <c r="QNS70" s="40"/>
      <c r="QNT70" s="40"/>
      <c r="QNU70" s="40"/>
      <c r="QNV70" s="40"/>
      <c r="QNW70" s="40"/>
      <c r="QNX70" s="40"/>
      <c r="QNY70" s="40"/>
      <c r="QNZ70" s="40"/>
      <c r="QOA70" s="40"/>
      <c r="QOB70" s="40"/>
      <c r="QOC70" s="40"/>
      <c r="QOD70" s="40"/>
      <c r="QOE70" s="40"/>
      <c r="QOF70" s="40"/>
      <c r="QOG70" s="40"/>
      <c r="QOH70" s="40"/>
      <c r="QOI70" s="40"/>
      <c r="QOJ70" s="40"/>
      <c r="QOK70" s="40"/>
      <c r="QOL70" s="40"/>
      <c r="QOM70" s="40"/>
      <c r="QON70" s="40"/>
      <c r="QOO70" s="40"/>
      <c r="QOP70" s="40"/>
      <c r="QOQ70" s="40"/>
      <c r="QOR70" s="40"/>
      <c r="QOS70" s="40"/>
      <c r="QOT70" s="40"/>
      <c r="QOU70" s="40"/>
      <c r="QOV70" s="40"/>
      <c r="QOW70" s="40"/>
      <c r="QOX70" s="40"/>
      <c r="QOY70" s="40"/>
      <c r="QOZ70" s="40"/>
      <c r="QPA70" s="40"/>
      <c r="QPB70" s="40"/>
      <c r="QPC70" s="40"/>
      <c r="QPD70" s="40"/>
      <c r="QPE70" s="40"/>
      <c r="QPF70" s="40"/>
      <c r="QPG70" s="40"/>
      <c r="QPH70" s="40"/>
      <c r="QPI70" s="40"/>
      <c r="QPJ70" s="40"/>
      <c r="QPK70" s="40"/>
      <c r="QPL70" s="40"/>
      <c r="QPM70" s="40"/>
      <c r="QPN70" s="40"/>
      <c r="QPO70" s="40"/>
      <c r="QPP70" s="40"/>
      <c r="QPQ70" s="40"/>
      <c r="QPR70" s="40"/>
      <c r="QPS70" s="40"/>
      <c r="QPT70" s="40"/>
      <c r="QPU70" s="40"/>
      <c r="QPV70" s="40"/>
      <c r="QPW70" s="40"/>
      <c r="QPX70" s="40"/>
      <c r="QPY70" s="40"/>
      <c r="QPZ70" s="40"/>
      <c r="QQA70" s="40"/>
      <c r="QQB70" s="40"/>
      <c r="QQC70" s="40"/>
      <c r="QQD70" s="40"/>
      <c r="QQE70" s="40"/>
      <c r="QQF70" s="40"/>
      <c r="QQG70" s="40"/>
      <c r="QQH70" s="40"/>
      <c r="QQI70" s="40"/>
      <c r="QQJ70" s="40"/>
      <c r="QQK70" s="40"/>
      <c r="QQL70" s="40"/>
      <c r="QQM70" s="40"/>
      <c r="QQN70" s="40"/>
      <c r="QQO70" s="40"/>
      <c r="QQP70" s="40"/>
      <c r="QQQ70" s="40"/>
      <c r="QQR70" s="40"/>
      <c r="QQS70" s="40"/>
      <c r="QQT70" s="40"/>
      <c r="QQU70" s="40"/>
      <c r="QQV70" s="40"/>
      <c r="QQW70" s="40"/>
      <c r="QQX70" s="40"/>
      <c r="QQY70" s="40"/>
      <c r="QQZ70" s="40"/>
      <c r="QRA70" s="40"/>
      <c r="QRB70" s="40"/>
      <c r="QRC70" s="40"/>
      <c r="QRD70" s="40"/>
      <c r="QRE70" s="40"/>
      <c r="QRF70" s="40"/>
      <c r="QRG70" s="40"/>
      <c r="QRH70" s="40"/>
      <c r="QRI70" s="40"/>
      <c r="QRJ70" s="40"/>
      <c r="QRK70" s="40"/>
      <c r="QRL70" s="40"/>
      <c r="QRM70" s="40"/>
      <c r="QRN70" s="40"/>
      <c r="QRO70" s="40"/>
      <c r="QRP70" s="40"/>
      <c r="QRQ70" s="40"/>
      <c r="QRR70" s="40"/>
      <c r="QRS70" s="40"/>
      <c r="QRT70" s="40"/>
      <c r="QRU70" s="40"/>
      <c r="QRV70" s="40"/>
      <c r="QRW70" s="40"/>
      <c r="QRX70" s="40"/>
      <c r="QRY70" s="40"/>
      <c r="QRZ70" s="40"/>
      <c r="QSA70" s="40"/>
      <c r="QSB70" s="40"/>
      <c r="QSC70" s="40"/>
      <c r="QSD70" s="40"/>
      <c r="QSE70" s="40"/>
      <c r="QSF70" s="40"/>
      <c r="QSG70" s="40"/>
      <c r="QSH70" s="40"/>
      <c r="QSI70" s="40"/>
      <c r="QSJ70" s="40"/>
      <c r="QSK70" s="40"/>
      <c r="QSL70" s="40"/>
      <c r="QSM70" s="40"/>
      <c r="QSN70" s="40"/>
      <c r="QSO70" s="40"/>
      <c r="QSP70" s="40"/>
      <c r="QSQ70" s="40"/>
      <c r="QSR70" s="40"/>
      <c r="QSS70" s="40"/>
      <c r="QST70" s="40"/>
      <c r="QSU70" s="40"/>
      <c r="QSV70" s="40"/>
      <c r="QSW70" s="40"/>
      <c r="QSX70" s="40"/>
      <c r="QSY70" s="40"/>
      <c r="QSZ70" s="40"/>
      <c r="QTA70" s="40"/>
      <c r="QTB70" s="40"/>
      <c r="QTC70" s="40"/>
      <c r="QTD70" s="40"/>
      <c r="QTE70" s="40"/>
      <c r="QTF70" s="40"/>
      <c r="QTG70" s="40"/>
      <c r="QTH70" s="40"/>
      <c r="QTI70" s="40"/>
      <c r="QTJ70" s="40"/>
      <c r="QTK70" s="40"/>
      <c r="QTL70" s="40"/>
      <c r="QTM70" s="40"/>
      <c r="QTN70" s="40"/>
      <c r="QTO70" s="40"/>
      <c r="QTP70" s="40"/>
      <c r="QTQ70" s="40"/>
      <c r="QTR70" s="40"/>
      <c r="QTS70" s="40"/>
      <c r="QTT70" s="40"/>
      <c r="QTU70" s="40"/>
      <c r="QTV70" s="40"/>
      <c r="QTW70" s="40"/>
      <c r="QTX70" s="40"/>
      <c r="QTY70" s="40"/>
      <c r="QTZ70" s="40"/>
      <c r="QUA70" s="40"/>
      <c r="QUB70" s="40"/>
      <c r="QUC70" s="40"/>
      <c r="QUD70" s="40"/>
      <c r="QUE70" s="40"/>
      <c r="QUF70" s="40"/>
      <c r="QUG70" s="40"/>
      <c r="QUH70" s="40"/>
      <c r="QUI70" s="40"/>
      <c r="QUJ70" s="40"/>
      <c r="QUK70" s="40"/>
      <c r="QUL70" s="40"/>
      <c r="QUM70" s="40"/>
      <c r="QUN70" s="40"/>
      <c r="QUO70" s="40"/>
      <c r="QUP70" s="40"/>
      <c r="QUQ70" s="40"/>
      <c r="QUR70" s="40"/>
      <c r="QUS70" s="40"/>
      <c r="QUT70" s="40"/>
      <c r="QUU70" s="40"/>
      <c r="QUV70" s="40"/>
      <c r="QUW70" s="40"/>
      <c r="QUX70" s="40"/>
      <c r="QUY70" s="40"/>
      <c r="QUZ70" s="40"/>
      <c r="QVA70" s="40"/>
      <c r="QVB70" s="40"/>
      <c r="QVC70" s="40"/>
      <c r="QVD70" s="40"/>
      <c r="QVE70" s="40"/>
      <c r="QVF70" s="40"/>
      <c r="QVG70" s="40"/>
      <c r="QVH70" s="40"/>
      <c r="QVI70" s="40"/>
      <c r="QVJ70" s="40"/>
      <c r="QVK70" s="40"/>
      <c r="QVL70" s="40"/>
      <c r="QVM70" s="40"/>
      <c r="QVN70" s="40"/>
      <c r="QVO70" s="40"/>
      <c r="QVP70" s="40"/>
      <c r="QVQ70" s="40"/>
      <c r="QVR70" s="40"/>
      <c r="QVS70" s="40"/>
      <c r="QVT70" s="40"/>
      <c r="QVU70" s="40"/>
      <c r="QVV70" s="40"/>
      <c r="QVW70" s="40"/>
      <c r="QVX70" s="40"/>
      <c r="QVY70" s="40"/>
      <c r="QVZ70" s="40"/>
      <c r="QWA70" s="40"/>
      <c r="QWB70" s="40"/>
      <c r="QWC70" s="40"/>
      <c r="QWD70" s="40"/>
      <c r="QWE70" s="40"/>
      <c r="QWF70" s="40"/>
      <c r="QWG70" s="40"/>
      <c r="QWH70" s="40"/>
      <c r="QWI70" s="40"/>
      <c r="QWJ70" s="40"/>
      <c r="QWK70" s="40"/>
      <c r="QWL70" s="40"/>
      <c r="QWM70" s="40"/>
      <c r="QWN70" s="40"/>
      <c r="QWO70" s="40"/>
      <c r="QWP70" s="40"/>
      <c r="QWQ70" s="40"/>
      <c r="QWR70" s="40"/>
      <c r="QWS70" s="40"/>
      <c r="QWT70" s="40"/>
      <c r="QWU70" s="40"/>
      <c r="QWV70" s="40"/>
      <c r="QWW70" s="40"/>
      <c r="QWX70" s="40"/>
      <c r="QWY70" s="40"/>
      <c r="QWZ70" s="40"/>
      <c r="QXA70" s="40"/>
      <c r="QXB70" s="40"/>
      <c r="QXC70" s="40"/>
      <c r="QXD70" s="40"/>
      <c r="QXE70" s="40"/>
      <c r="QXF70" s="40"/>
      <c r="QXG70" s="40"/>
      <c r="QXH70" s="40"/>
      <c r="QXI70" s="40"/>
      <c r="QXJ70" s="40"/>
      <c r="QXK70" s="40"/>
      <c r="QXL70" s="40"/>
      <c r="QXM70" s="40"/>
      <c r="QXN70" s="40"/>
      <c r="QXO70" s="40"/>
      <c r="QXP70" s="40"/>
      <c r="QXQ70" s="40"/>
      <c r="QXR70" s="40"/>
      <c r="QXS70" s="40"/>
      <c r="QXT70" s="40"/>
      <c r="QXU70" s="40"/>
      <c r="QXV70" s="40"/>
      <c r="QXW70" s="40"/>
      <c r="QXX70" s="40"/>
      <c r="QXY70" s="40"/>
      <c r="QXZ70" s="40"/>
      <c r="QYA70" s="40"/>
      <c r="QYB70" s="40"/>
      <c r="QYC70" s="40"/>
      <c r="QYD70" s="40"/>
      <c r="QYE70" s="40"/>
      <c r="QYF70" s="40"/>
      <c r="QYG70" s="40"/>
      <c r="QYH70" s="40"/>
      <c r="QYI70" s="40"/>
      <c r="QYJ70" s="40"/>
      <c r="QYK70" s="40"/>
      <c r="QYL70" s="40"/>
      <c r="QYM70" s="40"/>
      <c r="QYN70" s="40"/>
      <c r="QYO70" s="40"/>
      <c r="QYP70" s="40"/>
      <c r="QYQ70" s="40"/>
      <c r="QYR70" s="40"/>
      <c r="QYS70" s="40"/>
      <c r="QYT70" s="40"/>
      <c r="QYU70" s="40"/>
      <c r="QYV70" s="40"/>
      <c r="QYW70" s="40"/>
      <c r="QYX70" s="40"/>
      <c r="QYY70" s="40"/>
      <c r="QYZ70" s="40"/>
      <c r="QZA70" s="40"/>
      <c r="QZB70" s="40"/>
      <c r="QZC70" s="40"/>
      <c r="QZD70" s="40"/>
      <c r="QZE70" s="40"/>
      <c r="QZF70" s="40"/>
      <c r="QZG70" s="40"/>
      <c r="QZH70" s="40"/>
      <c r="QZI70" s="40"/>
      <c r="QZJ70" s="40"/>
      <c r="QZK70" s="40"/>
      <c r="QZL70" s="40"/>
      <c r="QZM70" s="40"/>
      <c r="QZN70" s="40"/>
      <c r="QZO70" s="40"/>
      <c r="QZP70" s="40"/>
      <c r="QZQ70" s="40"/>
      <c r="QZR70" s="40"/>
      <c r="QZS70" s="40"/>
      <c r="QZT70" s="40"/>
      <c r="QZU70" s="40"/>
      <c r="QZV70" s="40"/>
      <c r="QZW70" s="40"/>
      <c r="QZX70" s="40"/>
      <c r="QZY70" s="40"/>
      <c r="QZZ70" s="40"/>
      <c r="RAA70" s="40"/>
      <c r="RAB70" s="40"/>
      <c r="RAC70" s="40"/>
      <c r="RAD70" s="40"/>
      <c r="RAE70" s="40"/>
      <c r="RAF70" s="40"/>
      <c r="RAG70" s="40"/>
      <c r="RAH70" s="40"/>
      <c r="RAI70" s="40"/>
      <c r="RAJ70" s="40"/>
      <c r="RAK70" s="40"/>
      <c r="RAL70" s="40"/>
      <c r="RAM70" s="40"/>
      <c r="RAN70" s="40"/>
      <c r="RAO70" s="40"/>
      <c r="RAP70" s="40"/>
      <c r="RAQ70" s="40"/>
      <c r="RAR70" s="40"/>
      <c r="RAS70" s="40"/>
      <c r="RAT70" s="40"/>
      <c r="RAU70" s="40"/>
      <c r="RAV70" s="40"/>
      <c r="RAW70" s="40"/>
      <c r="RAX70" s="40"/>
      <c r="RAY70" s="40"/>
      <c r="RAZ70" s="40"/>
      <c r="RBA70" s="40"/>
      <c r="RBB70" s="40"/>
      <c r="RBC70" s="40"/>
      <c r="RBD70" s="40"/>
      <c r="RBE70" s="40"/>
      <c r="RBF70" s="40"/>
      <c r="RBG70" s="40"/>
      <c r="RBH70" s="40"/>
      <c r="RBI70" s="40"/>
      <c r="RBJ70" s="40"/>
      <c r="RBK70" s="40"/>
      <c r="RBL70" s="40"/>
      <c r="RBM70" s="40"/>
      <c r="RBN70" s="40"/>
      <c r="RBO70" s="40"/>
      <c r="RBP70" s="40"/>
      <c r="RBQ70" s="40"/>
      <c r="RBR70" s="40"/>
      <c r="RBS70" s="40"/>
      <c r="RBT70" s="40"/>
      <c r="RBU70" s="40"/>
      <c r="RBV70" s="40"/>
      <c r="RBW70" s="40"/>
      <c r="RBX70" s="40"/>
      <c r="RBY70" s="40"/>
      <c r="RBZ70" s="40"/>
      <c r="RCA70" s="40"/>
      <c r="RCB70" s="40"/>
      <c r="RCC70" s="40"/>
      <c r="RCD70" s="40"/>
      <c r="RCE70" s="40"/>
      <c r="RCF70" s="40"/>
      <c r="RCG70" s="40"/>
      <c r="RCH70" s="40"/>
      <c r="RCI70" s="40"/>
      <c r="RCJ70" s="40"/>
      <c r="RCK70" s="40"/>
      <c r="RCL70" s="40"/>
      <c r="RCM70" s="40"/>
      <c r="RCN70" s="40"/>
      <c r="RCO70" s="40"/>
      <c r="RCP70" s="40"/>
      <c r="RCQ70" s="40"/>
      <c r="RCR70" s="40"/>
      <c r="RCS70" s="40"/>
      <c r="RCT70" s="40"/>
      <c r="RCU70" s="40"/>
      <c r="RCV70" s="40"/>
      <c r="RCW70" s="40"/>
      <c r="RCX70" s="40"/>
      <c r="RCY70" s="40"/>
      <c r="RCZ70" s="40"/>
      <c r="RDA70" s="40"/>
      <c r="RDB70" s="40"/>
      <c r="RDC70" s="40"/>
      <c r="RDD70" s="40"/>
      <c r="RDE70" s="40"/>
      <c r="RDF70" s="40"/>
      <c r="RDG70" s="40"/>
      <c r="RDH70" s="40"/>
      <c r="RDI70" s="40"/>
      <c r="RDJ70" s="40"/>
      <c r="RDK70" s="40"/>
      <c r="RDL70" s="40"/>
      <c r="RDM70" s="40"/>
      <c r="RDN70" s="40"/>
      <c r="RDO70" s="40"/>
      <c r="RDP70" s="40"/>
      <c r="RDQ70" s="40"/>
      <c r="RDR70" s="40"/>
      <c r="RDS70" s="40"/>
      <c r="RDT70" s="40"/>
      <c r="RDU70" s="40"/>
      <c r="RDV70" s="40"/>
      <c r="RDW70" s="40"/>
      <c r="RDX70" s="40"/>
      <c r="RDY70" s="40"/>
      <c r="RDZ70" s="40"/>
      <c r="REA70" s="40"/>
      <c r="REB70" s="40"/>
      <c r="REC70" s="40"/>
      <c r="RED70" s="40"/>
      <c r="REE70" s="40"/>
      <c r="REF70" s="40"/>
      <c r="REG70" s="40"/>
      <c r="REH70" s="40"/>
      <c r="REI70" s="40"/>
      <c r="REJ70" s="40"/>
      <c r="REK70" s="40"/>
      <c r="REL70" s="40"/>
      <c r="REM70" s="40"/>
      <c r="REN70" s="40"/>
      <c r="REO70" s="40"/>
      <c r="REP70" s="40"/>
      <c r="REQ70" s="40"/>
      <c r="RER70" s="40"/>
      <c r="RES70" s="40"/>
      <c r="RET70" s="40"/>
      <c r="REU70" s="40"/>
      <c r="REV70" s="40"/>
      <c r="REW70" s="40"/>
      <c r="REX70" s="40"/>
      <c r="REY70" s="40"/>
      <c r="REZ70" s="40"/>
      <c r="RFA70" s="40"/>
      <c r="RFB70" s="40"/>
      <c r="RFC70" s="40"/>
      <c r="RFD70" s="40"/>
      <c r="RFE70" s="40"/>
      <c r="RFF70" s="40"/>
      <c r="RFG70" s="40"/>
      <c r="RFH70" s="40"/>
      <c r="RFI70" s="40"/>
      <c r="RFJ70" s="40"/>
      <c r="RFK70" s="40"/>
      <c r="RFL70" s="40"/>
      <c r="RFM70" s="40"/>
      <c r="RFN70" s="40"/>
      <c r="RFO70" s="40"/>
      <c r="RFP70" s="40"/>
      <c r="RFQ70" s="40"/>
      <c r="RFR70" s="40"/>
      <c r="RFS70" s="40"/>
      <c r="RFT70" s="40"/>
      <c r="RFU70" s="40"/>
      <c r="RFV70" s="40"/>
      <c r="RFW70" s="40"/>
      <c r="RFX70" s="40"/>
      <c r="RFY70" s="40"/>
      <c r="RFZ70" s="40"/>
      <c r="RGA70" s="40"/>
      <c r="RGB70" s="40"/>
      <c r="RGC70" s="40"/>
      <c r="RGD70" s="40"/>
      <c r="RGE70" s="40"/>
      <c r="RGF70" s="40"/>
      <c r="RGG70" s="40"/>
      <c r="RGH70" s="40"/>
      <c r="RGI70" s="40"/>
      <c r="RGJ70" s="40"/>
      <c r="RGK70" s="40"/>
      <c r="RGL70" s="40"/>
      <c r="RGM70" s="40"/>
      <c r="RGN70" s="40"/>
      <c r="RGO70" s="40"/>
      <c r="RGP70" s="40"/>
      <c r="RGQ70" s="40"/>
      <c r="RGR70" s="40"/>
      <c r="RGS70" s="40"/>
      <c r="RGT70" s="40"/>
      <c r="RGU70" s="40"/>
      <c r="RGV70" s="40"/>
      <c r="RGW70" s="40"/>
      <c r="RGX70" s="40"/>
      <c r="RGY70" s="40"/>
      <c r="RGZ70" s="40"/>
      <c r="RHA70" s="40"/>
      <c r="RHB70" s="40"/>
      <c r="RHC70" s="40"/>
      <c r="RHD70" s="40"/>
      <c r="RHE70" s="40"/>
      <c r="RHF70" s="40"/>
      <c r="RHG70" s="40"/>
      <c r="RHH70" s="40"/>
      <c r="RHI70" s="40"/>
      <c r="RHJ70" s="40"/>
      <c r="RHK70" s="40"/>
      <c r="RHL70" s="40"/>
      <c r="RHM70" s="40"/>
      <c r="RHN70" s="40"/>
      <c r="RHO70" s="40"/>
      <c r="RHP70" s="40"/>
      <c r="RHQ70" s="40"/>
      <c r="RHR70" s="40"/>
      <c r="RHS70" s="40"/>
      <c r="RHT70" s="40"/>
      <c r="RHU70" s="40"/>
      <c r="RHV70" s="40"/>
      <c r="RHW70" s="40"/>
      <c r="RHX70" s="40"/>
      <c r="RHY70" s="40"/>
      <c r="RHZ70" s="40"/>
      <c r="RIA70" s="40"/>
      <c r="RIB70" s="40"/>
      <c r="RIC70" s="40"/>
      <c r="RID70" s="40"/>
      <c r="RIE70" s="40"/>
      <c r="RIF70" s="40"/>
      <c r="RIG70" s="40"/>
      <c r="RIH70" s="40"/>
      <c r="RII70" s="40"/>
      <c r="RIJ70" s="40"/>
      <c r="RIK70" s="40"/>
      <c r="RIL70" s="40"/>
      <c r="RIM70" s="40"/>
      <c r="RIN70" s="40"/>
      <c r="RIO70" s="40"/>
      <c r="RIP70" s="40"/>
      <c r="RIQ70" s="40"/>
      <c r="RIR70" s="40"/>
      <c r="RIS70" s="40"/>
      <c r="RIT70" s="40"/>
      <c r="RIU70" s="40"/>
      <c r="RIV70" s="40"/>
      <c r="RIW70" s="40"/>
      <c r="RIX70" s="40"/>
      <c r="RIY70" s="40"/>
      <c r="RIZ70" s="40"/>
      <c r="RJA70" s="40"/>
      <c r="RJB70" s="40"/>
      <c r="RJC70" s="40"/>
      <c r="RJD70" s="40"/>
      <c r="RJE70" s="40"/>
      <c r="RJF70" s="40"/>
      <c r="RJG70" s="40"/>
      <c r="RJH70" s="40"/>
      <c r="RJI70" s="40"/>
      <c r="RJJ70" s="40"/>
      <c r="RJK70" s="40"/>
      <c r="RJL70" s="40"/>
      <c r="RJM70" s="40"/>
      <c r="RJN70" s="40"/>
      <c r="RJO70" s="40"/>
      <c r="RJP70" s="40"/>
      <c r="RJQ70" s="40"/>
      <c r="RJR70" s="40"/>
      <c r="RJS70" s="40"/>
      <c r="RJT70" s="40"/>
      <c r="RJU70" s="40"/>
      <c r="RJV70" s="40"/>
      <c r="RJW70" s="40"/>
      <c r="RJX70" s="40"/>
      <c r="RJY70" s="40"/>
      <c r="RJZ70" s="40"/>
      <c r="RKA70" s="40"/>
      <c r="RKB70" s="40"/>
      <c r="RKC70" s="40"/>
      <c r="RKD70" s="40"/>
      <c r="RKE70" s="40"/>
      <c r="RKF70" s="40"/>
      <c r="RKG70" s="40"/>
      <c r="RKH70" s="40"/>
      <c r="RKI70" s="40"/>
      <c r="RKJ70" s="40"/>
      <c r="RKK70" s="40"/>
      <c r="RKL70" s="40"/>
      <c r="RKM70" s="40"/>
      <c r="RKN70" s="40"/>
      <c r="RKO70" s="40"/>
      <c r="RKP70" s="40"/>
      <c r="RKQ70" s="40"/>
      <c r="RKR70" s="40"/>
      <c r="RKS70" s="40"/>
      <c r="RKT70" s="40"/>
      <c r="RKU70" s="40"/>
      <c r="RKV70" s="40"/>
      <c r="RKW70" s="40"/>
      <c r="RKX70" s="40"/>
      <c r="RKY70" s="40"/>
      <c r="RKZ70" s="40"/>
      <c r="RLA70" s="40"/>
      <c r="RLB70" s="40"/>
      <c r="RLC70" s="40"/>
      <c r="RLD70" s="40"/>
      <c r="RLE70" s="40"/>
      <c r="RLF70" s="40"/>
      <c r="RLG70" s="40"/>
      <c r="RLH70" s="40"/>
      <c r="RLI70" s="40"/>
      <c r="RLJ70" s="40"/>
      <c r="RLK70" s="40"/>
      <c r="RLL70" s="40"/>
      <c r="RLM70" s="40"/>
      <c r="RLN70" s="40"/>
      <c r="RLO70" s="40"/>
      <c r="RLP70" s="40"/>
      <c r="RLQ70" s="40"/>
      <c r="RLR70" s="40"/>
      <c r="RLS70" s="40"/>
      <c r="RLT70" s="40"/>
      <c r="RLU70" s="40"/>
      <c r="RLV70" s="40"/>
      <c r="RLW70" s="40"/>
      <c r="RLX70" s="40"/>
      <c r="RLY70" s="40"/>
      <c r="RLZ70" s="40"/>
      <c r="RMA70" s="40"/>
      <c r="RMB70" s="40"/>
      <c r="RMC70" s="40"/>
      <c r="RMD70" s="40"/>
      <c r="RME70" s="40"/>
      <c r="RMF70" s="40"/>
      <c r="RMG70" s="40"/>
      <c r="RMH70" s="40"/>
      <c r="RMI70" s="40"/>
      <c r="RMJ70" s="40"/>
      <c r="RMK70" s="40"/>
      <c r="RML70" s="40"/>
      <c r="RMM70" s="40"/>
      <c r="RMN70" s="40"/>
      <c r="RMO70" s="40"/>
      <c r="RMP70" s="40"/>
      <c r="RMQ70" s="40"/>
      <c r="RMR70" s="40"/>
      <c r="RMS70" s="40"/>
      <c r="RMT70" s="40"/>
      <c r="RMU70" s="40"/>
      <c r="RMV70" s="40"/>
      <c r="RMW70" s="40"/>
      <c r="RMX70" s="40"/>
      <c r="RMY70" s="40"/>
      <c r="RMZ70" s="40"/>
      <c r="RNA70" s="40"/>
      <c r="RNB70" s="40"/>
      <c r="RNC70" s="40"/>
      <c r="RND70" s="40"/>
      <c r="RNE70" s="40"/>
      <c r="RNF70" s="40"/>
      <c r="RNG70" s="40"/>
      <c r="RNH70" s="40"/>
      <c r="RNI70" s="40"/>
      <c r="RNJ70" s="40"/>
      <c r="RNK70" s="40"/>
      <c r="RNL70" s="40"/>
      <c r="RNM70" s="40"/>
      <c r="RNN70" s="40"/>
      <c r="RNO70" s="40"/>
      <c r="RNP70" s="40"/>
      <c r="RNQ70" s="40"/>
      <c r="RNR70" s="40"/>
      <c r="RNS70" s="40"/>
      <c r="RNT70" s="40"/>
      <c r="RNU70" s="40"/>
      <c r="RNV70" s="40"/>
      <c r="RNW70" s="40"/>
      <c r="RNX70" s="40"/>
      <c r="RNY70" s="40"/>
      <c r="RNZ70" s="40"/>
      <c r="ROA70" s="40"/>
      <c r="ROB70" s="40"/>
      <c r="ROC70" s="40"/>
      <c r="ROD70" s="40"/>
      <c r="ROE70" s="40"/>
      <c r="ROF70" s="40"/>
      <c r="ROG70" s="40"/>
      <c r="ROH70" s="40"/>
      <c r="ROI70" s="40"/>
      <c r="ROJ70" s="40"/>
      <c r="ROK70" s="40"/>
      <c r="ROL70" s="40"/>
      <c r="ROM70" s="40"/>
      <c r="RON70" s="40"/>
      <c r="ROO70" s="40"/>
      <c r="ROP70" s="40"/>
      <c r="ROQ70" s="40"/>
      <c r="ROR70" s="40"/>
      <c r="ROS70" s="40"/>
      <c r="ROT70" s="40"/>
      <c r="ROU70" s="40"/>
      <c r="ROV70" s="40"/>
      <c r="ROW70" s="40"/>
      <c r="ROX70" s="40"/>
      <c r="ROY70" s="40"/>
      <c r="ROZ70" s="40"/>
      <c r="RPA70" s="40"/>
      <c r="RPB70" s="40"/>
      <c r="RPC70" s="40"/>
      <c r="RPD70" s="40"/>
      <c r="RPE70" s="40"/>
      <c r="RPF70" s="40"/>
      <c r="RPG70" s="40"/>
      <c r="RPH70" s="40"/>
      <c r="RPI70" s="40"/>
      <c r="RPJ70" s="40"/>
      <c r="RPK70" s="40"/>
      <c r="RPL70" s="40"/>
      <c r="RPM70" s="40"/>
      <c r="RPN70" s="40"/>
      <c r="RPO70" s="40"/>
      <c r="RPP70" s="40"/>
      <c r="RPQ70" s="40"/>
      <c r="RPR70" s="40"/>
      <c r="RPS70" s="40"/>
      <c r="RPT70" s="40"/>
      <c r="RPU70" s="40"/>
      <c r="RPV70" s="40"/>
      <c r="RPW70" s="40"/>
      <c r="RPX70" s="40"/>
      <c r="RPY70" s="40"/>
      <c r="RPZ70" s="40"/>
      <c r="RQA70" s="40"/>
      <c r="RQB70" s="40"/>
      <c r="RQC70" s="40"/>
      <c r="RQD70" s="40"/>
      <c r="RQE70" s="40"/>
      <c r="RQF70" s="40"/>
      <c r="RQG70" s="40"/>
      <c r="RQH70" s="40"/>
      <c r="RQI70" s="40"/>
      <c r="RQJ70" s="40"/>
      <c r="RQK70" s="40"/>
      <c r="RQL70" s="40"/>
      <c r="RQM70" s="40"/>
      <c r="RQN70" s="40"/>
      <c r="RQO70" s="40"/>
      <c r="RQP70" s="40"/>
      <c r="RQQ70" s="40"/>
      <c r="RQR70" s="40"/>
      <c r="RQS70" s="40"/>
      <c r="RQT70" s="40"/>
      <c r="RQU70" s="40"/>
      <c r="RQV70" s="40"/>
      <c r="RQW70" s="40"/>
      <c r="RQX70" s="40"/>
      <c r="RQY70" s="40"/>
      <c r="RQZ70" s="40"/>
      <c r="RRA70" s="40"/>
      <c r="RRB70" s="40"/>
      <c r="RRC70" s="40"/>
      <c r="RRD70" s="40"/>
      <c r="RRE70" s="40"/>
      <c r="RRF70" s="40"/>
      <c r="RRG70" s="40"/>
      <c r="RRH70" s="40"/>
      <c r="RRI70" s="40"/>
      <c r="RRJ70" s="40"/>
      <c r="RRK70" s="40"/>
      <c r="RRL70" s="40"/>
      <c r="RRM70" s="40"/>
      <c r="RRN70" s="40"/>
      <c r="RRO70" s="40"/>
      <c r="RRP70" s="40"/>
      <c r="RRQ70" s="40"/>
      <c r="RRR70" s="40"/>
      <c r="RRS70" s="40"/>
      <c r="RRT70" s="40"/>
      <c r="RRU70" s="40"/>
      <c r="RRV70" s="40"/>
      <c r="RRW70" s="40"/>
      <c r="RRX70" s="40"/>
      <c r="RRY70" s="40"/>
      <c r="RRZ70" s="40"/>
      <c r="RSA70" s="40"/>
      <c r="RSB70" s="40"/>
      <c r="RSC70" s="40"/>
      <c r="RSD70" s="40"/>
      <c r="RSE70" s="40"/>
      <c r="RSF70" s="40"/>
      <c r="RSG70" s="40"/>
      <c r="RSH70" s="40"/>
      <c r="RSI70" s="40"/>
      <c r="RSJ70" s="40"/>
      <c r="RSK70" s="40"/>
      <c r="RSL70" s="40"/>
      <c r="RSM70" s="40"/>
      <c r="RSN70" s="40"/>
      <c r="RSO70" s="40"/>
      <c r="RSP70" s="40"/>
      <c r="RSQ70" s="40"/>
      <c r="RSR70" s="40"/>
      <c r="RSS70" s="40"/>
      <c r="RST70" s="40"/>
      <c r="RSU70" s="40"/>
      <c r="RSV70" s="40"/>
      <c r="RSW70" s="40"/>
      <c r="RSX70" s="40"/>
      <c r="RSY70" s="40"/>
      <c r="RSZ70" s="40"/>
      <c r="RTA70" s="40"/>
      <c r="RTB70" s="40"/>
      <c r="RTC70" s="40"/>
      <c r="RTD70" s="40"/>
      <c r="RTE70" s="40"/>
      <c r="RTF70" s="40"/>
      <c r="RTG70" s="40"/>
      <c r="RTH70" s="40"/>
      <c r="RTI70" s="40"/>
      <c r="RTJ70" s="40"/>
      <c r="RTK70" s="40"/>
      <c r="RTL70" s="40"/>
      <c r="RTM70" s="40"/>
      <c r="RTN70" s="40"/>
      <c r="RTO70" s="40"/>
      <c r="RTP70" s="40"/>
      <c r="RTQ70" s="40"/>
      <c r="RTR70" s="40"/>
      <c r="RTS70" s="40"/>
      <c r="RTT70" s="40"/>
      <c r="RTU70" s="40"/>
      <c r="RTV70" s="40"/>
      <c r="RTW70" s="40"/>
      <c r="RTX70" s="40"/>
      <c r="RTY70" s="40"/>
      <c r="RTZ70" s="40"/>
      <c r="RUA70" s="40"/>
      <c r="RUB70" s="40"/>
      <c r="RUC70" s="40"/>
      <c r="RUD70" s="40"/>
      <c r="RUE70" s="40"/>
      <c r="RUF70" s="40"/>
      <c r="RUG70" s="40"/>
      <c r="RUH70" s="40"/>
      <c r="RUI70" s="40"/>
      <c r="RUJ70" s="40"/>
      <c r="RUK70" s="40"/>
      <c r="RUL70" s="40"/>
      <c r="RUM70" s="40"/>
      <c r="RUN70" s="40"/>
      <c r="RUO70" s="40"/>
      <c r="RUP70" s="40"/>
      <c r="RUQ70" s="40"/>
      <c r="RUR70" s="40"/>
      <c r="RUS70" s="40"/>
      <c r="RUT70" s="40"/>
      <c r="RUU70" s="40"/>
      <c r="RUV70" s="40"/>
      <c r="RUW70" s="40"/>
      <c r="RUX70" s="40"/>
      <c r="RUY70" s="40"/>
      <c r="RUZ70" s="40"/>
      <c r="RVA70" s="40"/>
      <c r="RVB70" s="40"/>
      <c r="RVC70" s="40"/>
      <c r="RVD70" s="40"/>
      <c r="RVE70" s="40"/>
      <c r="RVF70" s="40"/>
      <c r="RVG70" s="40"/>
      <c r="RVH70" s="40"/>
      <c r="RVI70" s="40"/>
      <c r="RVJ70" s="40"/>
      <c r="RVK70" s="40"/>
      <c r="RVL70" s="40"/>
      <c r="RVM70" s="40"/>
      <c r="RVN70" s="40"/>
      <c r="RVO70" s="40"/>
      <c r="RVP70" s="40"/>
      <c r="RVQ70" s="40"/>
      <c r="RVR70" s="40"/>
      <c r="RVS70" s="40"/>
      <c r="RVT70" s="40"/>
      <c r="RVU70" s="40"/>
      <c r="RVV70" s="40"/>
      <c r="RVW70" s="40"/>
      <c r="RVX70" s="40"/>
      <c r="RVY70" s="40"/>
      <c r="RVZ70" s="40"/>
      <c r="RWA70" s="40"/>
      <c r="RWB70" s="40"/>
      <c r="RWC70" s="40"/>
      <c r="RWD70" s="40"/>
      <c r="RWE70" s="40"/>
      <c r="RWF70" s="40"/>
      <c r="RWG70" s="40"/>
      <c r="RWH70" s="40"/>
      <c r="RWI70" s="40"/>
      <c r="RWJ70" s="40"/>
      <c r="RWK70" s="40"/>
      <c r="RWL70" s="40"/>
      <c r="RWM70" s="40"/>
      <c r="RWN70" s="40"/>
      <c r="RWO70" s="40"/>
      <c r="RWP70" s="40"/>
      <c r="RWQ70" s="40"/>
      <c r="RWR70" s="40"/>
      <c r="RWS70" s="40"/>
      <c r="RWT70" s="40"/>
      <c r="RWU70" s="40"/>
      <c r="RWV70" s="40"/>
      <c r="RWW70" s="40"/>
      <c r="RWX70" s="40"/>
      <c r="RWY70" s="40"/>
      <c r="RWZ70" s="40"/>
      <c r="RXA70" s="40"/>
      <c r="RXB70" s="40"/>
      <c r="RXC70" s="40"/>
      <c r="RXD70" s="40"/>
      <c r="RXE70" s="40"/>
      <c r="RXF70" s="40"/>
      <c r="RXG70" s="40"/>
      <c r="RXH70" s="40"/>
      <c r="RXI70" s="40"/>
      <c r="RXJ70" s="40"/>
      <c r="RXK70" s="40"/>
      <c r="RXL70" s="40"/>
      <c r="RXM70" s="40"/>
      <c r="RXN70" s="40"/>
      <c r="RXO70" s="40"/>
      <c r="RXP70" s="40"/>
      <c r="RXQ70" s="40"/>
      <c r="RXR70" s="40"/>
      <c r="RXS70" s="40"/>
      <c r="RXT70" s="40"/>
      <c r="RXU70" s="40"/>
      <c r="RXV70" s="40"/>
      <c r="RXW70" s="40"/>
      <c r="RXX70" s="40"/>
      <c r="RXY70" s="40"/>
      <c r="RXZ70" s="40"/>
      <c r="RYA70" s="40"/>
      <c r="RYB70" s="40"/>
      <c r="RYC70" s="40"/>
      <c r="RYD70" s="40"/>
      <c r="RYE70" s="40"/>
      <c r="RYF70" s="40"/>
      <c r="RYG70" s="40"/>
      <c r="RYH70" s="40"/>
      <c r="RYI70" s="40"/>
      <c r="RYJ70" s="40"/>
      <c r="RYK70" s="40"/>
      <c r="RYL70" s="40"/>
      <c r="RYM70" s="40"/>
      <c r="RYN70" s="40"/>
      <c r="RYO70" s="40"/>
      <c r="RYP70" s="40"/>
      <c r="RYQ70" s="40"/>
      <c r="RYR70" s="40"/>
      <c r="RYS70" s="40"/>
      <c r="RYT70" s="40"/>
      <c r="RYU70" s="40"/>
      <c r="RYV70" s="40"/>
      <c r="RYW70" s="40"/>
      <c r="RYX70" s="40"/>
      <c r="RYY70" s="40"/>
      <c r="RYZ70" s="40"/>
      <c r="RZA70" s="40"/>
      <c r="RZB70" s="40"/>
      <c r="RZC70" s="40"/>
      <c r="RZD70" s="40"/>
      <c r="RZE70" s="40"/>
      <c r="RZF70" s="40"/>
      <c r="RZG70" s="40"/>
      <c r="RZH70" s="40"/>
      <c r="RZI70" s="40"/>
      <c r="RZJ70" s="40"/>
      <c r="RZK70" s="40"/>
      <c r="RZL70" s="40"/>
      <c r="RZM70" s="40"/>
      <c r="RZN70" s="40"/>
      <c r="RZO70" s="40"/>
      <c r="RZP70" s="40"/>
      <c r="RZQ70" s="40"/>
      <c r="RZR70" s="40"/>
      <c r="RZS70" s="40"/>
      <c r="RZT70" s="40"/>
      <c r="RZU70" s="40"/>
      <c r="RZV70" s="40"/>
      <c r="RZW70" s="40"/>
      <c r="RZX70" s="40"/>
      <c r="RZY70" s="40"/>
      <c r="RZZ70" s="40"/>
      <c r="SAA70" s="40"/>
      <c r="SAB70" s="40"/>
      <c r="SAC70" s="40"/>
      <c r="SAD70" s="40"/>
      <c r="SAE70" s="40"/>
      <c r="SAF70" s="40"/>
      <c r="SAG70" s="40"/>
      <c r="SAH70" s="40"/>
      <c r="SAI70" s="40"/>
      <c r="SAJ70" s="40"/>
      <c r="SAK70" s="40"/>
      <c r="SAL70" s="40"/>
      <c r="SAM70" s="40"/>
      <c r="SAN70" s="40"/>
      <c r="SAO70" s="40"/>
      <c r="SAP70" s="40"/>
      <c r="SAQ70" s="40"/>
      <c r="SAR70" s="40"/>
      <c r="SAS70" s="40"/>
      <c r="SAT70" s="40"/>
      <c r="SAU70" s="40"/>
      <c r="SAV70" s="40"/>
      <c r="SAW70" s="40"/>
      <c r="SAX70" s="40"/>
      <c r="SAY70" s="40"/>
      <c r="SAZ70" s="40"/>
      <c r="SBA70" s="40"/>
      <c r="SBB70" s="40"/>
      <c r="SBC70" s="40"/>
      <c r="SBD70" s="40"/>
      <c r="SBE70" s="40"/>
      <c r="SBF70" s="40"/>
      <c r="SBG70" s="40"/>
      <c r="SBH70" s="40"/>
      <c r="SBI70" s="40"/>
      <c r="SBJ70" s="40"/>
      <c r="SBK70" s="40"/>
      <c r="SBL70" s="40"/>
      <c r="SBM70" s="40"/>
      <c r="SBN70" s="40"/>
      <c r="SBO70" s="40"/>
      <c r="SBP70" s="40"/>
      <c r="SBQ70" s="40"/>
      <c r="SBR70" s="40"/>
      <c r="SBS70" s="40"/>
      <c r="SBT70" s="40"/>
      <c r="SBU70" s="40"/>
      <c r="SBV70" s="40"/>
      <c r="SBW70" s="40"/>
      <c r="SBX70" s="40"/>
      <c r="SBY70" s="40"/>
      <c r="SBZ70" s="40"/>
      <c r="SCA70" s="40"/>
      <c r="SCB70" s="40"/>
      <c r="SCC70" s="40"/>
      <c r="SCD70" s="40"/>
      <c r="SCE70" s="40"/>
      <c r="SCF70" s="40"/>
      <c r="SCG70" s="40"/>
      <c r="SCH70" s="40"/>
      <c r="SCI70" s="40"/>
      <c r="SCJ70" s="40"/>
      <c r="SCK70" s="40"/>
      <c r="SCL70" s="40"/>
      <c r="SCM70" s="40"/>
      <c r="SCN70" s="40"/>
      <c r="SCO70" s="40"/>
      <c r="SCP70" s="40"/>
      <c r="SCQ70" s="40"/>
      <c r="SCR70" s="40"/>
      <c r="SCS70" s="40"/>
      <c r="SCT70" s="40"/>
      <c r="SCU70" s="40"/>
      <c r="SCV70" s="40"/>
      <c r="SCW70" s="40"/>
      <c r="SCX70" s="40"/>
      <c r="SCY70" s="40"/>
      <c r="SCZ70" s="40"/>
      <c r="SDA70" s="40"/>
      <c r="SDB70" s="40"/>
      <c r="SDC70" s="40"/>
      <c r="SDD70" s="40"/>
      <c r="SDE70" s="40"/>
      <c r="SDF70" s="40"/>
      <c r="SDG70" s="40"/>
      <c r="SDH70" s="40"/>
      <c r="SDI70" s="40"/>
      <c r="SDJ70" s="40"/>
      <c r="SDK70" s="40"/>
      <c r="SDL70" s="40"/>
      <c r="SDM70" s="40"/>
      <c r="SDN70" s="40"/>
      <c r="SDO70" s="40"/>
      <c r="SDP70" s="40"/>
      <c r="SDQ70" s="40"/>
      <c r="SDR70" s="40"/>
      <c r="SDS70" s="40"/>
      <c r="SDT70" s="40"/>
      <c r="SDU70" s="40"/>
      <c r="SDV70" s="40"/>
      <c r="SDW70" s="40"/>
      <c r="SDX70" s="40"/>
      <c r="SDY70" s="40"/>
      <c r="SDZ70" s="40"/>
      <c r="SEA70" s="40"/>
      <c r="SEB70" s="40"/>
      <c r="SEC70" s="40"/>
      <c r="SED70" s="40"/>
      <c r="SEE70" s="40"/>
      <c r="SEF70" s="40"/>
      <c r="SEG70" s="40"/>
      <c r="SEH70" s="40"/>
      <c r="SEI70" s="40"/>
      <c r="SEJ70" s="40"/>
      <c r="SEK70" s="40"/>
      <c r="SEL70" s="40"/>
      <c r="SEM70" s="40"/>
      <c r="SEN70" s="40"/>
      <c r="SEO70" s="40"/>
      <c r="SEP70" s="40"/>
      <c r="SEQ70" s="40"/>
      <c r="SER70" s="40"/>
      <c r="SES70" s="40"/>
      <c r="SET70" s="40"/>
      <c r="SEU70" s="40"/>
      <c r="SEV70" s="40"/>
      <c r="SEW70" s="40"/>
      <c r="SEX70" s="40"/>
      <c r="SEY70" s="40"/>
      <c r="SEZ70" s="40"/>
      <c r="SFA70" s="40"/>
      <c r="SFB70" s="40"/>
      <c r="SFC70" s="40"/>
      <c r="SFD70" s="40"/>
      <c r="SFE70" s="40"/>
      <c r="SFF70" s="40"/>
      <c r="SFG70" s="40"/>
      <c r="SFH70" s="40"/>
      <c r="SFI70" s="40"/>
      <c r="SFJ70" s="40"/>
      <c r="SFK70" s="40"/>
      <c r="SFL70" s="40"/>
      <c r="SFM70" s="40"/>
      <c r="SFN70" s="40"/>
      <c r="SFO70" s="40"/>
      <c r="SFP70" s="40"/>
      <c r="SFQ70" s="40"/>
      <c r="SFR70" s="40"/>
      <c r="SFS70" s="40"/>
      <c r="SFT70" s="40"/>
      <c r="SFU70" s="40"/>
      <c r="SFV70" s="40"/>
      <c r="SFW70" s="40"/>
      <c r="SFX70" s="40"/>
      <c r="SFY70" s="40"/>
      <c r="SFZ70" s="40"/>
      <c r="SGA70" s="40"/>
      <c r="SGB70" s="40"/>
      <c r="SGC70" s="40"/>
      <c r="SGD70" s="40"/>
      <c r="SGE70" s="40"/>
      <c r="SGF70" s="40"/>
      <c r="SGG70" s="40"/>
      <c r="SGH70" s="40"/>
      <c r="SGI70" s="40"/>
      <c r="SGJ70" s="40"/>
      <c r="SGK70" s="40"/>
      <c r="SGL70" s="40"/>
      <c r="SGM70" s="40"/>
      <c r="SGN70" s="40"/>
      <c r="SGO70" s="40"/>
      <c r="SGP70" s="40"/>
      <c r="SGQ70" s="40"/>
      <c r="SGR70" s="40"/>
      <c r="SGS70" s="40"/>
      <c r="SGT70" s="40"/>
      <c r="SGU70" s="40"/>
      <c r="SGV70" s="40"/>
      <c r="SGW70" s="40"/>
      <c r="SGX70" s="40"/>
      <c r="SGY70" s="40"/>
      <c r="SGZ70" s="40"/>
      <c r="SHA70" s="40"/>
      <c r="SHB70" s="40"/>
      <c r="SHC70" s="40"/>
      <c r="SHD70" s="40"/>
      <c r="SHE70" s="40"/>
      <c r="SHF70" s="40"/>
      <c r="SHG70" s="40"/>
      <c r="SHH70" s="40"/>
      <c r="SHI70" s="40"/>
      <c r="SHJ70" s="40"/>
      <c r="SHK70" s="40"/>
      <c r="SHL70" s="40"/>
      <c r="SHM70" s="40"/>
      <c r="SHN70" s="40"/>
      <c r="SHO70" s="40"/>
      <c r="SHP70" s="40"/>
      <c r="SHQ70" s="40"/>
      <c r="SHR70" s="40"/>
      <c r="SHS70" s="40"/>
      <c r="SHT70" s="40"/>
      <c r="SHU70" s="40"/>
      <c r="SHV70" s="40"/>
      <c r="SHW70" s="40"/>
      <c r="SHX70" s="40"/>
      <c r="SHY70" s="40"/>
      <c r="SHZ70" s="40"/>
      <c r="SIA70" s="40"/>
      <c r="SIB70" s="40"/>
      <c r="SIC70" s="40"/>
      <c r="SID70" s="40"/>
      <c r="SIE70" s="40"/>
      <c r="SIF70" s="40"/>
      <c r="SIG70" s="40"/>
      <c r="SIH70" s="40"/>
      <c r="SII70" s="40"/>
      <c r="SIJ70" s="40"/>
      <c r="SIK70" s="40"/>
      <c r="SIL70" s="40"/>
      <c r="SIM70" s="40"/>
      <c r="SIN70" s="40"/>
      <c r="SIO70" s="40"/>
      <c r="SIP70" s="40"/>
      <c r="SIQ70" s="40"/>
      <c r="SIR70" s="40"/>
      <c r="SIS70" s="40"/>
      <c r="SIT70" s="40"/>
      <c r="SIU70" s="40"/>
      <c r="SIV70" s="40"/>
      <c r="SIW70" s="40"/>
      <c r="SIX70" s="40"/>
      <c r="SIY70" s="40"/>
      <c r="SIZ70" s="40"/>
      <c r="SJA70" s="40"/>
      <c r="SJB70" s="40"/>
      <c r="SJC70" s="40"/>
      <c r="SJD70" s="40"/>
      <c r="SJE70" s="40"/>
      <c r="SJF70" s="40"/>
      <c r="SJG70" s="40"/>
      <c r="SJH70" s="40"/>
      <c r="SJI70" s="40"/>
      <c r="SJJ70" s="40"/>
      <c r="SJK70" s="40"/>
      <c r="SJL70" s="40"/>
      <c r="SJM70" s="40"/>
      <c r="SJN70" s="40"/>
      <c r="SJO70" s="40"/>
      <c r="SJP70" s="40"/>
      <c r="SJQ70" s="40"/>
      <c r="SJR70" s="40"/>
      <c r="SJS70" s="40"/>
      <c r="SJT70" s="40"/>
      <c r="SJU70" s="40"/>
      <c r="SJV70" s="40"/>
      <c r="SJW70" s="40"/>
      <c r="SJX70" s="40"/>
      <c r="SJY70" s="40"/>
      <c r="SJZ70" s="40"/>
      <c r="SKA70" s="40"/>
      <c r="SKB70" s="40"/>
      <c r="SKC70" s="40"/>
      <c r="SKD70" s="40"/>
      <c r="SKE70" s="40"/>
      <c r="SKF70" s="40"/>
      <c r="SKG70" s="40"/>
      <c r="SKH70" s="40"/>
      <c r="SKI70" s="40"/>
      <c r="SKJ70" s="40"/>
      <c r="SKK70" s="40"/>
      <c r="SKL70" s="40"/>
      <c r="SKM70" s="40"/>
      <c r="SKN70" s="40"/>
      <c r="SKO70" s="40"/>
      <c r="SKP70" s="40"/>
      <c r="SKQ70" s="40"/>
      <c r="SKR70" s="40"/>
      <c r="SKS70" s="40"/>
      <c r="SKT70" s="40"/>
      <c r="SKU70" s="40"/>
      <c r="SKV70" s="40"/>
      <c r="SKW70" s="40"/>
      <c r="SKX70" s="40"/>
      <c r="SKY70" s="40"/>
      <c r="SKZ70" s="40"/>
      <c r="SLA70" s="40"/>
      <c r="SLB70" s="40"/>
      <c r="SLC70" s="40"/>
      <c r="SLD70" s="40"/>
      <c r="SLE70" s="40"/>
      <c r="SLF70" s="40"/>
      <c r="SLG70" s="40"/>
      <c r="SLH70" s="40"/>
      <c r="SLI70" s="40"/>
      <c r="SLJ70" s="40"/>
      <c r="SLK70" s="40"/>
      <c r="SLL70" s="40"/>
      <c r="SLM70" s="40"/>
      <c r="SLN70" s="40"/>
      <c r="SLO70" s="40"/>
      <c r="SLP70" s="40"/>
      <c r="SLQ70" s="40"/>
      <c r="SLR70" s="40"/>
      <c r="SLS70" s="40"/>
      <c r="SLT70" s="40"/>
      <c r="SLU70" s="40"/>
      <c r="SLV70" s="40"/>
      <c r="SLW70" s="40"/>
      <c r="SLX70" s="40"/>
      <c r="SLY70" s="40"/>
      <c r="SLZ70" s="40"/>
      <c r="SMA70" s="40"/>
      <c r="SMB70" s="40"/>
      <c r="SMC70" s="40"/>
      <c r="SMD70" s="40"/>
      <c r="SME70" s="40"/>
      <c r="SMF70" s="40"/>
      <c r="SMG70" s="40"/>
      <c r="SMH70" s="40"/>
      <c r="SMI70" s="40"/>
      <c r="SMJ70" s="40"/>
      <c r="SMK70" s="40"/>
      <c r="SML70" s="40"/>
      <c r="SMM70" s="40"/>
      <c r="SMN70" s="40"/>
      <c r="SMO70" s="40"/>
      <c r="SMP70" s="40"/>
      <c r="SMQ70" s="40"/>
      <c r="SMR70" s="40"/>
      <c r="SMS70" s="40"/>
      <c r="SMT70" s="40"/>
      <c r="SMU70" s="40"/>
      <c r="SMV70" s="40"/>
      <c r="SMW70" s="40"/>
      <c r="SMX70" s="40"/>
      <c r="SMY70" s="40"/>
      <c r="SMZ70" s="40"/>
      <c r="SNA70" s="40"/>
      <c r="SNB70" s="40"/>
      <c r="SNC70" s="40"/>
      <c r="SND70" s="40"/>
      <c r="SNE70" s="40"/>
      <c r="SNF70" s="40"/>
      <c r="SNG70" s="40"/>
      <c r="SNH70" s="40"/>
      <c r="SNI70" s="40"/>
      <c r="SNJ70" s="40"/>
      <c r="SNK70" s="40"/>
      <c r="SNL70" s="40"/>
      <c r="SNM70" s="40"/>
      <c r="SNN70" s="40"/>
      <c r="SNO70" s="40"/>
      <c r="SNP70" s="40"/>
      <c r="SNQ70" s="40"/>
      <c r="SNR70" s="40"/>
      <c r="SNS70" s="40"/>
      <c r="SNT70" s="40"/>
      <c r="SNU70" s="40"/>
      <c r="SNV70" s="40"/>
      <c r="SNW70" s="40"/>
      <c r="SNX70" s="40"/>
      <c r="SNY70" s="40"/>
      <c r="SNZ70" s="40"/>
      <c r="SOA70" s="40"/>
      <c r="SOB70" s="40"/>
      <c r="SOC70" s="40"/>
      <c r="SOD70" s="40"/>
      <c r="SOE70" s="40"/>
      <c r="SOF70" s="40"/>
      <c r="SOG70" s="40"/>
      <c r="SOH70" s="40"/>
      <c r="SOI70" s="40"/>
      <c r="SOJ70" s="40"/>
      <c r="SOK70" s="40"/>
      <c r="SOL70" s="40"/>
      <c r="SOM70" s="40"/>
      <c r="SON70" s="40"/>
      <c r="SOO70" s="40"/>
      <c r="SOP70" s="40"/>
      <c r="SOQ70" s="40"/>
      <c r="SOR70" s="40"/>
      <c r="SOS70" s="40"/>
      <c r="SOT70" s="40"/>
      <c r="SOU70" s="40"/>
      <c r="SOV70" s="40"/>
      <c r="SOW70" s="40"/>
      <c r="SOX70" s="40"/>
      <c r="SOY70" s="40"/>
      <c r="SOZ70" s="40"/>
      <c r="SPA70" s="40"/>
      <c r="SPB70" s="40"/>
      <c r="SPC70" s="40"/>
      <c r="SPD70" s="40"/>
      <c r="SPE70" s="40"/>
      <c r="SPF70" s="40"/>
      <c r="SPG70" s="40"/>
      <c r="SPH70" s="40"/>
      <c r="SPI70" s="40"/>
      <c r="SPJ70" s="40"/>
      <c r="SPK70" s="40"/>
      <c r="SPL70" s="40"/>
      <c r="SPM70" s="40"/>
      <c r="SPN70" s="40"/>
      <c r="SPO70" s="40"/>
      <c r="SPP70" s="40"/>
      <c r="SPQ70" s="40"/>
      <c r="SPR70" s="40"/>
      <c r="SPS70" s="40"/>
      <c r="SPT70" s="40"/>
      <c r="SPU70" s="40"/>
      <c r="SPV70" s="40"/>
      <c r="SPW70" s="40"/>
      <c r="SPX70" s="40"/>
      <c r="SPY70" s="40"/>
      <c r="SPZ70" s="40"/>
      <c r="SQA70" s="40"/>
      <c r="SQB70" s="40"/>
      <c r="SQC70" s="40"/>
      <c r="SQD70" s="40"/>
      <c r="SQE70" s="40"/>
      <c r="SQF70" s="40"/>
      <c r="SQG70" s="40"/>
      <c r="SQH70" s="40"/>
      <c r="SQI70" s="40"/>
      <c r="SQJ70" s="40"/>
      <c r="SQK70" s="40"/>
      <c r="SQL70" s="40"/>
      <c r="SQM70" s="40"/>
      <c r="SQN70" s="40"/>
      <c r="SQO70" s="40"/>
      <c r="SQP70" s="40"/>
      <c r="SQQ70" s="40"/>
      <c r="SQR70" s="40"/>
      <c r="SQS70" s="40"/>
      <c r="SQT70" s="40"/>
      <c r="SQU70" s="40"/>
      <c r="SQV70" s="40"/>
      <c r="SQW70" s="40"/>
      <c r="SQX70" s="40"/>
      <c r="SQY70" s="40"/>
      <c r="SQZ70" s="40"/>
      <c r="SRA70" s="40"/>
      <c r="SRB70" s="40"/>
      <c r="SRC70" s="40"/>
      <c r="SRD70" s="40"/>
      <c r="SRE70" s="40"/>
      <c r="SRF70" s="40"/>
      <c r="SRG70" s="40"/>
      <c r="SRH70" s="40"/>
      <c r="SRI70" s="40"/>
      <c r="SRJ70" s="40"/>
      <c r="SRK70" s="40"/>
      <c r="SRL70" s="40"/>
      <c r="SRM70" s="40"/>
      <c r="SRN70" s="40"/>
      <c r="SRO70" s="40"/>
      <c r="SRP70" s="40"/>
      <c r="SRQ70" s="40"/>
      <c r="SRR70" s="40"/>
      <c r="SRS70" s="40"/>
      <c r="SRT70" s="40"/>
      <c r="SRU70" s="40"/>
      <c r="SRV70" s="40"/>
      <c r="SRW70" s="40"/>
      <c r="SRX70" s="40"/>
      <c r="SRY70" s="40"/>
      <c r="SRZ70" s="40"/>
      <c r="SSA70" s="40"/>
      <c r="SSB70" s="40"/>
      <c r="SSC70" s="40"/>
      <c r="SSD70" s="40"/>
      <c r="SSE70" s="40"/>
      <c r="SSF70" s="40"/>
      <c r="SSG70" s="40"/>
      <c r="SSH70" s="40"/>
      <c r="SSI70" s="40"/>
      <c r="SSJ70" s="40"/>
      <c r="SSK70" s="40"/>
      <c r="SSL70" s="40"/>
      <c r="SSM70" s="40"/>
      <c r="SSN70" s="40"/>
      <c r="SSO70" s="40"/>
      <c r="SSP70" s="40"/>
      <c r="SSQ70" s="40"/>
      <c r="SSR70" s="40"/>
      <c r="SSS70" s="40"/>
      <c r="SST70" s="40"/>
      <c r="SSU70" s="40"/>
      <c r="SSV70" s="40"/>
      <c r="SSW70" s="40"/>
      <c r="SSX70" s="40"/>
      <c r="SSY70" s="40"/>
      <c r="SSZ70" s="40"/>
      <c r="STA70" s="40"/>
      <c r="STB70" s="40"/>
      <c r="STC70" s="40"/>
      <c r="STD70" s="40"/>
      <c r="STE70" s="40"/>
      <c r="STF70" s="40"/>
      <c r="STG70" s="40"/>
      <c r="STH70" s="40"/>
      <c r="STI70" s="40"/>
      <c r="STJ70" s="40"/>
      <c r="STK70" s="40"/>
      <c r="STL70" s="40"/>
      <c r="STM70" s="40"/>
      <c r="STN70" s="40"/>
      <c r="STO70" s="40"/>
      <c r="STP70" s="40"/>
      <c r="STQ70" s="40"/>
      <c r="STR70" s="40"/>
      <c r="STS70" s="40"/>
      <c r="STT70" s="40"/>
      <c r="STU70" s="40"/>
      <c r="STV70" s="40"/>
      <c r="STW70" s="40"/>
      <c r="STX70" s="40"/>
      <c r="STY70" s="40"/>
      <c r="STZ70" s="40"/>
      <c r="SUA70" s="40"/>
      <c r="SUB70" s="40"/>
      <c r="SUC70" s="40"/>
      <c r="SUD70" s="40"/>
      <c r="SUE70" s="40"/>
      <c r="SUF70" s="40"/>
      <c r="SUG70" s="40"/>
      <c r="SUH70" s="40"/>
      <c r="SUI70" s="40"/>
      <c r="SUJ70" s="40"/>
      <c r="SUK70" s="40"/>
      <c r="SUL70" s="40"/>
      <c r="SUM70" s="40"/>
      <c r="SUN70" s="40"/>
      <c r="SUO70" s="40"/>
      <c r="SUP70" s="40"/>
      <c r="SUQ70" s="40"/>
      <c r="SUR70" s="40"/>
      <c r="SUS70" s="40"/>
      <c r="SUT70" s="40"/>
      <c r="SUU70" s="40"/>
      <c r="SUV70" s="40"/>
      <c r="SUW70" s="40"/>
      <c r="SUX70" s="40"/>
      <c r="SUY70" s="40"/>
      <c r="SUZ70" s="40"/>
      <c r="SVA70" s="40"/>
      <c r="SVB70" s="40"/>
      <c r="SVC70" s="40"/>
      <c r="SVD70" s="40"/>
      <c r="SVE70" s="40"/>
      <c r="SVF70" s="40"/>
      <c r="SVG70" s="40"/>
      <c r="SVH70" s="40"/>
      <c r="SVI70" s="40"/>
      <c r="SVJ70" s="40"/>
      <c r="SVK70" s="40"/>
      <c r="SVL70" s="40"/>
      <c r="SVM70" s="40"/>
      <c r="SVN70" s="40"/>
      <c r="SVO70" s="40"/>
      <c r="SVP70" s="40"/>
      <c r="SVQ70" s="40"/>
      <c r="SVR70" s="40"/>
      <c r="SVS70" s="40"/>
      <c r="SVT70" s="40"/>
      <c r="SVU70" s="40"/>
      <c r="SVV70" s="40"/>
      <c r="SVW70" s="40"/>
      <c r="SVX70" s="40"/>
      <c r="SVY70" s="40"/>
      <c r="SVZ70" s="40"/>
      <c r="SWA70" s="40"/>
      <c r="SWB70" s="40"/>
      <c r="SWC70" s="40"/>
      <c r="SWD70" s="40"/>
      <c r="SWE70" s="40"/>
      <c r="SWF70" s="40"/>
      <c r="SWG70" s="40"/>
      <c r="SWH70" s="40"/>
      <c r="SWI70" s="40"/>
      <c r="SWJ70" s="40"/>
      <c r="SWK70" s="40"/>
      <c r="SWL70" s="40"/>
      <c r="SWM70" s="40"/>
      <c r="SWN70" s="40"/>
      <c r="SWO70" s="40"/>
      <c r="SWP70" s="40"/>
      <c r="SWQ70" s="40"/>
      <c r="SWR70" s="40"/>
      <c r="SWS70" s="40"/>
      <c r="SWT70" s="40"/>
      <c r="SWU70" s="40"/>
      <c r="SWV70" s="40"/>
      <c r="SWW70" s="40"/>
      <c r="SWX70" s="40"/>
      <c r="SWY70" s="40"/>
      <c r="SWZ70" s="40"/>
      <c r="SXA70" s="40"/>
      <c r="SXB70" s="40"/>
      <c r="SXC70" s="40"/>
      <c r="SXD70" s="40"/>
      <c r="SXE70" s="40"/>
      <c r="SXF70" s="40"/>
      <c r="SXG70" s="40"/>
      <c r="SXH70" s="40"/>
      <c r="SXI70" s="40"/>
      <c r="SXJ70" s="40"/>
      <c r="SXK70" s="40"/>
      <c r="SXL70" s="40"/>
      <c r="SXM70" s="40"/>
      <c r="SXN70" s="40"/>
      <c r="SXO70" s="40"/>
      <c r="SXP70" s="40"/>
      <c r="SXQ70" s="40"/>
      <c r="SXR70" s="40"/>
      <c r="SXS70" s="40"/>
      <c r="SXT70" s="40"/>
      <c r="SXU70" s="40"/>
      <c r="SXV70" s="40"/>
      <c r="SXW70" s="40"/>
      <c r="SXX70" s="40"/>
      <c r="SXY70" s="40"/>
      <c r="SXZ70" s="40"/>
      <c r="SYA70" s="40"/>
      <c r="SYB70" s="40"/>
      <c r="SYC70" s="40"/>
      <c r="SYD70" s="40"/>
      <c r="SYE70" s="40"/>
      <c r="SYF70" s="40"/>
      <c r="SYG70" s="40"/>
      <c r="SYH70" s="40"/>
      <c r="SYI70" s="40"/>
      <c r="SYJ70" s="40"/>
      <c r="SYK70" s="40"/>
      <c r="SYL70" s="40"/>
      <c r="SYM70" s="40"/>
      <c r="SYN70" s="40"/>
      <c r="SYO70" s="40"/>
      <c r="SYP70" s="40"/>
      <c r="SYQ70" s="40"/>
      <c r="SYR70" s="40"/>
      <c r="SYS70" s="40"/>
      <c r="SYT70" s="40"/>
      <c r="SYU70" s="40"/>
      <c r="SYV70" s="40"/>
      <c r="SYW70" s="40"/>
      <c r="SYX70" s="40"/>
      <c r="SYY70" s="40"/>
      <c r="SYZ70" s="40"/>
      <c r="SZA70" s="40"/>
      <c r="SZB70" s="40"/>
      <c r="SZC70" s="40"/>
      <c r="SZD70" s="40"/>
      <c r="SZE70" s="40"/>
      <c r="SZF70" s="40"/>
      <c r="SZG70" s="40"/>
      <c r="SZH70" s="40"/>
      <c r="SZI70" s="40"/>
      <c r="SZJ70" s="40"/>
      <c r="SZK70" s="40"/>
      <c r="SZL70" s="40"/>
      <c r="SZM70" s="40"/>
      <c r="SZN70" s="40"/>
      <c r="SZO70" s="40"/>
      <c r="SZP70" s="40"/>
      <c r="SZQ70" s="40"/>
      <c r="SZR70" s="40"/>
      <c r="SZS70" s="40"/>
      <c r="SZT70" s="40"/>
      <c r="SZU70" s="40"/>
      <c r="SZV70" s="40"/>
      <c r="SZW70" s="40"/>
      <c r="SZX70" s="40"/>
      <c r="SZY70" s="40"/>
      <c r="SZZ70" s="40"/>
      <c r="TAA70" s="40"/>
      <c r="TAB70" s="40"/>
      <c r="TAC70" s="40"/>
      <c r="TAD70" s="40"/>
      <c r="TAE70" s="40"/>
      <c r="TAF70" s="40"/>
      <c r="TAG70" s="40"/>
      <c r="TAH70" s="40"/>
      <c r="TAI70" s="40"/>
      <c r="TAJ70" s="40"/>
      <c r="TAK70" s="40"/>
      <c r="TAL70" s="40"/>
      <c r="TAM70" s="40"/>
      <c r="TAN70" s="40"/>
      <c r="TAO70" s="40"/>
      <c r="TAP70" s="40"/>
      <c r="TAQ70" s="40"/>
      <c r="TAR70" s="40"/>
      <c r="TAS70" s="40"/>
      <c r="TAT70" s="40"/>
      <c r="TAU70" s="40"/>
      <c r="TAV70" s="40"/>
      <c r="TAW70" s="40"/>
      <c r="TAX70" s="40"/>
      <c r="TAY70" s="40"/>
      <c r="TAZ70" s="40"/>
      <c r="TBA70" s="40"/>
      <c r="TBB70" s="40"/>
      <c r="TBC70" s="40"/>
      <c r="TBD70" s="40"/>
      <c r="TBE70" s="40"/>
      <c r="TBF70" s="40"/>
      <c r="TBG70" s="40"/>
      <c r="TBH70" s="40"/>
      <c r="TBI70" s="40"/>
      <c r="TBJ70" s="40"/>
      <c r="TBK70" s="40"/>
      <c r="TBL70" s="40"/>
      <c r="TBM70" s="40"/>
      <c r="TBN70" s="40"/>
      <c r="TBO70" s="40"/>
      <c r="TBP70" s="40"/>
      <c r="TBQ70" s="40"/>
      <c r="TBR70" s="40"/>
      <c r="TBS70" s="40"/>
      <c r="TBT70" s="40"/>
      <c r="TBU70" s="40"/>
      <c r="TBV70" s="40"/>
      <c r="TBW70" s="40"/>
      <c r="TBX70" s="40"/>
      <c r="TBY70" s="40"/>
      <c r="TBZ70" s="40"/>
      <c r="TCA70" s="40"/>
      <c r="TCB70" s="40"/>
      <c r="TCC70" s="40"/>
      <c r="TCD70" s="40"/>
      <c r="TCE70" s="40"/>
      <c r="TCF70" s="40"/>
      <c r="TCG70" s="40"/>
      <c r="TCH70" s="40"/>
      <c r="TCI70" s="40"/>
      <c r="TCJ70" s="40"/>
      <c r="TCK70" s="40"/>
      <c r="TCL70" s="40"/>
      <c r="TCM70" s="40"/>
      <c r="TCN70" s="40"/>
      <c r="TCO70" s="40"/>
      <c r="TCP70" s="40"/>
      <c r="TCQ70" s="40"/>
      <c r="TCR70" s="40"/>
      <c r="TCS70" s="40"/>
      <c r="TCT70" s="40"/>
      <c r="TCU70" s="40"/>
      <c r="TCV70" s="40"/>
      <c r="TCW70" s="40"/>
      <c r="TCX70" s="40"/>
      <c r="TCY70" s="40"/>
      <c r="TCZ70" s="40"/>
      <c r="TDA70" s="40"/>
      <c r="TDB70" s="40"/>
      <c r="TDC70" s="40"/>
      <c r="TDD70" s="40"/>
      <c r="TDE70" s="40"/>
      <c r="TDF70" s="40"/>
      <c r="TDG70" s="40"/>
      <c r="TDH70" s="40"/>
      <c r="TDI70" s="40"/>
      <c r="TDJ70" s="40"/>
      <c r="TDK70" s="40"/>
      <c r="TDL70" s="40"/>
      <c r="TDM70" s="40"/>
      <c r="TDN70" s="40"/>
      <c r="TDO70" s="40"/>
      <c r="TDP70" s="40"/>
      <c r="TDQ70" s="40"/>
      <c r="TDR70" s="40"/>
      <c r="TDS70" s="40"/>
      <c r="TDT70" s="40"/>
      <c r="TDU70" s="40"/>
      <c r="TDV70" s="40"/>
      <c r="TDW70" s="40"/>
      <c r="TDX70" s="40"/>
      <c r="TDY70" s="40"/>
      <c r="TDZ70" s="40"/>
      <c r="TEA70" s="40"/>
      <c r="TEB70" s="40"/>
      <c r="TEC70" s="40"/>
      <c r="TED70" s="40"/>
      <c r="TEE70" s="40"/>
      <c r="TEF70" s="40"/>
      <c r="TEG70" s="40"/>
      <c r="TEH70" s="40"/>
      <c r="TEI70" s="40"/>
      <c r="TEJ70" s="40"/>
      <c r="TEK70" s="40"/>
      <c r="TEL70" s="40"/>
      <c r="TEM70" s="40"/>
      <c r="TEN70" s="40"/>
      <c r="TEO70" s="40"/>
      <c r="TEP70" s="40"/>
      <c r="TEQ70" s="40"/>
      <c r="TER70" s="40"/>
      <c r="TES70" s="40"/>
      <c r="TET70" s="40"/>
      <c r="TEU70" s="40"/>
      <c r="TEV70" s="40"/>
      <c r="TEW70" s="40"/>
      <c r="TEX70" s="40"/>
      <c r="TEY70" s="40"/>
      <c r="TEZ70" s="40"/>
      <c r="TFA70" s="40"/>
      <c r="TFB70" s="40"/>
      <c r="TFC70" s="40"/>
      <c r="TFD70" s="40"/>
      <c r="TFE70" s="40"/>
      <c r="TFF70" s="40"/>
      <c r="TFG70" s="40"/>
      <c r="TFH70" s="40"/>
      <c r="TFI70" s="40"/>
      <c r="TFJ70" s="40"/>
      <c r="TFK70" s="40"/>
      <c r="TFL70" s="40"/>
      <c r="TFM70" s="40"/>
      <c r="TFN70" s="40"/>
      <c r="TFO70" s="40"/>
      <c r="TFP70" s="40"/>
      <c r="TFQ70" s="40"/>
      <c r="TFR70" s="40"/>
      <c r="TFS70" s="40"/>
      <c r="TFT70" s="40"/>
      <c r="TFU70" s="40"/>
      <c r="TFV70" s="40"/>
      <c r="TFW70" s="40"/>
      <c r="TFX70" s="40"/>
      <c r="TFY70" s="40"/>
      <c r="TFZ70" s="40"/>
      <c r="TGA70" s="40"/>
      <c r="TGB70" s="40"/>
      <c r="TGC70" s="40"/>
      <c r="TGD70" s="40"/>
      <c r="TGE70" s="40"/>
      <c r="TGF70" s="40"/>
      <c r="TGG70" s="40"/>
      <c r="TGH70" s="40"/>
      <c r="TGI70" s="40"/>
      <c r="TGJ70" s="40"/>
      <c r="TGK70" s="40"/>
      <c r="TGL70" s="40"/>
      <c r="TGM70" s="40"/>
      <c r="TGN70" s="40"/>
      <c r="TGO70" s="40"/>
      <c r="TGP70" s="40"/>
      <c r="TGQ70" s="40"/>
      <c r="TGR70" s="40"/>
      <c r="TGS70" s="40"/>
      <c r="TGT70" s="40"/>
      <c r="TGU70" s="40"/>
      <c r="TGV70" s="40"/>
      <c r="TGW70" s="40"/>
      <c r="TGX70" s="40"/>
      <c r="TGY70" s="40"/>
      <c r="TGZ70" s="40"/>
      <c r="THA70" s="40"/>
      <c r="THB70" s="40"/>
      <c r="THC70" s="40"/>
      <c r="THD70" s="40"/>
      <c r="THE70" s="40"/>
      <c r="THF70" s="40"/>
      <c r="THG70" s="40"/>
      <c r="THH70" s="40"/>
      <c r="THI70" s="40"/>
      <c r="THJ70" s="40"/>
      <c r="THK70" s="40"/>
      <c r="THL70" s="40"/>
      <c r="THM70" s="40"/>
      <c r="THN70" s="40"/>
      <c r="THO70" s="40"/>
      <c r="THP70" s="40"/>
      <c r="THQ70" s="40"/>
      <c r="THR70" s="40"/>
      <c r="THS70" s="40"/>
      <c r="THT70" s="40"/>
      <c r="THU70" s="40"/>
      <c r="THV70" s="40"/>
      <c r="THW70" s="40"/>
      <c r="THX70" s="40"/>
      <c r="THY70" s="40"/>
      <c r="THZ70" s="40"/>
      <c r="TIA70" s="40"/>
      <c r="TIB70" s="40"/>
      <c r="TIC70" s="40"/>
      <c r="TID70" s="40"/>
      <c r="TIE70" s="40"/>
      <c r="TIF70" s="40"/>
      <c r="TIG70" s="40"/>
      <c r="TIH70" s="40"/>
      <c r="TII70" s="40"/>
      <c r="TIJ70" s="40"/>
      <c r="TIK70" s="40"/>
      <c r="TIL70" s="40"/>
      <c r="TIM70" s="40"/>
      <c r="TIN70" s="40"/>
      <c r="TIO70" s="40"/>
      <c r="TIP70" s="40"/>
      <c r="TIQ70" s="40"/>
      <c r="TIR70" s="40"/>
      <c r="TIS70" s="40"/>
      <c r="TIT70" s="40"/>
      <c r="TIU70" s="40"/>
      <c r="TIV70" s="40"/>
      <c r="TIW70" s="40"/>
      <c r="TIX70" s="40"/>
      <c r="TIY70" s="40"/>
      <c r="TIZ70" s="40"/>
      <c r="TJA70" s="40"/>
      <c r="TJB70" s="40"/>
      <c r="TJC70" s="40"/>
      <c r="TJD70" s="40"/>
      <c r="TJE70" s="40"/>
      <c r="TJF70" s="40"/>
      <c r="TJG70" s="40"/>
      <c r="TJH70" s="40"/>
      <c r="TJI70" s="40"/>
      <c r="TJJ70" s="40"/>
      <c r="TJK70" s="40"/>
      <c r="TJL70" s="40"/>
      <c r="TJM70" s="40"/>
      <c r="TJN70" s="40"/>
      <c r="TJO70" s="40"/>
      <c r="TJP70" s="40"/>
      <c r="TJQ70" s="40"/>
      <c r="TJR70" s="40"/>
      <c r="TJS70" s="40"/>
      <c r="TJT70" s="40"/>
      <c r="TJU70" s="40"/>
      <c r="TJV70" s="40"/>
      <c r="TJW70" s="40"/>
      <c r="TJX70" s="40"/>
      <c r="TJY70" s="40"/>
      <c r="TJZ70" s="40"/>
      <c r="TKA70" s="40"/>
      <c r="TKB70" s="40"/>
      <c r="TKC70" s="40"/>
      <c r="TKD70" s="40"/>
      <c r="TKE70" s="40"/>
      <c r="TKF70" s="40"/>
      <c r="TKG70" s="40"/>
      <c r="TKH70" s="40"/>
      <c r="TKI70" s="40"/>
      <c r="TKJ70" s="40"/>
      <c r="TKK70" s="40"/>
      <c r="TKL70" s="40"/>
      <c r="TKM70" s="40"/>
      <c r="TKN70" s="40"/>
      <c r="TKO70" s="40"/>
      <c r="TKP70" s="40"/>
      <c r="TKQ70" s="40"/>
      <c r="TKR70" s="40"/>
      <c r="TKS70" s="40"/>
      <c r="TKT70" s="40"/>
      <c r="TKU70" s="40"/>
      <c r="TKV70" s="40"/>
      <c r="TKW70" s="40"/>
      <c r="TKX70" s="40"/>
      <c r="TKY70" s="40"/>
      <c r="TKZ70" s="40"/>
      <c r="TLA70" s="40"/>
      <c r="TLB70" s="40"/>
      <c r="TLC70" s="40"/>
      <c r="TLD70" s="40"/>
      <c r="TLE70" s="40"/>
      <c r="TLF70" s="40"/>
      <c r="TLG70" s="40"/>
      <c r="TLH70" s="40"/>
      <c r="TLI70" s="40"/>
      <c r="TLJ70" s="40"/>
      <c r="TLK70" s="40"/>
      <c r="TLL70" s="40"/>
      <c r="TLM70" s="40"/>
      <c r="TLN70" s="40"/>
      <c r="TLO70" s="40"/>
      <c r="TLP70" s="40"/>
      <c r="TLQ70" s="40"/>
      <c r="TLR70" s="40"/>
      <c r="TLS70" s="40"/>
      <c r="TLT70" s="40"/>
      <c r="TLU70" s="40"/>
      <c r="TLV70" s="40"/>
      <c r="TLW70" s="40"/>
      <c r="TLX70" s="40"/>
      <c r="TLY70" s="40"/>
      <c r="TLZ70" s="40"/>
      <c r="TMA70" s="40"/>
      <c r="TMB70" s="40"/>
      <c r="TMC70" s="40"/>
      <c r="TMD70" s="40"/>
      <c r="TME70" s="40"/>
      <c r="TMF70" s="40"/>
      <c r="TMG70" s="40"/>
      <c r="TMH70" s="40"/>
      <c r="TMI70" s="40"/>
      <c r="TMJ70" s="40"/>
      <c r="TMK70" s="40"/>
      <c r="TML70" s="40"/>
      <c r="TMM70" s="40"/>
      <c r="TMN70" s="40"/>
      <c r="TMO70" s="40"/>
      <c r="TMP70" s="40"/>
      <c r="TMQ70" s="40"/>
      <c r="TMR70" s="40"/>
      <c r="TMS70" s="40"/>
      <c r="TMT70" s="40"/>
      <c r="TMU70" s="40"/>
      <c r="TMV70" s="40"/>
      <c r="TMW70" s="40"/>
      <c r="TMX70" s="40"/>
      <c r="TMY70" s="40"/>
      <c r="TMZ70" s="40"/>
      <c r="TNA70" s="40"/>
      <c r="TNB70" s="40"/>
      <c r="TNC70" s="40"/>
      <c r="TND70" s="40"/>
      <c r="TNE70" s="40"/>
      <c r="TNF70" s="40"/>
      <c r="TNG70" s="40"/>
      <c r="TNH70" s="40"/>
      <c r="TNI70" s="40"/>
      <c r="TNJ70" s="40"/>
      <c r="TNK70" s="40"/>
      <c r="TNL70" s="40"/>
      <c r="TNM70" s="40"/>
      <c r="TNN70" s="40"/>
      <c r="TNO70" s="40"/>
      <c r="TNP70" s="40"/>
      <c r="TNQ70" s="40"/>
      <c r="TNR70" s="40"/>
      <c r="TNS70" s="40"/>
      <c r="TNT70" s="40"/>
      <c r="TNU70" s="40"/>
      <c r="TNV70" s="40"/>
      <c r="TNW70" s="40"/>
      <c r="TNX70" s="40"/>
      <c r="TNY70" s="40"/>
      <c r="TNZ70" s="40"/>
      <c r="TOA70" s="40"/>
      <c r="TOB70" s="40"/>
      <c r="TOC70" s="40"/>
      <c r="TOD70" s="40"/>
      <c r="TOE70" s="40"/>
      <c r="TOF70" s="40"/>
      <c r="TOG70" s="40"/>
      <c r="TOH70" s="40"/>
      <c r="TOI70" s="40"/>
      <c r="TOJ70" s="40"/>
      <c r="TOK70" s="40"/>
      <c r="TOL70" s="40"/>
      <c r="TOM70" s="40"/>
      <c r="TON70" s="40"/>
      <c r="TOO70" s="40"/>
      <c r="TOP70" s="40"/>
      <c r="TOQ70" s="40"/>
      <c r="TOR70" s="40"/>
      <c r="TOS70" s="40"/>
      <c r="TOT70" s="40"/>
      <c r="TOU70" s="40"/>
      <c r="TOV70" s="40"/>
      <c r="TOW70" s="40"/>
      <c r="TOX70" s="40"/>
      <c r="TOY70" s="40"/>
      <c r="TOZ70" s="40"/>
      <c r="TPA70" s="40"/>
      <c r="TPB70" s="40"/>
      <c r="TPC70" s="40"/>
      <c r="TPD70" s="40"/>
      <c r="TPE70" s="40"/>
      <c r="TPF70" s="40"/>
      <c r="TPG70" s="40"/>
      <c r="TPH70" s="40"/>
      <c r="TPI70" s="40"/>
      <c r="TPJ70" s="40"/>
      <c r="TPK70" s="40"/>
      <c r="TPL70" s="40"/>
      <c r="TPM70" s="40"/>
      <c r="TPN70" s="40"/>
      <c r="TPO70" s="40"/>
      <c r="TPP70" s="40"/>
      <c r="TPQ70" s="40"/>
      <c r="TPR70" s="40"/>
      <c r="TPS70" s="40"/>
      <c r="TPT70" s="40"/>
      <c r="TPU70" s="40"/>
      <c r="TPV70" s="40"/>
      <c r="TPW70" s="40"/>
      <c r="TPX70" s="40"/>
      <c r="TPY70" s="40"/>
      <c r="TPZ70" s="40"/>
      <c r="TQA70" s="40"/>
      <c r="TQB70" s="40"/>
      <c r="TQC70" s="40"/>
      <c r="TQD70" s="40"/>
      <c r="TQE70" s="40"/>
      <c r="TQF70" s="40"/>
      <c r="TQG70" s="40"/>
      <c r="TQH70" s="40"/>
      <c r="TQI70" s="40"/>
      <c r="TQJ70" s="40"/>
      <c r="TQK70" s="40"/>
      <c r="TQL70" s="40"/>
      <c r="TQM70" s="40"/>
      <c r="TQN70" s="40"/>
      <c r="TQO70" s="40"/>
      <c r="TQP70" s="40"/>
      <c r="TQQ70" s="40"/>
      <c r="TQR70" s="40"/>
      <c r="TQS70" s="40"/>
      <c r="TQT70" s="40"/>
      <c r="TQU70" s="40"/>
      <c r="TQV70" s="40"/>
      <c r="TQW70" s="40"/>
      <c r="TQX70" s="40"/>
      <c r="TQY70" s="40"/>
      <c r="TQZ70" s="40"/>
      <c r="TRA70" s="40"/>
      <c r="TRB70" s="40"/>
      <c r="TRC70" s="40"/>
      <c r="TRD70" s="40"/>
      <c r="TRE70" s="40"/>
      <c r="TRF70" s="40"/>
      <c r="TRG70" s="40"/>
      <c r="TRH70" s="40"/>
      <c r="TRI70" s="40"/>
      <c r="TRJ70" s="40"/>
      <c r="TRK70" s="40"/>
      <c r="TRL70" s="40"/>
      <c r="TRM70" s="40"/>
      <c r="TRN70" s="40"/>
      <c r="TRO70" s="40"/>
      <c r="TRP70" s="40"/>
      <c r="TRQ70" s="40"/>
      <c r="TRR70" s="40"/>
      <c r="TRS70" s="40"/>
      <c r="TRT70" s="40"/>
      <c r="TRU70" s="40"/>
      <c r="TRV70" s="40"/>
      <c r="TRW70" s="40"/>
      <c r="TRX70" s="40"/>
      <c r="TRY70" s="40"/>
      <c r="TRZ70" s="40"/>
      <c r="TSA70" s="40"/>
      <c r="TSB70" s="40"/>
      <c r="TSC70" s="40"/>
      <c r="TSD70" s="40"/>
      <c r="TSE70" s="40"/>
      <c r="TSF70" s="40"/>
      <c r="TSG70" s="40"/>
      <c r="TSH70" s="40"/>
      <c r="TSI70" s="40"/>
      <c r="TSJ70" s="40"/>
      <c r="TSK70" s="40"/>
      <c r="TSL70" s="40"/>
      <c r="TSM70" s="40"/>
      <c r="TSN70" s="40"/>
      <c r="TSO70" s="40"/>
      <c r="TSP70" s="40"/>
      <c r="TSQ70" s="40"/>
      <c r="TSR70" s="40"/>
      <c r="TSS70" s="40"/>
      <c r="TST70" s="40"/>
      <c r="TSU70" s="40"/>
      <c r="TSV70" s="40"/>
      <c r="TSW70" s="40"/>
      <c r="TSX70" s="40"/>
      <c r="TSY70" s="40"/>
      <c r="TSZ70" s="40"/>
      <c r="TTA70" s="40"/>
      <c r="TTB70" s="40"/>
      <c r="TTC70" s="40"/>
      <c r="TTD70" s="40"/>
      <c r="TTE70" s="40"/>
      <c r="TTF70" s="40"/>
      <c r="TTG70" s="40"/>
      <c r="TTH70" s="40"/>
      <c r="TTI70" s="40"/>
      <c r="TTJ70" s="40"/>
      <c r="TTK70" s="40"/>
      <c r="TTL70" s="40"/>
      <c r="TTM70" s="40"/>
      <c r="TTN70" s="40"/>
      <c r="TTO70" s="40"/>
      <c r="TTP70" s="40"/>
      <c r="TTQ70" s="40"/>
      <c r="TTR70" s="40"/>
      <c r="TTS70" s="40"/>
      <c r="TTT70" s="40"/>
      <c r="TTU70" s="40"/>
      <c r="TTV70" s="40"/>
      <c r="TTW70" s="40"/>
      <c r="TTX70" s="40"/>
      <c r="TTY70" s="40"/>
      <c r="TTZ70" s="40"/>
      <c r="TUA70" s="40"/>
      <c r="TUB70" s="40"/>
      <c r="TUC70" s="40"/>
      <c r="TUD70" s="40"/>
      <c r="TUE70" s="40"/>
      <c r="TUF70" s="40"/>
      <c r="TUG70" s="40"/>
      <c r="TUH70" s="40"/>
      <c r="TUI70" s="40"/>
      <c r="TUJ70" s="40"/>
      <c r="TUK70" s="40"/>
      <c r="TUL70" s="40"/>
      <c r="TUM70" s="40"/>
      <c r="TUN70" s="40"/>
      <c r="TUO70" s="40"/>
      <c r="TUP70" s="40"/>
      <c r="TUQ70" s="40"/>
      <c r="TUR70" s="40"/>
      <c r="TUS70" s="40"/>
      <c r="TUT70" s="40"/>
      <c r="TUU70" s="40"/>
      <c r="TUV70" s="40"/>
      <c r="TUW70" s="40"/>
      <c r="TUX70" s="40"/>
      <c r="TUY70" s="40"/>
      <c r="TUZ70" s="40"/>
      <c r="TVA70" s="40"/>
      <c r="TVB70" s="40"/>
      <c r="TVC70" s="40"/>
      <c r="TVD70" s="40"/>
      <c r="TVE70" s="40"/>
      <c r="TVF70" s="40"/>
      <c r="TVG70" s="40"/>
      <c r="TVH70" s="40"/>
      <c r="TVI70" s="40"/>
      <c r="TVJ70" s="40"/>
      <c r="TVK70" s="40"/>
      <c r="TVL70" s="40"/>
      <c r="TVM70" s="40"/>
      <c r="TVN70" s="40"/>
      <c r="TVO70" s="40"/>
      <c r="TVP70" s="40"/>
      <c r="TVQ70" s="40"/>
      <c r="TVR70" s="40"/>
      <c r="TVS70" s="40"/>
      <c r="TVT70" s="40"/>
      <c r="TVU70" s="40"/>
      <c r="TVV70" s="40"/>
      <c r="TVW70" s="40"/>
      <c r="TVX70" s="40"/>
      <c r="TVY70" s="40"/>
      <c r="TVZ70" s="40"/>
      <c r="TWA70" s="40"/>
      <c r="TWB70" s="40"/>
      <c r="TWC70" s="40"/>
      <c r="TWD70" s="40"/>
      <c r="TWE70" s="40"/>
      <c r="TWF70" s="40"/>
      <c r="TWG70" s="40"/>
      <c r="TWH70" s="40"/>
      <c r="TWI70" s="40"/>
      <c r="TWJ70" s="40"/>
      <c r="TWK70" s="40"/>
      <c r="TWL70" s="40"/>
      <c r="TWM70" s="40"/>
      <c r="TWN70" s="40"/>
      <c r="TWO70" s="40"/>
      <c r="TWP70" s="40"/>
      <c r="TWQ70" s="40"/>
      <c r="TWR70" s="40"/>
      <c r="TWS70" s="40"/>
      <c r="TWT70" s="40"/>
      <c r="TWU70" s="40"/>
      <c r="TWV70" s="40"/>
      <c r="TWW70" s="40"/>
      <c r="TWX70" s="40"/>
      <c r="TWY70" s="40"/>
      <c r="TWZ70" s="40"/>
      <c r="TXA70" s="40"/>
      <c r="TXB70" s="40"/>
      <c r="TXC70" s="40"/>
      <c r="TXD70" s="40"/>
      <c r="TXE70" s="40"/>
      <c r="TXF70" s="40"/>
      <c r="TXG70" s="40"/>
      <c r="TXH70" s="40"/>
      <c r="TXI70" s="40"/>
      <c r="TXJ70" s="40"/>
      <c r="TXK70" s="40"/>
      <c r="TXL70" s="40"/>
      <c r="TXM70" s="40"/>
      <c r="TXN70" s="40"/>
      <c r="TXO70" s="40"/>
      <c r="TXP70" s="40"/>
      <c r="TXQ70" s="40"/>
      <c r="TXR70" s="40"/>
      <c r="TXS70" s="40"/>
      <c r="TXT70" s="40"/>
      <c r="TXU70" s="40"/>
      <c r="TXV70" s="40"/>
      <c r="TXW70" s="40"/>
      <c r="TXX70" s="40"/>
      <c r="TXY70" s="40"/>
      <c r="TXZ70" s="40"/>
      <c r="TYA70" s="40"/>
      <c r="TYB70" s="40"/>
      <c r="TYC70" s="40"/>
      <c r="TYD70" s="40"/>
      <c r="TYE70" s="40"/>
      <c r="TYF70" s="40"/>
      <c r="TYG70" s="40"/>
      <c r="TYH70" s="40"/>
      <c r="TYI70" s="40"/>
      <c r="TYJ70" s="40"/>
      <c r="TYK70" s="40"/>
      <c r="TYL70" s="40"/>
      <c r="TYM70" s="40"/>
      <c r="TYN70" s="40"/>
      <c r="TYO70" s="40"/>
      <c r="TYP70" s="40"/>
      <c r="TYQ70" s="40"/>
      <c r="TYR70" s="40"/>
      <c r="TYS70" s="40"/>
      <c r="TYT70" s="40"/>
      <c r="TYU70" s="40"/>
      <c r="TYV70" s="40"/>
      <c r="TYW70" s="40"/>
      <c r="TYX70" s="40"/>
      <c r="TYY70" s="40"/>
      <c r="TYZ70" s="40"/>
      <c r="TZA70" s="40"/>
      <c r="TZB70" s="40"/>
      <c r="TZC70" s="40"/>
      <c r="TZD70" s="40"/>
      <c r="TZE70" s="40"/>
      <c r="TZF70" s="40"/>
      <c r="TZG70" s="40"/>
      <c r="TZH70" s="40"/>
      <c r="TZI70" s="40"/>
      <c r="TZJ70" s="40"/>
      <c r="TZK70" s="40"/>
      <c r="TZL70" s="40"/>
      <c r="TZM70" s="40"/>
      <c r="TZN70" s="40"/>
      <c r="TZO70" s="40"/>
      <c r="TZP70" s="40"/>
      <c r="TZQ70" s="40"/>
      <c r="TZR70" s="40"/>
      <c r="TZS70" s="40"/>
      <c r="TZT70" s="40"/>
      <c r="TZU70" s="40"/>
      <c r="TZV70" s="40"/>
      <c r="TZW70" s="40"/>
      <c r="TZX70" s="40"/>
      <c r="TZY70" s="40"/>
      <c r="TZZ70" s="40"/>
      <c r="UAA70" s="40"/>
      <c r="UAB70" s="40"/>
      <c r="UAC70" s="40"/>
      <c r="UAD70" s="40"/>
      <c r="UAE70" s="40"/>
      <c r="UAF70" s="40"/>
      <c r="UAG70" s="40"/>
      <c r="UAH70" s="40"/>
      <c r="UAI70" s="40"/>
      <c r="UAJ70" s="40"/>
      <c r="UAK70" s="40"/>
      <c r="UAL70" s="40"/>
      <c r="UAM70" s="40"/>
      <c r="UAN70" s="40"/>
      <c r="UAO70" s="40"/>
      <c r="UAP70" s="40"/>
      <c r="UAQ70" s="40"/>
      <c r="UAR70" s="40"/>
      <c r="UAS70" s="40"/>
      <c r="UAT70" s="40"/>
      <c r="UAU70" s="40"/>
      <c r="UAV70" s="40"/>
      <c r="UAW70" s="40"/>
      <c r="UAX70" s="40"/>
      <c r="UAY70" s="40"/>
      <c r="UAZ70" s="40"/>
      <c r="UBA70" s="40"/>
      <c r="UBB70" s="40"/>
      <c r="UBC70" s="40"/>
      <c r="UBD70" s="40"/>
      <c r="UBE70" s="40"/>
      <c r="UBF70" s="40"/>
      <c r="UBG70" s="40"/>
      <c r="UBH70" s="40"/>
      <c r="UBI70" s="40"/>
      <c r="UBJ70" s="40"/>
      <c r="UBK70" s="40"/>
      <c r="UBL70" s="40"/>
      <c r="UBM70" s="40"/>
      <c r="UBN70" s="40"/>
      <c r="UBO70" s="40"/>
      <c r="UBP70" s="40"/>
      <c r="UBQ70" s="40"/>
      <c r="UBR70" s="40"/>
      <c r="UBS70" s="40"/>
      <c r="UBT70" s="40"/>
      <c r="UBU70" s="40"/>
      <c r="UBV70" s="40"/>
      <c r="UBW70" s="40"/>
      <c r="UBX70" s="40"/>
      <c r="UBY70" s="40"/>
      <c r="UBZ70" s="40"/>
      <c r="UCA70" s="40"/>
      <c r="UCB70" s="40"/>
      <c r="UCC70" s="40"/>
      <c r="UCD70" s="40"/>
      <c r="UCE70" s="40"/>
      <c r="UCF70" s="40"/>
      <c r="UCG70" s="40"/>
      <c r="UCH70" s="40"/>
      <c r="UCI70" s="40"/>
      <c r="UCJ70" s="40"/>
      <c r="UCK70" s="40"/>
      <c r="UCL70" s="40"/>
      <c r="UCM70" s="40"/>
      <c r="UCN70" s="40"/>
      <c r="UCO70" s="40"/>
      <c r="UCP70" s="40"/>
      <c r="UCQ70" s="40"/>
      <c r="UCR70" s="40"/>
      <c r="UCS70" s="40"/>
      <c r="UCT70" s="40"/>
      <c r="UCU70" s="40"/>
      <c r="UCV70" s="40"/>
      <c r="UCW70" s="40"/>
      <c r="UCX70" s="40"/>
      <c r="UCY70" s="40"/>
      <c r="UCZ70" s="40"/>
      <c r="UDA70" s="40"/>
      <c r="UDB70" s="40"/>
      <c r="UDC70" s="40"/>
      <c r="UDD70" s="40"/>
      <c r="UDE70" s="40"/>
      <c r="UDF70" s="40"/>
      <c r="UDG70" s="40"/>
      <c r="UDH70" s="40"/>
      <c r="UDI70" s="40"/>
      <c r="UDJ70" s="40"/>
      <c r="UDK70" s="40"/>
      <c r="UDL70" s="40"/>
      <c r="UDM70" s="40"/>
      <c r="UDN70" s="40"/>
      <c r="UDO70" s="40"/>
      <c r="UDP70" s="40"/>
      <c r="UDQ70" s="40"/>
      <c r="UDR70" s="40"/>
      <c r="UDS70" s="40"/>
      <c r="UDT70" s="40"/>
      <c r="UDU70" s="40"/>
      <c r="UDV70" s="40"/>
      <c r="UDW70" s="40"/>
      <c r="UDX70" s="40"/>
      <c r="UDY70" s="40"/>
      <c r="UDZ70" s="40"/>
      <c r="UEA70" s="40"/>
      <c r="UEB70" s="40"/>
      <c r="UEC70" s="40"/>
      <c r="UED70" s="40"/>
      <c r="UEE70" s="40"/>
      <c r="UEF70" s="40"/>
      <c r="UEG70" s="40"/>
      <c r="UEH70" s="40"/>
      <c r="UEI70" s="40"/>
      <c r="UEJ70" s="40"/>
      <c r="UEK70" s="40"/>
      <c r="UEL70" s="40"/>
      <c r="UEM70" s="40"/>
      <c r="UEN70" s="40"/>
      <c r="UEO70" s="40"/>
      <c r="UEP70" s="40"/>
      <c r="UEQ70" s="40"/>
      <c r="UER70" s="40"/>
      <c r="UES70" s="40"/>
      <c r="UET70" s="40"/>
      <c r="UEU70" s="40"/>
      <c r="UEV70" s="40"/>
      <c r="UEW70" s="40"/>
      <c r="UEX70" s="40"/>
      <c r="UEY70" s="40"/>
      <c r="UEZ70" s="40"/>
      <c r="UFA70" s="40"/>
      <c r="UFB70" s="40"/>
      <c r="UFC70" s="40"/>
      <c r="UFD70" s="40"/>
      <c r="UFE70" s="40"/>
      <c r="UFF70" s="40"/>
      <c r="UFG70" s="40"/>
      <c r="UFH70" s="40"/>
      <c r="UFI70" s="40"/>
      <c r="UFJ70" s="40"/>
      <c r="UFK70" s="40"/>
      <c r="UFL70" s="40"/>
      <c r="UFM70" s="40"/>
      <c r="UFN70" s="40"/>
      <c r="UFO70" s="40"/>
      <c r="UFP70" s="40"/>
      <c r="UFQ70" s="40"/>
      <c r="UFR70" s="40"/>
      <c r="UFS70" s="40"/>
      <c r="UFT70" s="40"/>
      <c r="UFU70" s="40"/>
      <c r="UFV70" s="40"/>
      <c r="UFW70" s="40"/>
      <c r="UFX70" s="40"/>
      <c r="UFY70" s="40"/>
      <c r="UFZ70" s="40"/>
      <c r="UGA70" s="40"/>
      <c r="UGB70" s="40"/>
      <c r="UGC70" s="40"/>
      <c r="UGD70" s="40"/>
      <c r="UGE70" s="40"/>
      <c r="UGF70" s="40"/>
      <c r="UGG70" s="40"/>
      <c r="UGH70" s="40"/>
      <c r="UGI70" s="40"/>
      <c r="UGJ70" s="40"/>
      <c r="UGK70" s="40"/>
      <c r="UGL70" s="40"/>
      <c r="UGM70" s="40"/>
      <c r="UGN70" s="40"/>
      <c r="UGO70" s="40"/>
      <c r="UGP70" s="40"/>
      <c r="UGQ70" s="40"/>
      <c r="UGR70" s="40"/>
      <c r="UGS70" s="40"/>
      <c r="UGT70" s="40"/>
      <c r="UGU70" s="40"/>
      <c r="UGV70" s="40"/>
      <c r="UGW70" s="40"/>
      <c r="UGX70" s="40"/>
      <c r="UGY70" s="40"/>
      <c r="UGZ70" s="40"/>
      <c r="UHA70" s="40"/>
      <c r="UHB70" s="40"/>
      <c r="UHC70" s="40"/>
      <c r="UHD70" s="40"/>
      <c r="UHE70" s="40"/>
      <c r="UHF70" s="40"/>
      <c r="UHG70" s="40"/>
      <c r="UHH70" s="40"/>
      <c r="UHI70" s="40"/>
      <c r="UHJ70" s="40"/>
      <c r="UHK70" s="40"/>
      <c r="UHL70" s="40"/>
      <c r="UHM70" s="40"/>
      <c r="UHN70" s="40"/>
      <c r="UHO70" s="40"/>
      <c r="UHP70" s="40"/>
      <c r="UHQ70" s="40"/>
      <c r="UHR70" s="40"/>
      <c r="UHS70" s="40"/>
      <c r="UHT70" s="40"/>
      <c r="UHU70" s="40"/>
      <c r="UHV70" s="40"/>
      <c r="UHW70" s="40"/>
      <c r="UHX70" s="40"/>
      <c r="UHY70" s="40"/>
      <c r="UHZ70" s="40"/>
      <c r="UIA70" s="40"/>
      <c r="UIB70" s="40"/>
      <c r="UIC70" s="40"/>
      <c r="UID70" s="40"/>
      <c r="UIE70" s="40"/>
      <c r="UIF70" s="40"/>
      <c r="UIG70" s="40"/>
      <c r="UIH70" s="40"/>
      <c r="UII70" s="40"/>
      <c r="UIJ70" s="40"/>
      <c r="UIK70" s="40"/>
      <c r="UIL70" s="40"/>
      <c r="UIM70" s="40"/>
      <c r="UIN70" s="40"/>
      <c r="UIO70" s="40"/>
      <c r="UIP70" s="40"/>
      <c r="UIQ70" s="40"/>
      <c r="UIR70" s="40"/>
      <c r="UIS70" s="40"/>
      <c r="UIT70" s="40"/>
      <c r="UIU70" s="40"/>
      <c r="UIV70" s="40"/>
      <c r="UIW70" s="40"/>
      <c r="UIX70" s="40"/>
      <c r="UIY70" s="40"/>
      <c r="UIZ70" s="40"/>
      <c r="UJA70" s="40"/>
      <c r="UJB70" s="40"/>
      <c r="UJC70" s="40"/>
      <c r="UJD70" s="40"/>
      <c r="UJE70" s="40"/>
      <c r="UJF70" s="40"/>
      <c r="UJG70" s="40"/>
      <c r="UJH70" s="40"/>
      <c r="UJI70" s="40"/>
      <c r="UJJ70" s="40"/>
      <c r="UJK70" s="40"/>
      <c r="UJL70" s="40"/>
      <c r="UJM70" s="40"/>
      <c r="UJN70" s="40"/>
      <c r="UJO70" s="40"/>
      <c r="UJP70" s="40"/>
      <c r="UJQ70" s="40"/>
      <c r="UJR70" s="40"/>
      <c r="UJS70" s="40"/>
      <c r="UJT70" s="40"/>
      <c r="UJU70" s="40"/>
      <c r="UJV70" s="40"/>
      <c r="UJW70" s="40"/>
      <c r="UJX70" s="40"/>
      <c r="UJY70" s="40"/>
      <c r="UJZ70" s="40"/>
      <c r="UKA70" s="40"/>
      <c r="UKB70" s="40"/>
      <c r="UKC70" s="40"/>
      <c r="UKD70" s="40"/>
      <c r="UKE70" s="40"/>
      <c r="UKF70" s="40"/>
      <c r="UKG70" s="40"/>
      <c r="UKH70" s="40"/>
      <c r="UKI70" s="40"/>
      <c r="UKJ70" s="40"/>
      <c r="UKK70" s="40"/>
      <c r="UKL70" s="40"/>
      <c r="UKM70" s="40"/>
      <c r="UKN70" s="40"/>
      <c r="UKO70" s="40"/>
      <c r="UKP70" s="40"/>
      <c r="UKQ70" s="40"/>
      <c r="UKR70" s="40"/>
      <c r="UKS70" s="40"/>
      <c r="UKT70" s="40"/>
      <c r="UKU70" s="40"/>
      <c r="UKV70" s="40"/>
      <c r="UKW70" s="40"/>
      <c r="UKX70" s="40"/>
      <c r="UKY70" s="40"/>
      <c r="UKZ70" s="40"/>
      <c r="ULA70" s="40"/>
      <c r="ULB70" s="40"/>
      <c r="ULC70" s="40"/>
      <c r="ULD70" s="40"/>
      <c r="ULE70" s="40"/>
      <c r="ULF70" s="40"/>
      <c r="ULG70" s="40"/>
      <c r="ULH70" s="40"/>
      <c r="ULI70" s="40"/>
      <c r="ULJ70" s="40"/>
      <c r="ULK70" s="40"/>
      <c r="ULL70" s="40"/>
      <c r="ULM70" s="40"/>
      <c r="ULN70" s="40"/>
      <c r="ULO70" s="40"/>
      <c r="ULP70" s="40"/>
      <c r="ULQ70" s="40"/>
      <c r="ULR70" s="40"/>
      <c r="ULS70" s="40"/>
      <c r="ULT70" s="40"/>
      <c r="ULU70" s="40"/>
      <c r="ULV70" s="40"/>
      <c r="ULW70" s="40"/>
      <c r="ULX70" s="40"/>
      <c r="ULY70" s="40"/>
      <c r="ULZ70" s="40"/>
      <c r="UMA70" s="40"/>
      <c r="UMB70" s="40"/>
      <c r="UMC70" s="40"/>
      <c r="UMD70" s="40"/>
      <c r="UME70" s="40"/>
      <c r="UMF70" s="40"/>
      <c r="UMG70" s="40"/>
      <c r="UMH70" s="40"/>
      <c r="UMI70" s="40"/>
      <c r="UMJ70" s="40"/>
      <c r="UMK70" s="40"/>
      <c r="UML70" s="40"/>
      <c r="UMM70" s="40"/>
      <c r="UMN70" s="40"/>
      <c r="UMO70" s="40"/>
      <c r="UMP70" s="40"/>
      <c r="UMQ70" s="40"/>
      <c r="UMR70" s="40"/>
      <c r="UMS70" s="40"/>
      <c r="UMT70" s="40"/>
      <c r="UMU70" s="40"/>
      <c r="UMV70" s="40"/>
      <c r="UMW70" s="40"/>
      <c r="UMX70" s="40"/>
      <c r="UMY70" s="40"/>
      <c r="UMZ70" s="40"/>
      <c r="UNA70" s="40"/>
      <c r="UNB70" s="40"/>
      <c r="UNC70" s="40"/>
      <c r="UND70" s="40"/>
      <c r="UNE70" s="40"/>
      <c r="UNF70" s="40"/>
      <c r="UNG70" s="40"/>
      <c r="UNH70" s="40"/>
      <c r="UNI70" s="40"/>
      <c r="UNJ70" s="40"/>
      <c r="UNK70" s="40"/>
      <c r="UNL70" s="40"/>
      <c r="UNM70" s="40"/>
      <c r="UNN70" s="40"/>
      <c r="UNO70" s="40"/>
      <c r="UNP70" s="40"/>
      <c r="UNQ70" s="40"/>
      <c r="UNR70" s="40"/>
      <c r="UNS70" s="40"/>
      <c r="UNT70" s="40"/>
      <c r="UNU70" s="40"/>
      <c r="UNV70" s="40"/>
      <c r="UNW70" s="40"/>
      <c r="UNX70" s="40"/>
      <c r="UNY70" s="40"/>
      <c r="UNZ70" s="40"/>
      <c r="UOA70" s="40"/>
      <c r="UOB70" s="40"/>
      <c r="UOC70" s="40"/>
      <c r="UOD70" s="40"/>
      <c r="UOE70" s="40"/>
      <c r="UOF70" s="40"/>
      <c r="UOG70" s="40"/>
      <c r="UOH70" s="40"/>
      <c r="UOI70" s="40"/>
      <c r="UOJ70" s="40"/>
      <c r="UOK70" s="40"/>
      <c r="UOL70" s="40"/>
      <c r="UOM70" s="40"/>
      <c r="UON70" s="40"/>
      <c r="UOO70" s="40"/>
      <c r="UOP70" s="40"/>
      <c r="UOQ70" s="40"/>
      <c r="UOR70" s="40"/>
      <c r="UOS70" s="40"/>
      <c r="UOT70" s="40"/>
      <c r="UOU70" s="40"/>
      <c r="UOV70" s="40"/>
      <c r="UOW70" s="40"/>
      <c r="UOX70" s="40"/>
      <c r="UOY70" s="40"/>
      <c r="UOZ70" s="40"/>
      <c r="UPA70" s="40"/>
      <c r="UPB70" s="40"/>
      <c r="UPC70" s="40"/>
      <c r="UPD70" s="40"/>
      <c r="UPE70" s="40"/>
      <c r="UPF70" s="40"/>
      <c r="UPG70" s="40"/>
      <c r="UPH70" s="40"/>
      <c r="UPI70" s="40"/>
      <c r="UPJ70" s="40"/>
      <c r="UPK70" s="40"/>
      <c r="UPL70" s="40"/>
      <c r="UPM70" s="40"/>
      <c r="UPN70" s="40"/>
      <c r="UPO70" s="40"/>
      <c r="UPP70" s="40"/>
      <c r="UPQ70" s="40"/>
      <c r="UPR70" s="40"/>
      <c r="UPS70" s="40"/>
      <c r="UPT70" s="40"/>
      <c r="UPU70" s="40"/>
      <c r="UPV70" s="40"/>
      <c r="UPW70" s="40"/>
      <c r="UPX70" s="40"/>
      <c r="UPY70" s="40"/>
      <c r="UPZ70" s="40"/>
      <c r="UQA70" s="40"/>
      <c r="UQB70" s="40"/>
      <c r="UQC70" s="40"/>
      <c r="UQD70" s="40"/>
      <c r="UQE70" s="40"/>
      <c r="UQF70" s="40"/>
      <c r="UQG70" s="40"/>
      <c r="UQH70" s="40"/>
      <c r="UQI70" s="40"/>
      <c r="UQJ70" s="40"/>
      <c r="UQK70" s="40"/>
      <c r="UQL70" s="40"/>
      <c r="UQM70" s="40"/>
      <c r="UQN70" s="40"/>
      <c r="UQO70" s="40"/>
      <c r="UQP70" s="40"/>
      <c r="UQQ70" s="40"/>
      <c r="UQR70" s="40"/>
      <c r="UQS70" s="40"/>
      <c r="UQT70" s="40"/>
      <c r="UQU70" s="40"/>
      <c r="UQV70" s="40"/>
      <c r="UQW70" s="40"/>
      <c r="UQX70" s="40"/>
      <c r="UQY70" s="40"/>
      <c r="UQZ70" s="40"/>
      <c r="URA70" s="40"/>
      <c r="URB70" s="40"/>
      <c r="URC70" s="40"/>
      <c r="URD70" s="40"/>
      <c r="URE70" s="40"/>
      <c r="URF70" s="40"/>
      <c r="URG70" s="40"/>
      <c r="URH70" s="40"/>
      <c r="URI70" s="40"/>
      <c r="URJ70" s="40"/>
      <c r="URK70" s="40"/>
      <c r="URL70" s="40"/>
      <c r="URM70" s="40"/>
      <c r="URN70" s="40"/>
      <c r="URO70" s="40"/>
      <c r="URP70" s="40"/>
      <c r="URQ70" s="40"/>
      <c r="URR70" s="40"/>
      <c r="URS70" s="40"/>
      <c r="URT70" s="40"/>
      <c r="URU70" s="40"/>
      <c r="URV70" s="40"/>
      <c r="URW70" s="40"/>
      <c r="URX70" s="40"/>
      <c r="URY70" s="40"/>
      <c r="URZ70" s="40"/>
      <c r="USA70" s="40"/>
      <c r="USB70" s="40"/>
      <c r="USC70" s="40"/>
      <c r="USD70" s="40"/>
      <c r="USE70" s="40"/>
      <c r="USF70" s="40"/>
      <c r="USG70" s="40"/>
      <c r="USH70" s="40"/>
      <c r="USI70" s="40"/>
      <c r="USJ70" s="40"/>
      <c r="USK70" s="40"/>
      <c r="USL70" s="40"/>
      <c r="USM70" s="40"/>
      <c r="USN70" s="40"/>
      <c r="USO70" s="40"/>
      <c r="USP70" s="40"/>
      <c r="USQ70" s="40"/>
      <c r="USR70" s="40"/>
      <c r="USS70" s="40"/>
      <c r="UST70" s="40"/>
      <c r="USU70" s="40"/>
      <c r="USV70" s="40"/>
      <c r="USW70" s="40"/>
      <c r="USX70" s="40"/>
      <c r="USY70" s="40"/>
      <c r="USZ70" s="40"/>
      <c r="UTA70" s="40"/>
      <c r="UTB70" s="40"/>
      <c r="UTC70" s="40"/>
      <c r="UTD70" s="40"/>
      <c r="UTE70" s="40"/>
      <c r="UTF70" s="40"/>
      <c r="UTG70" s="40"/>
      <c r="UTH70" s="40"/>
      <c r="UTI70" s="40"/>
      <c r="UTJ70" s="40"/>
      <c r="UTK70" s="40"/>
      <c r="UTL70" s="40"/>
      <c r="UTM70" s="40"/>
      <c r="UTN70" s="40"/>
      <c r="UTO70" s="40"/>
      <c r="UTP70" s="40"/>
      <c r="UTQ70" s="40"/>
      <c r="UTR70" s="40"/>
      <c r="UTS70" s="40"/>
      <c r="UTT70" s="40"/>
      <c r="UTU70" s="40"/>
      <c r="UTV70" s="40"/>
      <c r="UTW70" s="40"/>
      <c r="UTX70" s="40"/>
      <c r="UTY70" s="40"/>
      <c r="UTZ70" s="40"/>
      <c r="UUA70" s="40"/>
      <c r="UUB70" s="40"/>
      <c r="UUC70" s="40"/>
      <c r="UUD70" s="40"/>
      <c r="UUE70" s="40"/>
      <c r="UUF70" s="40"/>
      <c r="UUG70" s="40"/>
      <c r="UUH70" s="40"/>
      <c r="UUI70" s="40"/>
      <c r="UUJ70" s="40"/>
      <c r="UUK70" s="40"/>
      <c r="UUL70" s="40"/>
      <c r="UUM70" s="40"/>
      <c r="UUN70" s="40"/>
      <c r="UUO70" s="40"/>
      <c r="UUP70" s="40"/>
      <c r="UUQ70" s="40"/>
      <c r="UUR70" s="40"/>
      <c r="UUS70" s="40"/>
      <c r="UUT70" s="40"/>
      <c r="UUU70" s="40"/>
      <c r="UUV70" s="40"/>
      <c r="UUW70" s="40"/>
      <c r="UUX70" s="40"/>
      <c r="UUY70" s="40"/>
      <c r="UUZ70" s="40"/>
      <c r="UVA70" s="40"/>
      <c r="UVB70" s="40"/>
      <c r="UVC70" s="40"/>
      <c r="UVD70" s="40"/>
      <c r="UVE70" s="40"/>
      <c r="UVF70" s="40"/>
      <c r="UVG70" s="40"/>
      <c r="UVH70" s="40"/>
      <c r="UVI70" s="40"/>
      <c r="UVJ70" s="40"/>
      <c r="UVK70" s="40"/>
      <c r="UVL70" s="40"/>
      <c r="UVM70" s="40"/>
      <c r="UVN70" s="40"/>
      <c r="UVO70" s="40"/>
      <c r="UVP70" s="40"/>
      <c r="UVQ70" s="40"/>
      <c r="UVR70" s="40"/>
      <c r="UVS70" s="40"/>
      <c r="UVT70" s="40"/>
      <c r="UVU70" s="40"/>
      <c r="UVV70" s="40"/>
      <c r="UVW70" s="40"/>
      <c r="UVX70" s="40"/>
      <c r="UVY70" s="40"/>
      <c r="UVZ70" s="40"/>
      <c r="UWA70" s="40"/>
      <c r="UWB70" s="40"/>
      <c r="UWC70" s="40"/>
      <c r="UWD70" s="40"/>
      <c r="UWE70" s="40"/>
      <c r="UWF70" s="40"/>
      <c r="UWG70" s="40"/>
      <c r="UWH70" s="40"/>
      <c r="UWI70" s="40"/>
      <c r="UWJ70" s="40"/>
      <c r="UWK70" s="40"/>
      <c r="UWL70" s="40"/>
      <c r="UWM70" s="40"/>
      <c r="UWN70" s="40"/>
      <c r="UWO70" s="40"/>
      <c r="UWP70" s="40"/>
      <c r="UWQ70" s="40"/>
      <c r="UWR70" s="40"/>
      <c r="UWS70" s="40"/>
      <c r="UWT70" s="40"/>
      <c r="UWU70" s="40"/>
      <c r="UWV70" s="40"/>
      <c r="UWW70" s="40"/>
      <c r="UWX70" s="40"/>
      <c r="UWY70" s="40"/>
      <c r="UWZ70" s="40"/>
      <c r="UXA70" s="40"/>
      <c r="UXB70" s="40"/>
      <c r="UXC70" s="40"/>
      <c r="UXD70" s="40"/>
      <c r="UXE70" s="40"/>
      <c r="UXF70" s="40"/>
      <c r="UXG70" s="40"/>
      <c r="UXH70" s="40"/>
      <c r="UXI70" s="40"/>
      <c r="UXJ70" s="40"/>
      <c r="UXK70" s="40"/>
      <c r="UXL70" s="40"/>
      <c r="UXM70" s="40"/>
      <c r="UXN70" s="40"/>
      <c r="UXO70" s="40"/>
      <c r="UXP70" s="40"/>
      <c r="UXQ70" s="40"/>
      <c r="UXR70" s="40"/>
      <c r="UXS70" s="40"/>
      <c r="UXT70" s="40"/>
      <c r="UXU70" s="40"/>
      <c r="UXV70" s="40"/>
      <c r="UXW70" s="40"/>
      <c r="UXX70" s="40"/>
      <c r="UXY70" s="40"/>
      <c r="UXZ70" s="40"/>
      <c r="UYA70" s="40"/>
      <c r="UYB70" s="40"/>
      <c r="UYC70" s="40"/>
      <c r="UYD70" s="40"/>
      <c r="UYE70" s="40"/>
      <c r="UYF70" s="40"/>
      <c r="UYG70" s="40"/>
      <c r="UYH70" s="40"/>
      <c r="UYI70" s="40"/>
      <c r="UYJ70" s="40"/>
      <c r="UYK70" s="40"/>
      <c r="UYL70" s="40"/>
      <c r="UYM70" s="40"/>
      <c r="UYN70" s="40"/>
      <c r="UYO70" s="40"/>
      <c r="UYP70" s="40"/>
      <c r="UYQ70" s="40"/>
      <c r="UYR70" s="40"/>
      <c r="UYS70" s="40"/>
      <c r="UYT70" s="40"/>
      <c r="UYU70" s="40"/>
      <c r="UYV70" s="40"/>
      <c r="UYW70" s="40"/>
      <c r="UYX70" s="40"/>
      <c r="UYY70" s="40"/>
      <c r="UYZ70" s="40"/>
      <c r="UZA70" s="40"/>
      <c r="UZB70" s="40"/>
      <c r="UZC70" s="40"/>
      <c r="UZD70" s="40"/>
      <c r="UZE70" s="40"/>
      <c r="UZF70" s="40"/>
      <c r="UZG70" s="40"/>
      <c r="UZH70" s="40"/>
      <c r="UZI70" s="40"/>
      <c r="UZJ70" s="40"/>
      <c r="UZK70" s="40"/>
      <c r="UZL70" s="40"/>
      <c r="UZM70" s="40"/>
      <c r="UZN70" s="40"/>
      <c r="UZO70" s="40"/>
      <c r="UZP70" s="40"/>
      <c r="UZQ70" s="40"/>
      <c r="UZR70" s="40"/>
      <c r="UZS70" s="40"/>
      <c r="UZT70" s="40"/>
      <c r="UZU70" s="40"/>
      <c r="UZV70" s="40"/>
      <c r="UZW70" s="40"/>
      <c r="UZX70" s="40"/>
      <c r="UZY70" s="40"/>
      <c r="UZZ70" s="40"/>
      <c r="VAA70" s="40"/>
      <c r="VAB70" s="40"/>
      <c r="VAC70" s="40"/>
      <c r="VAD70" s="40"/>
      <c r="VAE70" s="40"/>
      <c r="VAF70" s="40"/>
      <c r="VAG70" s="40"/>
      <c r="VAH70" s="40"/>
      <c r="VAI70" s="40"/>
      <c r="VAJ70" s="40"/>
      <c r="VAK70" s="40"/>
      <c r="VAL70" s="40"/>
      <c r="VAM70" s="40"/>
      <c r="VAN70" s="40"/>
      <c r="VAO70" s="40"/>
      <c r="VAP70" s="40"/>
      <c r="VAQ70" s="40"/>
      <c r="VAR70" s="40"/>
      <c r="VAS70" s="40"/>
      <c r="VAT70" s="40"/>
      <c r="VAU70" s="40"/>
      <c r="VAV70" s="40"/>
      <c r="VAW70" s="40"/>
      <c r="VAX70" s="40"/>
      <c r="VAY70" s="40"/>
      <c r="VAZ70" s="40"/>
      <c r="VBA70" s="40"/>
      <c r="VBB70" s="40"/>
      <c r="VBC70" s="40"/>
      <c r="VBD70" s="40"/>
      <c r="VBE70" s="40"/>
      <c r="VBF70" s="40"/>
      <c r="VBG70" s="40"/>
      <c r="VBH70" s="40"/>
      <c r="VBI70" s="40"/>
      <c r="VBJ70" s="40"/>
      <c r="VBK70" s="40"/>
      <c r="VBL70" s="40"/>
      <c r="VBM70" s="40"/>
      <c r="VBN70" s="40"/>
      <c r="VBO70" s="40"/>
      <c r="VBP70" s="40"/>
      <c r="VBQ70" s="40"/>
      <c r="VBR70" s="40"/>
      <c r="VBS70" s="40"/>
      <c r="VBT70" s="40"/>
      <c r="VBU70" s="40"/>
      <c r="VBV70" s="40"/>
      <c r="VBW70" s="40"/>
      <c r="VBX70" s="40"/>
      <c r="VBY70" s="40"/>
      <c r="VBZ70" s="40"/>
      <c r="VCA70" s="40"/>
      <c r="VCB70" s="40"/>
      <c r="VCC70" s="40"/>
      <c r="VCD70" s="40"/>
      <c r="VCE70" s="40"/>
      <c r="VCF70" s="40"/>
      <c r="VCG70" s="40"/>
      <c r="VCH70" s="40"/>
      <c r="VCI70" s="40"/>
      <c r="VCJ70" s="40"/>
      <c r="VCK70" s="40"/>
      <c r="VCL70" s="40"/>
      <c r="VCM70" s="40"/>
      <c r="VCN70" s="40"/>
      <c r="VCO70" s="40"/>
      <c r="VCP70" s="40"/>
      <c r="VCQ70" s="40"/>
      <c r="VCR70" s="40"/>
      <c r="VCS70" s="40"/>
      <c r="VCT70" s="40"/>
      <c r="VCU70" s="40"/>
      <c r="VCV70" s="40"/>
      <c r="VCW70" s="40"/>
      <c r="VCX70" s="40"/>
      <c r="VCY70" s="40"/>
      <c r="VCZ70" s="40"/>
      <c r="VDA70" s="40"/>
      <c r="VDB70" s="40"/>
      <c r="VDC70" s="40"/>
      <c r="VDD70" s="40"/>
      <c r="VDE70" s="40"/>
      <c r="VDF70" s="40"/>
      <c r="VDG70" s="40"/>
      <c r="VDH70" s="40"/>
      <c r="VDI70" s="40"/>
      <c r="VDJ70" s="40"/>
      <c r="VDK70" s="40"/>
      <c r="VDL70" s="40"/>
      <c r="VDM70" s="40"/>
      <c r="VDN70" s="40"/>
      <c r="VDO70" s="40"/>
      <c r="VDP70" s="40"/>
      <c r="VDQ70" s="40"/>
      <c r="VDR70" s="40"/>
      <c r="VDS70" s="40"/>
      <c r="VDT70" s="40"/>
      <c r="VDU70" s="40"/>
      <c r="VDV70" s="40"/>
      <c r="VDW70" s="40"/>
      <c r="VDX70" s="40"/>
      <c r="VDY70" s="40"/>
      <c r="VDZ70" s="40"/>
      <c r="VEA70" s="40"/>
      <c r="VEB70" s="40"/>
      <c r="VEC70" s="40"/>
      <c r="VED70" s="40"/>
      <c r="VEE70" s="40"/>
      <c r="VEF70" s="40"/>
      <c r="VEG70" s="40"/>
      <c r="VEH70" s="40"/>
      <c r="VEI70" s="40"/>
      <c r="VEJ70" s="40"/>
      <c r="VEK70" s="40"/>
      <c r="VEL70" s="40"/>
      <c r="VEM70" s="40"/>
      <c r="VEN70" s="40"/>
      <c r="VEO70" s="40"/>
      <c r="VEP70" s="40"/>
      <c r="VEQ70" s="40"/>
      <c r="VER70" s="40"/>
      <c r="VES70" s="40"/>
      <c r="VET70" s="40"/>
      <c r="VEU70" s="40"/>
      <c r="VEV70" s="40"/>
      <c r="VEW70" s="40"/>
      <c r="VEX70" s="40"/>
      <c r="VEY70" s="40"/>
      <c r="VEZ70" s="40"/>
      <c r="VFA70" s="40"/>
      <c r="VFB70" s="40"/>
      <c r="VFC70" s="40"/>
      <c r="VFD70" s="40"/>
      <c r="VFE70" s="40"/>
      <c r="VFF70" s="40"/>
      <c r="VFG70" s="40"/>
      <c r="VFH70" s="40"/>
      <c r="VFI70" s="40"/>
      <c r="VFJ70" s="40"/>
      <c r="VFK70" s="40"/>
      <c r="VFL70" s="40"/>
      <c r="VFM70" s="40"/>
      <c r="VFN70" s="40"/>
      <c r="VFO70" s="40"/>
      <c r="VFP70" s="40"/>
      <c r="VFQ70" s="40"/>
      <c r="VFR70" s="40"/>
      <c r="VFS70" s="40"/>
      <c r="VFT70" s="40"/>
      <c r="VFU70" s="40"/>
      <c r="VFV70" s="40"/>
      <c r="VFW70" s="40"/>
      <c r="VFX70" s="40"/>
      <c r="VFY70" s="40"/>
      <c r="VFZ70" s="40"/>
      <c r="VGA70" s="40"/>
      <c r="VGB70" s="40"/>
      <c r="VGC70" s="40"/>
      <c r="VGD70" s="40"/>
      <c r="VGE70" s="40"/>
      <c r="VGF70" s="40"/>
      <c r="VGG70" s="40"/>
      <c r="VGH70" s="40"/>
      <c r="VGI70" s="40"/>
      <c r="VGJ70" s="40"/>
      <c r="VGK70" s="40"/>
      <c r="VGL70" s="40"/>
      <c r="VGM70" s="40"/>
      <c r="VGN70" s="40"/>
      <c r="VGO70" s="40"/>
      <c r="VGP70" s="40"/>
      <c r="VGQ70" s="40"/>
      <c r="VGR70" s="40"/>
      <c r="VGS70" s="40"/>
      <c r="VGT70" s="40"/>
      <c r="VGU70" s="40"/>
      <c r="VGV70" s="40"/>
      <c r="VGW70" s="40"/>
      <c r="VGX70" s="40"/>
      <c r="VGY70" s="40"/>
      <c r="VGZ70" s="40"/>
      <c r="VHA70" s="40"/>
      <c r="VHB70" s="40"/>
      <c r="VHC70" s="40"/>
      <c r="VHD70" s="40"/>
      <c r="VHE70" s="40"/>
      <c r="VHF70" s="40"/>
      <c r="VHG70" s="40"/>
      <c r="VHH70" s="40"/>
      <c r="VHI70" s="40"/>
      <c r="VHJ70" s="40"/>
      <c r="VHK70" s="40"/>
      <c r="VHL70" s="40"/>
      <c r="VHM70" s="40"/>
      <c r="VHN70" s="40"/>
      <c r="VHO70" s="40"/>
      <c r="VHP70" s="40"/>
      <c r="VHQ70" s="40"/>
      <c r="VHR70" s="40"/>
      <c r="VHS70" s="40"/>
      <c r="VHT70" s="40"/>
      <c r="VHU70" s="40"/>
      <c r="VHV70" s="40"/>
      <c r="VHW70" s="40"/>
      <c r="VHX70" s="40"/>
      <c r="VHY70" s="40"/>
      <c r="VHZ70" s="40"/>
      <c r="VIA70" s="40"/>
      <c r="VIB70" s="40"/>
      <c r="VIC70" s="40"/>
      <c r="VID70" s="40"/>
      <c r="VIE70" s="40"/>
      <c r="VIF70" s="40"/>
      <c r="VIG70" s="40"/>
      <c r="VIH70" s="40"/>
      <c r="VII70" s="40"/>
      <c r="VIJ70" s="40"/>
      <c r="VIK70" s="40"/>
      <c r="VIL70" s="40"/>
      <c r="VIM70" s="40"/>
      <c r="VIN70" s="40"/>
      <c r="VIO70" s="40"/>
      <c r="VIP70" s="40"/>
      <c r="VIQ70" s="40"/>
      <c r="VIR70" s="40"/>
      <c r="VIS70" s="40"/>
      <c r="VIT70" s="40"/>
      <c r="VIU70" s="40"/>
      <c r="VIV70" s="40"/>
      <c r="VIW70" s="40"/>
      <c r="VIX70" s="40"/>
      <c r="VIY70" s="40"/>
      <c r="VIZ70" s="40"/>
      <c r="VJA70" s="40"/>
      <c r="VJB70" s="40"/>
      <c r="VJC70" s="40"/>
      <c r="VJD70" s="40"/>
      <c r="VJE70" s="40"/>
      <c r="VJF70" s="40"/>
      <c r="VJG70" s="40"/>
      <c r="VJH70" s="40"/>
      <c r="VJI70" s="40"/>
      <c r="VJJ70" s="40"/>
      <c r="VJK70" s="40"/>
      <c r="VJL70" s="40"/>
      <c r="VJM70" s="40"/>
      <c r="VJN70" s="40"/>
      <c r="VJO70" s="40"/>
      <c r="VJP70" s="40"/>
      <c r="VJQ70" s="40"/>
      <c r="VJR70" s="40"/>
      <c r="VJS70" s="40"/>
      <c r="VJT70" s="40"/>
      <c r="VJU70" s="40"/>
      <c r="VJV70" s="40"/>
      <c r="VJW70" s="40"/>
      <c r="VJX70" s="40"/>
      <c r="VJY70" s="40"/>
      <c r="VJZ70" s="40"/>
      <c r="VKA70" s="40"/>
      <c r="VKB70" s="40"/>
      <c r="VKC70" s="40"/>
      <c r="VKD70" s="40"/>
      <c r="VKE70" s="40"/>
      <c r="VKF70" s="40"/>
      <c r="VKG70" s="40"/>
      <c r="VKH70" s="40"/>
      <c r="VKI70" s="40"/>
      <c r="VKJ70" s="40"/>
      <c r="VKK70" s="40"/>
      <c r="VKL70" s="40"/>
      <c r="VKM70" s="40"/>
      <c r="VKN70" s="40"/>
      <c r="VKO70" s="40"/>
      <c r="VKP70" s="40"/>
      <c r="VKQ70" s="40"/>
      <c r="VKR70" s="40"/>
      <c r="VKS70" s="40"/>
      <c r="VKT70" s="40"/>
      <c r="VKU70" s="40"/>
      <c r="VKV70" s="40"/>
      <c r="VKW70" s="40"/>
      <c r="VKX70" s="40"/>
      <c r="VKY70" s="40"/>
      <c r="VKZ70" s="40"/>
      <c r="VLA70" s="40"/>
      <c r="VLB70" s="40"/>
      <c r="VLC70" s="40"/>
      <c r="VLD70" s="40"/>
      <c r="VLE70" s="40"/>
      <c r="VLF70" s="40"/>
      <c r="VLG70" s="40"/>
      <c r="VLH70" s="40"/>
      <c r="VLI70" s="40"/>
      <c r="VLJ70" s="40"/>
      <c r="VLK70" s="40"/>
      <c r="VLL70" s="40"/>
      <c r="VLM70" s="40"/>
      <c r="VLN70" s="40"/>
      <c r="VLO70" s="40"/>
      <c r="VLP70" s="40"/>
      <c r="VLQ70" s="40"/>
      <c r="VLR70" s="40"/>
      <c r="VLS70" s="40"/>
      <c r="VLT70" s="40"/>
      <c r="VLU70" s="40"/>
      <c r="VLV70" s="40"/>
      <c r="VLW70" s="40"/>
      <c r="VLX70" s="40"/>
      <c r="VLY70" s="40"/>
      <c r="VLZ70" s="40"/>
      <c r="VMA70" s="40"/>
      <c r="VMB70" s="40"/>
      <c r="VMC70" s="40"/>
      <c r="VMD70" s="40"/>
      <c r="VME70" s="40"/>
      <c r="VMF70" s="40"/>
      <c r="VMG70" s="40"/>
      <c r="VMH70" s="40"/>
      <c r="VMI70" s="40"/>
      <c r="VMJ70" s="40"/>
      <c r="VMK70" s="40"/>
      <c r="VML70" s="40"/>
      <c r="VMM70" s="40"/>
      <c r="VMN70" s="40"/>
      <c r="VMO70" s="40"/>
      <c r="VMP70" s="40"/>
      <c r="VMQ70" s="40"/>
      <c r="VMR70" s="40"/>
      <c r="VMS70" s="40"/>
      <c r="VMT70" s="40"/>
      <c r="VMU70" s="40"/>
      <c r="VMV70" s="40"/>
      <c r="VMW70" s="40"/>
      <c r="VMX70" s="40"/>
      <c r="VMY70" s="40"/>
      <c r="VMZ70" s="40"/>
      <c r="VNA70" s="40"/>
      <c r="VNB70" s="40"/>
      <c r="VNC70" s="40"/>
      <c r="VND70" s="40"/>
      <c r="VNE70" s="40"/>
      <c r="VNF70" s="40"/>
      <c r="VNG70" s="40"/>
      <c r="VNH70" s="40"/>
      <c r="VNI70" s="40"/>
      <c r="VNJ70" s="40"/>
      <c r="VNK70" s="40"/>
      <c r="VNL70" s="40"/>
      <c r="VNM70" s="40"/>
      <c r="VNN70" s="40"/>
      <c r="VNO70" s="40"/>
      <c r="VNP70" s="40"/>
      <c r="VNQ70" s="40"/>
      <c r="VNR70" s="40"/>
      <c r="VNS70" s="40"/>
      <c r="VNT70" s="40"/>
      <c r="VNU70" s="40"/>
      <c r="VNV70" s="40"/>
      <c r="VNW70" s="40"/>
      <c r="VNX70" s="40"/>
      <c r="VNY70" s="40"/>
      <c r="VNZ70" s="40"/>
      <c r="VOA70" s="40"/>
      <c r="VOB70" s="40"/>
      <c r="VOC70" s="40"/>
      <c r="VOD70" s="40"/>
      <c r="VOE70" s="40"/>
      <c r="VOF70" s="40"/>
      <c r="VOG70" s="40"/>
      <c r="VOH70" s="40"/>
      <c r="VOI70" s="40"/>
      <c r="VOJ70" s="40"/>
      <c r="VOK70" s="40"/>
      <c r="VOL70" s="40"/>
      <c r="VOM70" s="40"/>
      <c r="VON70" s="40"/>
      <c r="VOO70" s="40"/>
      <c r="VOP70" s="40"/>
      <c r="VOQ70" s="40"/>
      <c r="VOR70" s="40"/>
      <c r="VOS70" s="40"/>
      <c r="VOT70" s="40"/>
      <c r="VOU70" s="40"/>
      <c r="VOV70" s="40"/>
      <c r="VOW70" s="40"/>
      <c r="VOX70" s="40"/>
      <c r="VOY70" s="40"/>
      <c r="VOZ70" s="40"/>
      <c r="VPA70" s="40"/>
      <c r="VPB70" s="40"/>
      <c r="VPC70" s="40"/>
      <c r="VPD70" s="40"/>
      <c r="VPE70" s="40"/>
      <c r="VPF70" s="40"/>
      <c r="VPG70" s="40"/>
      <c r="VPH70" s="40"/>
      <c r="VPI70" s="40"/>
      <c r="VPJ70" s="40"/>
      <c r="VPK70" s="40"/>
      <c r="VPL70" s="40"/>
      <c r="VPM70" s="40"/>
      <c r="VPN70" s="40"/>
      <c r="VPO70" s="40"/>
      <c r="VPP70" s="40"/>
      <c r="VPQ70" s="40"/>
      <c r="VPR70" s="40"/>
      <c r="VPS70" s="40"/>
      <c r="VPT70" s="40"/>
      <c r="VPU70" s="40"/>
      <c r="VPV70" s="40"/>
      <c r="VPW70" s="40"/>
      <c r="VPX70" s="40"/>
      <c r="VPY70" s="40"/>
      <c r="VPZ70" s="40"/>
      <c r="VQA70" s="40"/>
      <c r="VQB70" s="40"/>
      <c r="VQC70" s="40"/>
      <c r="VQD70" s="40"/>
      <c r="VQE70" s="40"/>
      <c r="VQF70" s="40"/>
      <c r="VQG70" s="40"/>
      <c r="VQH70" s="40"/>
      <c r="VQI70" s="40"/>
      <c r="VQJ70" s="40"/>
      <c r="VQK70" s="40"/>
      <c r="VQL70" s="40"/>
      <c r="VQM70" s="40"/>
      <c r="VQN70" s="40"/>
      <c r="VQO70" s="40"/>
      <c r="VQP70" s="40"/>
      <c r="VQQ70" s="40"/>
      <c r="VQR70" s="40"/>
      <c r="VQS70" s="40"/>
      <c r="VQT70" s="40"/>
      <c r="VQU70" s="40"/>
      <c r="VQV70" s="40"/>
      <c r="VQW70" s="40"/>
      <c r="VQX70" s="40"/>
      <c r="VQY70" s="40"/>
      <c r="VQZ70" s="40"/>
      <c r="VRA70" s="40"/>
      <c r="VRB70" s="40"/>
      <c r="VRC70" s="40"/>
      <c r="VRD70" s="40"/>
      <c r="VRE70" s="40"/>
      <c r="VRF70" s="40"/>
      <c r="VRG70" s="40"/>
      <c r="VRH70" s="40"/>
      <c r="VRI70" s="40"/>
      <c r="VRJ70" s="40"/>
      <c r="VRK70" s="40"/>
      <c r="VRL70" s="40"/>
      <c r="VRM70" s="40"/>
      <c r="VRN70" s="40"/>
      <c r="VRO70" s="40"/>
      <c r="VRP70" s="40"/>
      <c r="VRQ70" s="40"/>
      <c r="VRR70" s="40"/>
      <c r="VRS70" s="40"/>
      <c r="VRT70" s="40"/>
      <c r="VRU70" s="40"/>
      <c r="VRV70" s="40"/>
      <c r="VRW70" s="40"/>
      <c r="VRX70" s="40"/>
      <c r="VRY70" s="40"/>
      <c r="VRZ70" s="40"/>
      <c r="VSA70" s="40"/>
      <c r="VSB70" s="40"/>
      <c r="VSC70" s="40"/>
      <c r="VSD70" s="40"/>
      <c r="VSE70" s="40"/>
      <c r="VSF70" s="40"/>
      <c r="VSG70" s="40"/>
      <c r="VSH70" s="40"/>
      <c r="VSI70" s="40"/>
      <c r="VSJ70" s="40"/>
      <c r="VSK70" s="40"/>
      <c r="VSL70" s="40"/>
      <c r="VSM70" s="40"/>
      <c r="VSN70" s="40"/>
      <c r="VSO70" s="40"/>
      <c r="VSP70" s="40"/>
      <c r="VSQ70" s="40"/>
      <c r="VSR70" s="40"/>
      <c r="VSS70" s="40"/>
      <c r="VST70" s="40"/>
      <c r="VSU70" s="40"/>
      <c r="VSV70" s="40"/>
      <c r="VSW70" s="40"/>
      <c r="VSX70" s="40"/>
      <c r="VSY70" s="40"/>
      <c r="VSZ70" s="40"/>
      <c r="VTA70" s="40"/>
      <c r="VTB70" s="40"/>
      <c r="VTC70" s="40"/>
      <c r="VTD70" s="40"/>
      <c r="VTE70" s="40"/>
      <c r="VTF70" s="40"/>
      <c r="VTG70" s="40"/>
      <c r="VTH70" s="40"/>
      <c r="VTI70" s="40"/>
      <c r="VTJ70" s="40"/>
      <c r="VTK70" s="40"/>
      <c r="VTL70" s="40"/>
      <c r="VTM70" s="40"/>
      <c r="VTN70" s="40"/>
      <c r="VTO70" s="40"/>
      <c r="VTP70" s="40"/>
      <c r="VTQ70" s="40"/>
      <c r="VTR70" s="40"/>
      <c r="VTS70" s="40"/>
      <c r="VTT70" s="40"/>
      <c r="VTU70" s="40"/>
      <c r="VTV70" s="40"/>
      <c r="VTW70" s="40"/>
      <c r="VTX70" s="40"/>
      <c r="VTY70" s="40"/>
      <c r="VTZ70" s="40"/>
      <c r="VUA70" s="40"/>
      <c r="VUB70" s="40"/>
      <c r="VUC70" s="40"/>
      <c r="VUD70" s="40"/>
      <c r="VUE70" s="40"/>
      <c r="VUF70" s="40"/>
      <c r="VUG70" s="40"/>
      <c r="VUH70" s="40"/>
      <c r="VUI70" s="40"/>
      <c r="VUJ70" s="40"/>
      <c r="VUK70" s="40"/>
      <c r="VUL70" s="40"/>
      <c r="VUM70" s="40"/>
      <c r="VUN70" s="40"/>
      <c r="VUO70" s="40"/>
      <c r="VUP70" s="40"/>
      <c r="VUQ70" s="40"/>
      <c r="VUR70" s="40"/>
      <c r="VUS70" s="40"/>
      <c r="VUT70" s="40"/>
      <c r="VUU70" s="40"/>
      <c r="VUV70" s="40"/>
      <c r="VUW70" s="40"/>
      <c r="VUX70" s="40"/>
      <c r="VUY70" s="40"/>
      <c r="VUZ70" s="40"/>
      <c r="VVA70" s="40"/>
      <c r="VVB70" s="40"/>
      <c r="VVC70" s="40"/>
      <c r="VVD70" s="40"/>
      <c r="VVE70" s="40"/>
      <c r="VVF70" s="40"/>
      <c r="VVG70" s="40"/>
      <c r="VVH70" s="40"/>
      <c r="VVI70" s="40"/>
      <c r="VVJ70" s="40"/>
      <c r="VVK70" s="40"/>
      <c r="VVL70" s="40"/>
      <c r="VVM70" s="40"/>
      <c r="VVN70" s="40"/>
      <c r="VVO70" s="40"/>
      <c r="VVP70" s="40"/>
      <c r="VVQ70" s="40"/>
      <c r="VVR70" s="40"/>
      <c r="VVS70" s="40"/>
      <c r="VVT70" s="40"/>
      <c r="VVU70" s="40"/>
      <c r="VVV70" s="40"/>
      <c r="VVW70" s="40"/>
      <c r="VVX70" s="40"/>
      <c r="VVY70" s="40"/>
      <c r="VVZ70" s="40"/>
      <c r="VWA70" s="40"/>
      <c r="VWB70" s="40"/>
      <c r="VWC70" s="40"/>
      <c r="VWD70" s="40"/>
      <c r="VWE70" s="40"/>
      <c r="VWF70" s="40"/>
      <c r="VWG70" s="40"/>
      <c r="VWH70" s="40"/>
      <c r="VWI70" s="40"/>
      <c r="VWJ70" s="40"/>
      <c r="VWK70" s="40"/>
      <c r="VWL70" s="40"/>
      <c r="VWM70" s="40"/>
      <c r="VWN70" s="40"/>
      <c r="VWO70" s="40"/>
      <c r="VWP70" s="40"/>
      <c r="VWQ70" s="40"/>
      <c r="VWR70" s="40"/>
      <c r="VWS70" s="40"/>
      <c r="VWT70" s="40"/>
      <c r="VWU70" s="40"/>
      <c r="VWV70" s="40"/>
      <c r="VWW70" s="40"/>
      <c r="VWX70" s="40"/>
      <c r="VWY70" s="40"/>
      <c r="VWZ70" s="40"/>
      <c r="VXA70" s="40"/>
      <c r="VXB70" s="40"/>
      <c r="VXC70" s="40"/>
      <c r="VXD70" s="40"/>
      <c r="VXE70" s="40"/>
      <c r="VXF70" s="40"/>
      <c r="VXG70" s="40"/>
      <c r="VXH70" s="40"/>
      <c r="VXI70" s="40"/>
      <c r="VXJ70" s="40"/>
      <c r="VXK70" s="40"/>
      <c r="VXL70" s="40"/>
      <c r="VXM70" s="40"/>
      <c r="VXN70" s="40"/>
      <c r="VXO70" s="40"/>
      <c r="VXP70" s="40"/>
      <c r="VXQ70" s="40"/>
      <c r="VXR70" s="40"/>
      <c r="VXS70" s="40"/>
      <c r="VXT70" s="40"/>
      <c r="VXU70" s="40"/>
      <c r="VXV70" s="40"/>
      <c r="VXW70" s="40"/>
      <c r="VXX70" s="40"/>
      <c r="VXY70" s="40"/>
      <c r="VXZ70" s="40"/>
      <c r="VYA70" s="40"/>
      <c r="VYB70" s="40"/>
      <c r="VYC70" s="40"/>
      <c r="VYD70" s="40"/>
      <c r="VYE70" s="40"/>
      <c r="VYF70" s="40"/>
      <c r="VYG70" s="40"/>
      <c r="VYH70" s="40"/>
      <c r="VYI70" s="40"/>
      <c r="VYJ70" s="40"/>
      <c r="VYK70" s="40"/>
      <c r="VYL70" s="40"/>
      <c r="VYM70" s="40"/>
      <c r="VYN70" s="40"/>
      <c r="VYO70" s="40"/>
      <c r="VYP70" s="40"/>
      <c r="VYQ70" s="40"/>
      <c r="VYR70" s="40"/>
      <c r="VYS70" s="40"/>
      <c r="VYT70" s="40"/>
      <c r="VYU70" s="40"/>
      <c r="VYV70" s="40"/>
      <c r="VYW70" s="40"/>
      <c r="VYX70" s="40"/>
      <c r="VYY70" s="40"/>
      <c r="VYZ70" s="40"/>
      <c r="VZA70" s="40"/>
      <c r="VZB70" s="40"/>
      <c r="VZC70" s="40"/>
      <c r="VZD70" s="40"/>
      <c r="VZE70" s="40"/>
      <c r="VZF70" s="40"/>
      <c r="VZG70" s="40"/>
      <c r="VZH70" s="40"/>
      <c r="VZI70" s="40"/>
      <c r="VZJ70" s="40"/>
      <c r="VZK70" s="40"/>
      <c r="VZL70" s="40"/>
      <c r="VZM70" s="40"/>
      <c r="VZN70" s="40"/>
      <c r="VZO70" s="40"/>
      <c r="VZP70" s="40"/>
      <c r="VZQ70" s="40"/>
      <c r="VZR70" s="40"/>
      <c r="VZS70" s="40"/>
      <c r="VZT70" s="40"/>
      <c r="VZU70" s="40"/>
      <c r="VZV70" s="40"/>
      <c r="VZW70" s="40"/>
      <c r="VZX70" s="40"/>
      <c r="VZY70" s="40"/>
      <c r="VZZ70" s="40"/>
      <c r="WAA70" s="40"/>
      <c r="WAB70" s="40"/>
      <c r="WAC70" s="40"/>
      <c r="WAD70" s="40"/>
      <c r="WAE70" s="40"/>
      <c r="WAF70" s="40"/>
      <c r="WAG70" s="40"/>
      <c r="WAH70" s="40"/>
      <c r="WAI70" s="40"/>
      <c r="WAJ70" s="40"/>
      <c r="WAK70" s="40"/>
      <c r="WAL70" s="40"/>
      <c r="WAM70" s="40"/>
      <c r="WAN70" s="40"/>
      <c r="WAO70" s="40"/>
      <c r="WAP70" s="40"/>
      <c r="WAQ70" s="40"/>
      <c r="WAR70" s="40"/>
      <c r="WAS70" s="40"/>
      <c r="WAT70" s="40"/>
      <c r="WAU70" s="40"/>
      <c r="WAV70" s="40"/>
      <c r="WAW70" s="40"/>
      <c r="WAX70" s="40"/>
      <c r="WAY70" s="40"/>
      <c r="WAZ70" s="40"/>
      <c r="WBA70" s="40"/>
      <c r="WBB70" s="40"/>
      <c r="WBC70" s="40"/>
      <c r="WBD70" s="40"/>
      <c r="WBE70" s="40"/>
      <c r="WBF70" s="40"/>
      <c r="WBG70" s="40"/>
      <c r="WBH70" s="40"/>
      <c r="WBI70" s="40"/>
      <c r="WBJ70" s="40"/>
      <c r="WBK70" s="40"/>
      <c r="WBL70" s="40"/>
      <c r="WBM70" s="40"/>
      <c r="WBN70" s="40"/>
      <c r="WBO70" s="40"/>
      <c r="WBP70" s="40"/>
      <c r="WBQ70" s="40"/>
      <c r="WBR70" s="40"/>
      <c r="WBS70" s="40"/>
      <c r="WBT70" s="40"/>
      <c r="WBU70" s="40"/>
      <c r="WBV70" s="40"/>
      <c r="WBW70" s="40"/>
      <c r="WBX70" s="40"/>
      <c r="WBY70" s="40"/>
      <c r="WBZ70" s="40"/>
      <c r="WCA70" s="40"/>
      <c r="WCB70" s="40"/>
      <c r="WCC70" s="40"/>
      <c r="WCD70" s="40"/>
      <c r="WCE70" s="40"/>
      <c r="WCF70" s="40"/>
      <c r="WCG70" s="40"/>
      <c r="WCH70" s="40"/>
      <c r="WCI70" s="40"/>
      <c r="WCJ70" s="40"/>
      <c r="WCK70" s="40"/>
      <c r="WCL70" s="40"/>
      <c r="WCM70" s="40"/>
      <c r="WCN70" s="40"/>
      <c r="WCO70" s="40"/>
      <c r="WCP70" s="40"/>
      <c r="WCQ70" s="40"/>
      <c r="WCR70" s="40"/>
      <c r="WCS70" s="40"/>
      <c r="WCT70" s="40"/>
      <c r="WCU70" s="40"/>
      <c r="WCV70" s="40"/>
      <c r="WCW70" s="40"/>
      <c r="WCX70" s="40"/>
      <c r="WCY70" s="40"/>
      <c r="WCZ70" s="40"/>
      <c r="WDA70" s="40"/>
      <c r="WDB70" s="40"/>
      <c r="WDC70" s="40"/>
      <c r="WDD70" s="40"/>
      <c r="WDE70" s="40"/>
      <c r="WDF70" s="40"/>
      <c r="WDG70" s="40"/>
      <c r="WDH70" s="40"/>
      <c r="WDI70" s="40"/>
      <c r="WDJ70" s="40"/>
      <c r="WDK70" s="40"/>
      <c r="WDL70" s="40"/>
      <c r="WDM70" s="40"/>
      <c r="WDN70" s="40"/>
      <c r="WDO70" s="40"/>
      <c r="WDP70" s="40"/>
      <c r="WDQ70" s="40"/>
      <c r="WDR70" s="40"/>
      <c r="WDS70" s="40"/>
      <c r="WDT70" s="40"/>
      <c r="WDU70" s="40"/>
      <c r="WDV70" s="40"/>
      <c r="WDW70" s="40"/>
      <c r="WDX70" s="40"/>
      <c r="WDY70" s="40"/>
      <c r="WDZ70" s="40"/>
      <c r="WEA70" s="40"/>
      <c r="WEB70" s="40"/>
      <c r="WEC70" s="40"/>
      <c r="WED70" s="40"/>
      <c r="WEE70" s="40"/>
      <c r="WEF70" s="40"/>
      <c r="WEG70" s="40"/>
      <c r="WEH70" s="40"/>
      <c r="WEI70" s="40"/>
      <c r="WEJ70" s="40"/>
      <c r="WEK70" s="40"/>
      <c r="WEL70" s="40"/>
      <c r="WEM70" s="40"/>
      <c r="WEN70" s="40"/>
      <c r="WEO70" s="40"/>
      <c r="WEP70" s="40"/>
      <c r="WEQ70" s="40"/>
      <c r="WER70" s="40"/>
      <c r="WES70" s="40"/>
      <c r="WET70" s="40"/>
      <c r="WEU70" s="40"/>
      <c r="WEV70" s="40"/>
      <c r="WEW70" s="40"/>
      <c r="WEX70" s="40"/>
      <c r="WEY70" s="40"/>
      <c r="WEZ70" s="40"/>
      <c r="WFA70" s="40"/>
      <c r="WFB70" s="40"/>
      <c r="WFC70" s="40"/>
      <c r="WFD70" s="40"/>
      <c r="WFE70" s="40"/>
      <c r="WFF70" s="40"/>
      <c r="WFG70" s="40"/>
      <c r="WFH70" s="40"/>
      <c r="WFI70" s="40"/>
      <c r="WFJ70" s="40"/>
      <c r="WFK70" s="40"/>
      <c r="WFL70" s="40"/>
      <c r="WFM70" s="40"/>
      <c r="WFN70" s="40"/>
      <c r="WFO70" s="40"/>
      <c r="WFP70" s="40"/>
      <c r="WFQ70" s="40"/>
      <c r="WFR70" s="40"/>
      <c r="WFS70" s="40"/>
      <c r="WFT70" s="40"/>
      <c r="WFU70" s="40"/>
      <c r="WFV70" s="40"/>
      <c r="WFW70" s="40"/>
      <c r="WFX70" s="40"/>
      <c r="WFY70" s="40"/>
      <c r="WFZ70" s="40"/>
      <c r="WGA70" s="40"/>
      <c r="WGB70" s="40"/>
      <c r="WGC70" s="40"/>
      <c r="WGD70" s="40"/>
      <c r="WGE70" s="40"/>
      <c r="WGF70" s="40"/>
      <c r="WGG70" s="40"/>
      <c r="WGH70" s="40"/>
      <c r="WGI70" s="40"/>
      <c r="WGJ70" s="40"/>
      <c r="WGK70" s="40"/>
      <c r="WGL70" s="40"/>
      <c r="WGM70" s="40"/>
      <c r="WGN70" s="40"/>
      <c r="WGO70" s="40"/>
      <c r="WGP70" s="40"/>
      <c r="WGQ70" s="40"/>
      <c r="WGR70" s="40"/>
      <c r="WGS70" s="40"/>
      <c r="WGT70" s="40"/>
      <c r="WGU70" s="40"/>
      <c r="WGV70" s="40"/>
      <c r="WGW70" s="40"/>
      <c r="WGX70" s="40"/>
      <c r="WGY70" s="40"/>
      <c r="WGZ70" s="40"/>
      <c r="WHA70" s="40"/>
      <c r="WHB70" s="40"/>
      <c r="WHC70" s="40"/>
      <c r="WHD70" s="40"/>
      <c r="WHE70" s="40"/>
      <c r="WHF70" s="40"/>
      <c r="WHG70" s="40"/>
      <c r="WHH70" s="40"/>
      <c r="WHI70" s="40"/>
      <c r="WHJ70" s="40"/>
      <c r="WHK70" s="40"/>
      <c r="WHL70" s="40"/>
      <c r="WHM70" s="40"/>
      <c r="WHN70" s="40"/>
      <c r="WHO70" s="40"/>
      <c r="WHP70" s="40"/>
      <c r="WHQ70" s="40"/>
      <c r="WHR70" s="40"/>
      <c r="WHS70" s="40"/>
      <c r="WHT70" s="40"/>
      <c r="WHU70" s="40"/>
      <c r="WHV70" s="40"/>
      <c r="WHW70" s="40"/>
      <c r="WHX70" s="40"/>
      <c r="WHY70" s="40"/>
      <c r="WHZ70" s="40"/>
      <c r="WIA70" s="40"/>
      <c r="WIB70" s="40"/>
      <c r="WIC70" s="40"/>
      <c r="WID70" s="40"/>
      <c r="WIE70" s="40"/>
      <c r="WIF70" s="40"/>
      <c r="WIG70" s="40"/>
      <c r="WIH70" s="40"/>
      <c r="WII70" s="40"/>
      <c r="WIJ70" s="40"/>
      <c r="WIK70" s="40"/>
      <c r="WIL70" s="40"/>
      <c r="WIM70" s="40"/>
      <c r="WIN70" s="40"/>
      <c r="WIO70" s="40"/>
      <c r="WIP70" s="40"/>
      <c r="WIQ70" s="40"/>
      <c r="WIR70" s="40"/>
      <c r="WIS70" s="40"/>
      <c r="WIT70" s="40"/>
      <c r="WIU70" s="40"/>
      <c r="WIV70" s="40"/>
      <c r="WIW70" s="40"/>
      <c r="WIX70" s="40"/>
      <c r="WIY70" s="40"/>
      <c r="WIZ70" s="40"/>
      <c r="WJA70" s="40"/>
      <c r="WJB70" s="40"/>
      <c r="WJC70" s="40"/>
      <c r="WJD70" s="40"/>
      <c r="WJE70" s="40"/>
      <c r="WJF70" s="40"/>
      <c r="WJG70" s="40"/>
      <c r="WJH70" s="40"/>
      <c r="WJI70" s="40"/>
      <c r="WJJ70" s="40"/>
      <c r="WJK70" s="40"/>
      <c r="WJL70" s="40"/>
      <c r="WJM70" s="40"/>
      <c r="WJN70" s="40"/>
      <c r="WJO70" s="40"/>
      <c r="WJP70" s="40"/>
      <c r="WJQ70" s="40"/>
      <c r="WJR70" s="40"/>
      <c r="WJS70" s="40"/>
      <c r="WJT70" s="40"/>
      <c r="WJU70" s="40"/>
      <c r="WJV70" s="40"/>
      <c r="WJW70" s="40"/>
      <c r="WJX70" s="40"/>
      <c r="WJY70" s="40"/>
      <c r="WJZ70" s="40"/>
      <c r="WKA70" s="40"/>
      <c r="WKB70" s="40"/>
      <c r="WKC70" s="40"/>
      <c r="WKD70" s="40"/>
      <c r="WKE70" s="40"/>
      <c r="WKF70" s="40"/>
      <c r="WKG70" s="40"/>
      <c r="WKH70" s="40"/>
      <c r="WKI70" s="40"/>
      <c r="WKJ70" s="40"/>
      <c r="WKK70" s="40"/>
      <c r="WKL70" s="40"/>
      <c r="WKM70" s="40"/>
      <c r="WKN70" s="40"/>
      <c r="WKO70" s="40"/>
      <c r="WKP70" s="40"/>
      <c r="WKQ70" s="40"/>
      <c r="WKR70" s="40"/>
      <c r="WKS70" s="40"/>
      <c r="WKT70" s="40"/>
      <c r="WKU70" s="40"/>
      <c r="WKV70" s="40"/>
      <c r="WKW70" s="40"/>
      <c r="WKX70" s="40"/>
      <c r="WKY70" s="40"/>
      <c r="WKZ70" s="40"/>
      <c r="WLA70" s="40"/>
      <c r="WLB70" s="40"/>
      <c r="WLC70" s="40"/>
      <c r="WLD70" s="40"/>
      <c r="WLE70" s="40"/>
      <c r="WLF70" s="40"/>
      <c r="WLG70" s="40"/>
      <c r="WLH70" s="40"/>
      <c r="WLI70" s="40"/>
      <c r="WLJ70" s="40"/>
      <c r="WLK70" s="40"/>
      <c r="WLL70" s="40"/>
      <c r="WLM70" s="40"/>
      <c r="WLN70" s="40"/>
      <c r="WLO70" s="40"/>
      <c r="WLP70" s="40"/>
      <c r="WLQ70" s="40"/>
      <c r="WLR70" s="40"/>
      <c r="WLS70" s="40"/>
      <c r="WLT70" s="40"/>
      <c r="WLU70" s="40"/>
      <c r="WLV70" s="40"/>
      <c r="WLW70" s="40"/>
      <c r="WLX70" s="40"/>
      <c r="WLY70" s="40"/>
      <c r="WLZ70" s="40"/>
      <c r="WMA70" s="40"/>
      <c r="WMB70" s="40"/>
      <c r="WMC70" s="40"/>
      <c r="WMD70" s="40"/>
      <c r="WME70" s="40"/>
      <c r="WMF70" s="40"/>
      <c r="WMG70" s="40"/>
      <c r="WMH70" s="40"/>
      <c r="WMI70" s="40"/>
      <c r="WMJ70" s="40"/>
      <c r="WMK70" s="40"/>
      <c r="WML70" s="40"/>
      <c r="WMM70" s="40"/>
      <c r="WMN70" s="40"/>
      <c r="WMO70" s="40"/>
      <c r="WMP70" s="40"/>
      <c r="WMQ70" s="40"/>
      <c r="WMR70" s="40"/>
      <c r="WMS70" s="40"/>
      <c r="WMT70" s="40"/>
      <c r="WMU70" s="40"/>
      <c r="WMV70" s="40"/>
      <c r="WMW70" s="40"/>
      <c r="WMX70" s="40"/>
      <c r="WMY70" s="40"/>
      <c r="WMZ70" s="40"/>
      <c r="WNA70" s="40"/>
      <c r="WNB70" s="40"/>
      <c r="WNC70" s="40"/>
      <c r="WND70" s="40"/>
      <c r="WNE70" s="40"/>
      <c r="WNF70" s="40"/>
      <c r="WNG70" s="40"/>
      <c r="WNH70" s="40"/>
      <c r="WNI70" s="40"/>
      <c r="WNJ70" s="40"/>
      <c r="WNK70" s="40"/>
      <c r="WNL70" s="40"/>
      <c r="WNM70" s="40"/>
      <c r="WNN70" s="40"/>
      <c r="WNO70" s="40"/>
      <c r="WNP70" s="40"/>
      <c r="WNQ70" s="40"/>
      <c r="WNR70" s="40"/>
      <c r="WNS70" s="40"/>
      <c r="WNT70" s="40"/>
      <c r="WNU70" s="40"/>
      <c r="WNV70" s="40"/>
      <c r="WNW70" s="40"/>
      <c r="WNX70" s="40"/>
      <c r="WNY70" s="40"/>
      <c r="WNZ70" s="40"/>
      <c r="WOA70" s="40"/>
      <c r="WOB70" s="40"/>
      <c r="WOC70" s="40"/>
      <c r="WOD70" s="40"/>
      <c r="WOE70" s="40"/>
      <c r="WOF70" s="40"/>
      <c r="WOG70" s="40"/>
      <c r="WOH70" s="40"/>
      <c r="WOI70" s="40"/>
      <c r="WOJ70" s="40"/>
      <c r="WOK70" s="40"/>
      <c r="WOL70" s="40"/>
      <c r="WOM70" s="40"/>
      <c r="WON70" s="40"/>
      <c r="WOO70" s="40"/>
      <c r="WOP70" s="40"/>
      <c r="WOQ70" s="40"/>
      <c r="WOR70" s="40"/>
      <c r="WOS70" s="40"/>
      <c r="WOT70" s="40"/>
      <c r="WOU70" s="40"/>
      <c r="WOV70" s="40"/>
      <c r="WOW70" s="40"/>
      <c r="WOX70" s="40"/>
      <c r="WOY70" s="40"/>
      <c r="WOZ70" s="40"/>
      <c r="WPA70" s="40"/>
      <c r="WPB70" s="40"/>
      <c r="WPC70" s="40"/>
      <c r="WPD70" s="40"/>
      <c r="WPE70" s="40"/>
      <c r="WPF70" s="40"/>
      <c r="WPG70" s="40"/>
      <c r="WPH70" s="40"/>
      <c r="WPI70" s="40"/>
      <c r="WPJ70" s="40"/>
      <c r="WPK70" s="40"/>
      <c r="WPL70" s="40"/>
      <c r="WPM70" s="40"/>
      <c r="WPN70" s="40"/>
      <c r="WPO70" s="40"/>
      <c r="WPP70" s="40"/>
      <c r="WPQ70" s="40"/>
      <c r="WPR70" s="40"/>
      <c r="WPS70" s="40"/>
      <c r="WPT70" s="40"/>
      <c r="WPU70" s="40"/>
      <c r="WPV70" s="40"/>
      <c r="WPW70" s="40"/>
      <c r="WPX70" s="40"/>
      <c r="WPY70" s="40"/>
      <c r="WPZ70" s="40"/>
      <c r="WQA70" s="40"/>
      <c r="WQB70" s="40"/>
      <c r="WQC70" s="40"/>
      <c r="WQD70" s="40"/>
      <c r="WQE70" s="40"/>
      <c r="WQF70" s="40"/>
      <c r="WQG70" s="40"/>
      <c r="WQH70" s="40"/>
      <c r="WQI70" s="40"/>
      <c r="WQJ70" s="40"/>
      <c r="WQK70" s="40"/>
      <c r="WQL70" s="40"/>
      <c r="WQM70" s="40"/>
      <c r="WQN70" s="40"/>
      <c r="WQO70" s="40"/>
      <c r="WQP70" s="40"/>
      <c r="WQQ70" s="40"/>
      <c r="WQR70" s="40"/>
      <c r="WQS70" s="40"/>
      <c r="WQT70" s="40"/>
      <c r="WQU70" s="40"/>
      <c r="WQV70" s="40"/>
      <c r="WQW70" s="40"/>
      <c r="WQX70" s="40"/>
      <c r="WQY70" s="40"/>
      <c r="WQZ70" s="40"/>
      <c r="WRA70" s="40"/>
      <c r="WRB70" s="40"/>
      <c r="WRC70" s="40"/>
      <c r="WRD70" s="40"/>
      <c r="WRE70" s="40"/>
      <c r="WRF70" s="40"/>
      <c r="WRG70" s="40"/>
      <c r="WRH70" s="40"/>
      <c r="WRI70" s="40"/>
      <c r="WRJ70" s="40"/>
      <c r="WRK70" s="40"/>
      <c r="WRL70" s="40"/>
      <c r="WRM70" s="40"/>
      <c r="WRN70" s="40"/>
      <c r="WRO70" s="40"/>
      <c r="WRP70" s="40"/>
      <c r="WRQ70" s="40"/>
      <c r="WRR70" s="40"/>
      <c r="WRS70" s="40"/>
      <c r="WRT70" s="40"/>
      <c r="WRU70" s="40"/>
      <c r="WRV70" s="40"/>
      <c r="WRW70" s="40"/>
      <c r="WRX70" s="40"/>
      <c r="WRY70" s="40"/>
      <c r="WRZ70" s="40"/>
      <c r="WSA70" s="40"/>
      <c r="WSB70" s="40"/>
      <c r="WSC70" s="40"/>
      <c r="WSD70" s="40"/>
      <c r="WSE70" s="40"/>
      <c r="WSF70" s="40"/>
      <c r="WSG70" s="40"/>
      <c r="WSH70" s="40"/>
      <c r="WSI70" s="40"/>
      <c r="WSJ70" s="40"/>
      <c r="WSK70" s="40"/>
      <c r="WSL70" s="40"/>
      <c r="WSM70" s="40"/>
      <c r="WSN70" s="40"/>
      <c r="WSO70" s="40"/>
      <c r="WSP70" s="40"/>
      <c r="WSQ70" s="40"/>
      <c r="WSR70" s="40"/>
      <c r="WSS70" s="40"/>
      <c r="WST70" s="40"/>
      <c r="WSU70" s="40"/>
      <c r="WSV70" s="40"/>
      <c r="WSW70" s="40"/>
      <c r="WSX70" s="40"/>
      <c r="WSY70" s="40"/>
      <c r="WSZ70" s="40"/>
      <c r="WTA70" s="40"/>
      <c r="WTB70" s="40"/>
      <c r="WTC70" s="40"/>
      <c r="WTD70" s="40"/>
      <c r="WTE70" s="40"/>
      <c r="WTF70" s="40"/>
      <c r="WTG70" s="40"/>
      <c r="WTH70" s="40"/>
      <c r="WTI70" s="40"/>
      <c r="WTJ70" s="40"/>
      <c r="WTK70" s="40"/>
      <c r="WTL70" s="40"/>
      <c r="WTM70" s="40"/>
      <c r="WTN70" s="40"/>
      <c r="WTO70" s="40"/>
      <c r="WTP70" s="40"/>
      <c r="WTQ70" s="40"/>
      <c r="WTR70" s="40"/>
      <c r="WTS70" s="40"/>
      <c r="WTT70" s="40"/>
      <c r="WTU70" s="40"/>
      <c r="WTV70" s="40"/>
      <c r="WTW70" s="40"/>
      <c r="WTX70" s="40"/>
      <c r="WTY70" s="40"/>
      <c r="WTZ70" s="40"/>
      <c r="WUA70" s="40"/>
      <c r="WUB70" s="40"/>
      <c r="WUC70" s="40"/>
      <c r="WUD70" s="40"/>
      <c r="WUE70" s="40"/>
      <c r="WUF70" s="40"/>
      <c r="WUG70" s="40"/>
      <c r="WUH70" s="40"/>
      <c r="WUI70" s="40"/>
      <c r="WUJ70" s="40"/>
      <c r="WUK70" s="40"/>
      <c r="WUL70" s="40"/>
      <c r="WUM70" s="40"/>
      <c r="WUN70" s="40"/>
      <c r="WUO70" s="40"/>
      <c r="WUP70" s="40"/>
      <c r="WUQ70" s="40"/>
      <c r="WUR70" s="40"/>
      <c r="WUS70" s="40"/>
      <c r="WUT70" s="40"/>
      <c r="WUU70" s="40"/>
      <c r="WUV70" s="40"/>
      <c r="WUW70" s="40"/>
      <c r="WUX70" s="40"/>
      <c r="WUY70" s="40"/>
      <c r="WUZ70" s="40"/>
      <c r="WVA70" s="40"/>
      <c r="WVB70" s="40"/>
      <c r="WVC70" s="40"/>
      <c r="WVD70" s="40"/>
      <c r="WVE70" s="40"/>
      <c r="WVF70" s="40"/>
      <c r="WVG70" s="40"/>
      <c r="WVH70" s="40"/>
      <c r="WVI70" s="40"/>
      <c r="WVJ70" s="40"/>
      <c r="WVK70" s="40"/>
      <c r="WVL70" s="40"/>
      <c r="WVM70" s="40"/>
      <c r="WVN70" s="40"/>
      <c r="WVO70" s="40"/>
      <c r="WVP70" s="40"/>
      <c r="WVQ70" s="40"/>
    </row>
    <row r="71" spans="1:16137" s="132" customFormat="1">
      <c r="A71" s="40"/>
      <c r="B71" s="127"/>
      <c r="C71" s="131" t="str">
        <f>PRESUPUESTO!C32</f>
        <v>REALIZO</v>
      </c>
      <c r="D71" s="40"/>
      <c r="E71" s="40"/>
      <c r="G71" s="133" t="str">
        <f>+PRESUPUESTO!E32</f>
        <v>APROBO</v>
      </c>
      <c r="I71" s="40"/>
      <c r="J71" s="40"/>
      <c r="K71" s="40"/>
      <c r="L71" s="40"/>
      <c r="M71" s="40"/>
      <c r="N71" s="40"/>
      <c r="O71" s="40"/>
      <c r="P71" s="40"/>
      <c r="Q71" s="40"/>
      <c r="R71" s="40"/>
      <c r="S71" s="40"/>
      <c r="T71" s="40"/>
      <c r="U71" s="40"/>
      <c r="V71" s="40"/>
      <c r="W71" s="40"/>
      <c r="X71" s="40"/>
      <c r="Y71" s="40"/>
      <c r="Z71" s="40"/>
      <c r="AA71" s="40"/>
      <c r="AB71" s="40"/>
      <c r="AC71" s="40"/>
      <c r="AD71" s="40"/>
      <c r="AE71" s="40"/>
      <c r="AF71" s="40"/>
      <c r="AG71" s="40"/>
      <c r="AH71" s="40"/>
      <c r="AI71" s="40"/>
      <c r="AJ71" s="40"/>
      <c r="AK71" s="40"/>
      <c r="AL71" s="40"/>
      <c r="AM71" s="40"/>
      <c r="AN71" s="40"/>
      <c r="AO71" s="40"/>
      <c r="AP71" s="40"/>
      <c r="AQ71" s="40"/>
      <c r="AR71" s="40"/>
      <c r="AS71" s="40"/>
      <c r="AT71" s="40"/>
      <c r="AU71" s="40"/>
      <c r="AV71" s="40"/>
      <c r="AW71" s="40"/>
      <c r="AX71" s="40"/>
      <c r="AY71" s="40"/>
      <c r="AZ71" s="40"/>
      <c r="BA71" s="40"/>
      <c r="BB71" s="40"/>
      <c r="BC71" s="40"/>
      <c r="BD71" s="40"/>
      <c r="BE71" s="40"/>
      <c r="BF71" s="40"/>
      <c r="BG71" s="40"/>
      <c r="BH71" s="40"/>
      <c r="BI71" s="40"/>
      <c r="BJ71" s="40"/>
      <c r="BK71" s="40"/>
      <c r="BL71" s="40"/>
      <c r="BM71" s="40"/>
      <c r="BN71" s="40"/>
      <c r="BO71" s="40"/>
      <c r="BP71" s="40"/>
      <c r="BQ71" s="40"/>
      <c r="BR71" s="40"/>
      <c r="BS71" s="40"/>
      <c r="BT71" s="40"/>
      <c r="BU71" s="40"/>
      <c r="BV71" s="40"/>
      <c r="BW71" s="40"/>
      <c r="BX71" s="40"/>
      <c r="BY71" s="40"/>
      <c r="BZ71" s="40"/>
      <c r="CA71" s="40"/>
      <c r="CB71" s="40"/>
      <c r="CC71" s="40"/>
      <c r="CD71" s="40"/>
      <c r="CE71" s="40"/>
      <c r="CF71" s="40"/>
      <c r="CG71" s="40"/>
      <c r="CH71" s="40"/>
      <c r="CI71" s="40"/>
      <c r="CJ71" s="40"/>
      <c r="CK71" s="40"/>
      <c r="CL71" s="40"/>
      <c r="CM71" s="40"/>
      <c r="CN71" s="40"/>
      <c r="CO71" s="40"/>
      <c r="CP71" s="40"/>
      <c r="CQ71" s="40"/>
      <c r="CR71" s="40"/>
      <c r="CS71" s="40"/>
      <c r="CT71" s="40"/>
      <c r="CU71" s="40"/>
      <c r="CV71" s="40"/>
      <c r="CW71" s="40"/>
      <c r="CX71" s="40"/>
      <c r="CY71" s="40"/>
      <c r="CZ71" s="40"/>
      <c r="DA71" s="40"/>
      <c r="DB71" s="40"/>
      <c r="DC71" s="40"/>
      <c r="DD71" s="40"/>
      <c r="DE71" s="40"/>
      <c r="DF71" s="40"/>
      <c r="DG71" s="40"/>
      <c r="DH71" s="40"/>
      <c r="DI71" s="40"/>
      <c r="DJ71" s="40"/>
      <c r="DK71" s="40"/>
      <c r="DL71" s="40"/>
      <c r="DM71" s="40"/>
      <c r="DN71" s="40"/>
      <c r="DO71" s="40"/>
      <c r="DP71" s="40"/>
      <c r="DQ71" s="40"/>
      <c r="DR71" s="40"/>
      <c r="DS71" s="40"/>
      <c r="DT71" s="40"/>
      <c r="DU71" s="40"/>
      <c r="DV71" s="40"/>
      <c r="DW71" s="40"/>
      <c r="DX71" s="40"/>
      <c r="DY71" s="40"/>
      <c r="DZ71" s="40"/>
      <c r="EA71" s="40"/>
      <c r="EB71" s="40"/>
      <c r="EC71" s="40"/>
      <c r="ED71" s="40"/>
      <c r="EE71" s="40"/>
      <c r="EF71" s="40"/>
      <c r="EG71" s="40"/>
      <c r="EH71" s="40"/>
      <c r="EI71" s="40"/>
      <c r="EJ71" s="40"/>
      <c r="EK71" s="40"/>
      <c r="EL71" s="40"/>
      <c r="EM71" s="40"/>
      <c r="EN71" s="40"/>
      <c r="EO71" s="40"/>
      <c r="EP71" s="40"/>
      <c r="EQ71" s="40"/>
      <c r="ER71" s="40"/>
      <c r="ES71" s="40"/>
      <c r="ET71" s="40"/>
      <c r="EU71" s="40"/>
      <c r="EV71" s="40"/>
      <c r="EW71" s="40"/>
      <c r="EX71" s="40"/>
      <c r="EY71" s="40"/>
      <c r="EZ71" s="40"/>
      <c r="FA71" s="40"/>
      <c r="FB71" s="40"/>
      <c r="FC71" s="40"/>
      <c r="FD71" s="40"/>
      <c r="FE71" s="40"/>
      <c r="FF71" s="40"/>
      <c r="FG71" s="40"/>
      <c r="FH71" s="40"/>
      <c r="FI71" s="40"/>
      <c r="FJ71" s="40"/>
      <c r="FK71" s="40"/>
      <c r="FL71" s="40"/>
      <c r="FM71" s="40"/>
      <c r="FN71" s="40"/>
      <c r="FO71" s="40"/>
      <c r="FP71" s="40"/>
      <c r="FQ71" s="40"/>
      <c r="FR71" s="40"/>
      <c r="FS71" s="40"/>
      <c r="FT71" s="40"/>
      <c r="FU71" s="40"/>
      <c r="FV71" s="40"/>
      <c r="FW71" s="40"/>
      <c r="FX71" s="40"/>
      <c r="FY71" s="40"/>
      <c r="FZ71" s="40"/>
      <c r="GA71" s="40"/>
      <c r="GB71" s="40"/>
      <c r="GC71" s="40"/>
      <c r="GD71" s="40"/>
      <c r="GE71" s="40"/>
      <c r="GF71" s="40"/>
      <c r="GG71" s="40"/>
      <c r="GH71" s="40"/>
      <c r="GI71" s="40"/>
      <c r="GJ71" s="40"/>
      <c r="GK71" s="40"/>
      <c r="GL71" s="40"/>
      <c r="GM71" s="40"/>
      <c r="GN71" s="40"/>
      <c r="GO71" s="40"/>
      <c r="GP71" s="40"/>
      <c r="GQ71" s="40"/>
      <c r="GR71" s="40"/>
      <c r="GS71" s="40"/>
      <c r="GT71" s="40"/>
      <c r="GU71" s="40"/>
      <c r="GV71" s="40"/>
      <c r="GW71" s="40"/>
      <c r="GX71" s="40"/>
      <c r="GY71" s="40"/>
      <c r="GZ71" s="40"/>
      <c r="HA71" s="40"/>
      <c r="HB71" s="40"/>
      <c r="HC71" s="40"/>
      <c r="HD71" s="40"/>
      <c r="HE71" s="40"/>
      <c r="HF71" s="40"/>
      <c r="HG71" s="40"/>
      <c r="HH71" s="40"/>
      <c r="HI71" s="40"/>
      <c r="HJ71" s="40"/>
      <c r="HK71" s="40"/>
      <c r="HL71" s="40"/>
      <c r="HM71" s="40"/>
      <c r="HN71" s="40"/>
      <c r="HO71" s="40"/>
      <c r="HP71" s="40"/>
      <c r="HQ71" s="40"/>
      <c r="HR71" s="40"/>
      <c r="HS71" s="40"/>
      <c r="HT71" s="40"/>
      <c r="HU71" s="40"/>
      <c r="HV71" s="40"/>
      <c r="HW71" s="40"/>
      <c r="HX71" s="40"/>
      <c r="HY71" s="40"/>
      <c r="HZ71" s="40"/>
      <c r="IA71" s="40"/>
      <c r="IB71" s="40"/>
      <c r="IC71" s="40"/>
      <c r="ID71" s="40"/>
      <c r="IE71" s="40"/>
      <c r="IF71" s="40"/>
      <c r="IG71" s="40"/>
      <c r="IH71" s="40"/>
      <c r="II71" s="40"/>
      <c r="IJ71" s="40"/>
      <c r="IK71" s="40"/>
      <c r="IL71" s="40"/>
      <c r="IM71" s="40"/>
      <c r="IN71" s="40"/>
      <c r="IO71" s="40"/>
      <c r="IP71" s="40"/>
      <c r="IQ71" s="40"/>
      <c r="IR71" s="40"/>
      <c r="IS71" s="40"/>
      <c r="IT71" s="40"/>
      <c r="IU71" s="40"/>
      <c r="IV71" s="40"/>
      <c r="IW71" s="40"/>
      <c r="IX71" s="40"/>
      <c r="IY71" s="40"/>
      <c r="IZ71" s="40"/>
      <c r="JA71" s="40"/>
      <c r="JB71" s="40"/>
      <c r="JC71" s="40"/>
      <c r="JD71" s="40"/>
      <c r="JE71" s="40"/>
      <c r="JF71" s="40"/>
      <c r="JG71" s="40"/>
      <c r="JH71" s="40"/>
      <c r="JI71" s="40"/>
      <c r="JJ71" s="40"/>
      <c r="JK71" s="40"/>
      <c r="JL71" s="40"/>
      <c r="JM71" s="40"/>
      <c r="JN71" s="40"/>
      <c r="JO71" s="40"/>
      <c r="JP71" s="40"/>
      <c r="JQ71" s="40"/>
      <c r="JR71" s="40"/>
      <c r="JS71" s="40"/>
      <c r="JT71" s="40"/>
      <c r="JU71" s="40"/>
      <c r="JV71" s="40"/>
      <c r="JW71" s="40"/>
      <c r="JX71" s="40"/>
      <c r="JY71" s="40"/>
      <c r="JZ71" s="40"/>
      <c r="KA71" s="40"/>
      <c r="KB71" s="40"/>
      <c r="KC71" s="40"/>
      <c r="KD71" s="40"/>
      <c r="KE71" s="40"/>
      <c r="KF71" s="40"/>
      <c r="KG71" s="40"/>
      <c r="KH71" s="40"/>
      <c r="KI71" s="40"/>
      <c r="KJ71" s="40"/>
      <c r="KK71" s="40"/>
      <c r="KL71" s="40"/>
      <c r="KM71" s="40"/>
      <c r="KN71" s="40"/>
      <c r="KO71" s="40"/>
      <c r="KP71" s="40"/>
      <c r="KQ71" s="40"/>
      <c r="KR71" s="40"/>
      <c r="KS71" s="40"/>
      <c r="KT71" s="40"/>
      <c r="KU71" s="40"/>
      <c r="KV71" s="40"/>
      <c r="KW71" s="40"/>
      <c r="KX71" s="40"/>
      <c r="KY71" s="40"/>
      <c r="KZ71" s="40"/>
      <c r="LA71" s="40"/>
      <c r="LB71" s="40"/>
      <c r="LC71" s="40"/>
      <c r="LD71" s="40"/>
      <c r="LE71" s="40"/>
      <c r="LF71" s="40"/>
      <c r="LG71" s="40"/>
      <c r="LH71" s="40"/>
      <c r="LI71" s="40"/>
      <c r="LJ71" s="40"/>
      <c r="LK71" s="40"/>
      <c r="LL71" s="40"/>
      <c r="LM71" s="40"/>
      <c r="LN71" s="40"/>
      <c r="LO71" s="40"/>
      <c r="LP71" s="40"/>
      <c r="LQ71" s="40"/>
      <c r="LR71" s="40"/>
      <c r="LS71" s="40"/>
      <c r="LT71" s="40"/>
      <c r="LU71" s="40"/>
      <c r="LV71" s="40"/>
      <c r="LW71" s="40"/>
      <c r="LX71" s="40"/>
      <c r="LY71" s="40"/>
      <c r="LZ71" s="40"/>
      <c r="MA71" s="40"/>
      <c r="MB71" s="40"/>
      <c r="MC71" s="40"/>
      <c r="MD71" s="40"/>
      <c r="ME71" s="40"/>
      <c r="MF71" s="40"/>
      <c r="MG71" s="40"/>
      <c r="MH71" s="40"/>
      <c r="MI71" s="40"/>
      <c r="MJ71" s="40"/>
      <c r="MK71" s="40"/>
      <c r="ML71" s="40"/>
      <c r="MM71" s="40"/>
      <c r="MN71" s="40"/>
      <c r="MO71" s="40"/>
      <c r="MP71" s="40"/>
      <c r="MQ71" s="40"/>
      <c r="MR71" s="40"/>
      <c r="MS71" s="40"/>
      <c r="MT71" s="40"/>
      <c r="MU71" s="40"/>
      <c r="MV71" s="40"/>
      <c r="MW71" s="40"/>
      <c r="MX71" s="40"/>
      <c r="MY71" s="40"/>
      <c r="MZ71" s="40"/>
      <c r="NA71" s="40"/>
      <c r="NB71" s="40"/>
      <c r="NC71" s="40"/>
      <c r="ND71" s="40"/>
      <c r="NE71" s="40"/>
      <c r="NF71" s="40"/>
      <c r="NG71" s="40"/>
      <c r="NH71" s="40"/>
      <c r="NI71" s="40"/>
      <c r="NJ71" s="40"/>
      <c r="NK71" s="40"/>
      <c r="NL71" s="40"/>
      <c r="NM71" s="40"/>
      <c r="NN71" s="40"/>
      <c r="NO71" s="40"/>
      <c r="NP71" s="40"/>
      <c r="NQ71" s="40"/>
      <c r="NR71" s="40"/>
      <c r="NS71" s="40"/>
      <c r="NT71" s="40"/>
      <c r="NU71" s="40"/>
      <c r="NV71" s="40"/>
      <c r="NW71" s="40"/>
      <c r="NX71" s="40"/>
      <c r="NY71" s="40"/>
      <c r="NZ71" s="40"/>
      <c r="OA71" s="40"/>
      <c r="OB71" s="40"/>
      <c r="OC71" s="40"/>
      <c r="OD71" s="40"/>
      <c r="OE71" s="40"/>
      <c r="OF71" s="40"/>
      <c r="OG71" s="40"/>
      <c r="OH71" s="40"/>
      <c r="OI71" s="40"/>
      <c r="OJ71" s="40"/>
      <c r="OK71" s="40"/>
      <c r="OL71" s="40"/>
      <c r="OM71" s="40"/>
      <c r="ON71" s="40"/>
      <c r="OO71" s="40"/>
      <c r="OP71" s="40"/>
      <c r="OQ71" s="40"/>
      <c r="OR71" s="40"/>
      <c r="OS71" s="40"/>
      <c r="OT71" s="40"/>
      <c r="OU71" s="40"/>
      <c r="OV71" s="40"/>
      <c r="OW71" s="40"/>
      <c r="OX71" s="40"/>
      <c r="OY71" s="40"/>
      <c r="OZ71" s="40"/>
      <c r="PA71" s="40"/>
      <c r="PB71" s="40"/>
      <c r="PC71" s="40"/>
      <c r="PD71" s="40"/>
      <c r="PE71" s="40"/>
      <c r="PF71" s="40"/>
      <c r="PG71" s="40"/>
      <c r="PH71" s="40"/>
      <c r="PI71" s="40"/>
      <c r="PJ71" s="40"/>
      <c r="PK71" s="40"/>
      <c r="PL71" s="40"/>
      <c r="PM71" s="40"/>
      <c r="PN71" s="40"/>
      <c r="PO71" s="40"/>
      <c r="PP71" s="40"/>
      <c r="PQ71" s="40"/>
      <c r="PR71" s="40"/>
      <c r="PS71" s="40"/>
      <c r="PT71" s="40"/>
      <c r="PU71" s="40"/>
      <c r="PV71" s="40"/>
      <c r="PW71" s="40"/>
      <c r="PX71" s="40"/>
      <c r="PY71" s="40"/>
      <c r="PZ71" s="40"/>
      <c r="QA71" s="40"/>
      <c r="QB71" s="40"/>
      <c r="QC71" s="40"/>
      <c r="QD71" s="40"/>
      <c r="QE71" s="40"/>
      <c r="QF71" s="40"/>
      <c r="QG71" s="40"/>
      <c r="QH71" s="40"/>
      <c r="QI71" s="40"/>
      <c r="QJ71" s="40"/>
      <c r="QK71" s="40"/>
      <c r="QL71" s="40"/>
      <c r="QM71" s="40"/>
      <c r="QN71" s="40"/>
      <c r="QO71" s="40"/>
      <c r="QP71" s="40"/>
      <c r="QQ71" s="40"/>
      <c r="QR71" s="40"/>
      <c r="QS71" s="40"/>
      <c r="QT71" s="40"/>
      <c r="QU71" s="40"/>
      <c r="QV71" s="40"/>
      <c r="QW71" s="40"/>
      <c r="QX71" s="40"/>
      <c r="QY71" s="40"/>
      <c r="QZ71" s="40"/>
      <c r="RA71" s="40"/>
      <c r="RB71" s="40"/>
      <c r="RC71" s="40"/>
      <c r="RD71" s="40"/>
      <c r="RE71" s="40"/>
      <c r="RF71" s="40"/>
      <c r="RG71" s="40"/>
      <c r="RH71" s="40"/>
      <c r="RI71" s="40"/>
      <c r="RJ71" s="40"/>
      <c r="RK71" s="40"/>
      <c r="RL71" s="40"/>
      <c r="RM71" s="40"/>
      <c r="RN71" s="40"/>
      <c r="RO71" s="40"/>
      <c r="RP71" s="40"/>
      <c r="RQ71" s="40"/>
      <c r="RR71" s="40"/>
      <c r="RS71" s="40"/>
      <c r="RT71" s="40"/>
      <c r="RU71" s="40"/>
      <c r="RV71" s="40"/>
      <c r="RW71" s="40"/>
      <c r="RX71" s="40"/>
      <c r="RY71" s="40"/>
      <c r="RZ71" s="40"/>
      <c r="SA71" s="40"/>
      <c r="SB71" s="40"/>
      <c r="SC71" s="40"/>
      <c r="SD71" s="40"/>
      <c r="SE71" s="40"/>
      <c r="SF71" s="40"/>
      <c r="SG71" s="40"/>
      <c r="SH71" s="40"/>
      <c r="SI71" s="40"/>
      <c r="SJ71" s="40"/>
      <c r="SK71" s="40"/>
      <c r="SL71" s="40"/>
      <c r="SM71" s="40"/>
      <c r="SN71" s="40"/>
      <c r="SO71" s="40"/>
      <c r="SP71" s="40"/>
      <c r="SQ71" s="40"/>
      <c r="SR71" s="40"/>
      <c r="SS71" s="40"/>
      <c r="ST71" s="40"/>
      <c r="SU71" s="40"/>
      <c r="SV71" s="40"/>
      <c r="SW71" s="40"/>
      <c r="SX71" s="40"/>
      <c r="SY71" s="40"/>
      <c r="SZ71" s="40"/>
      <c r="TA71" s="40"/>
      <c r="TB71" s="40"/>
      <c r="TC71" s="40"/>
      <c r="TD71" s="40"/>
      <c r="TE71" s="40"/>
      <c r="TF71" s="40"/>
      <c r="TG71" s="40"/>
      <c r="TH71" s="40"/>
      <c r="TI71" s="40"/>
      <c r="TJ71" s="40"/>
      <c r="TK71" s="40"/>
      <c r="TL71" s="40"/>
      <c r="TM71" s="40"/>
      <c r="TN71" s="40"/>
      <c r="TO71" s="40"/>
      <c r="TP71" s="40"/>
      <c r="TQ71" s="40"/>
      <c r="TR71" s="40"/>
      <c r="TS71" s="40"/>
      <c r="TT71" s="40"/>
      <c r="TU71" s="40"/>
      <c r="TV71" s="40"/>
      <c r="TW71" s="40"/>
      <c r="TX71" s="40"/>
      <c r="TY71" s="40"/>
      <c r="TZ71" s="40"/>
      <c r="UA71" s="40"/>
      <c r="UB71" s="40"/>
      <c r="UC71" s="40"/>
      <c r="UD71" s="40"/>
      <c r="UE71" s="40"/>
      <c r="UF71" s="40"/>
      <c r="UG71" s="40"/>
      <c r="UH71" s="40"/>
      <c r="UI71" s="40"/>
      <c r="UJ71" s="40"/>
      <c r="UK71" s="40"/>
      <c r="UL71" s="40"/>
      <c r="UM71" s="40"/>
      <c r="UN71" s="40"/>
      <c r="UO71" s="40"/>
      <c r="UP71" s="40"/>
      <c r="UQ71" s="40"/>
      <c r="UR71" s="40"/>
      <c r="US71" s="40"/>
      <c r="UT71" s="40"/>
      <c r="UU71" s="40"/>
      <c r="UV71" s="40"/>
      <c r="UW71" s="40"/>
      <c r="UX71" s="40"/>
      <c r="UY71" s="40"/>
      <c r="UZ71" s="40"/>
      <c r="VA71" s="40"/>
      <c r="VB71" s="40"/>
      <c r="VC71" s="40"/>
      <c r="VD71" s="40"/>
      <c r="VE71" s="40"/>
      <c r="VF71" s="40"/>
      <c r="VG71" s="40"/>
      <c r="VH71" s="40"/>
      <c r="VI71" s="40"/>
      <c r="VJ71" s="40"/>
      <c r="VK71" s="40"/>
      <c r="VL71" s="40"/>
      <c r="VM71" s="40"/>
      <c r="VN71" s="40"/>
      <c r="VO71" s="40"/>
      <c r="VP71" s="40"/>
      <c r="VQ71" s="40"/>
      <c r="VR71" s="40"/>
      <c r="VS71" s="40"/>
      <c r="VT71" s="40"/>
      <c r="VU71" s="40"/>
      <c r="VV71" s="40"/>
      <c r="VW71" s="40"/>
      <c r="VX71" s="40"/>
      <c r="VY71" s="40"/>
      <c r="VZ71" s="40"/>
      <c r="WA71" s="40"/>
      <c r="WB71" s="40"/>
      <c r="WC71" s="40"/>
      <c r="WD71" s="40"/>
      <c r="WE71" s="40"/>
      <c r="WF71" s="40"/>
      <c r="WG71" s="40"/>
      <c r="WH71" s="40"/>
      <c r="WI71" s="40"/>
      <c r="WJ71" s="40"/>
      <c r="WK71" s="40"/>
      <c r="WL71" s="40"/>
      <c r="WM71" s="40"/>
      <c r="WN71" s="40"/>
      <c r="WO71" s="40"/>
      <c r="WP71" s="40"/>
      <c r="WQ71" s="40"/>
      <c r="WR71" s="40"/>
      <c r="WS71" s="40"/>
      <c r="WT71" s="40"/>
      <c r="WU71" s="40"/>
      <c r="WV71" s="40"/>
      <c r="WW71" s="40"/>
      <c r="WX71" s="40"/>
      <c r="WY71" s="40"/>
      <c r="WZ71" s="40"/>
      <c r="XA71" s="40"/>
      <c r="XB71" s="40"/>
      <c r="XC71" s="40"/>
      <c r="XD71" s="40"/>
      <c r="XE71" s="40"/>
      <c r="XF71" s="40"/>
      <c r="XG71" s="40"/>
      <c r="XH71" s="40"/>
      <c r="XI71" s="40"/>
      <c r="XJ71" s="40"/>
      <c r="XK71" s="40"/>
      <c r="XL71" s="40"/>
      <c r="XM71" s="40"/>
      <c r="XN71" s="40"/>
      <c r="XO71" s="40"/>
      <c r="XP71" s="40"/>
      <c r="XQ71" s="40"/>
      <c r="XR71" s="40"/>
      <c r="XS71" s="40"/>
      <c r="XT71" s="40"/>
      <c r="XU71" s="40"/>
      <c r="XV71" s="40"/>
      <c r="XW71" s="40"/>
      <c r="XX71" s="40"/>
      <c r="XY71" s="40"/>
      <c r="XZ71" s="40"/>
      <c r="YA71" s="40"/>
      <c r="YB71" s="40"/>
      <c r="YC71" s="40"/>
      <c r="YD71" s="40"/>
      <c r="YE71" s="40"/>
      <c r="YF71" s="40"/>
      <c r="YG71" s="40"/>
      <c r="YH71" s="40"/>
      <c r="YI71" s="40"/>
      <c r="YJ71" s="40"/>
      <c r="YK71" s="40"/>
      <c r="YL71" s="40"/>
      <c r="YM71" s="40"/>
      <c r="YN71" s="40"/>
      <c r="YO71" s="40"/>
      <c r="YP71" s="40"/>
      <c r="YQ71" s="40"/>
      <c r="YR71" s="40"/>
      <c r="YS71" s="40"/>
      <c r="YT71" s="40"/>
      <c r="YU71" s="40"/>
      <c r="YV71" s="40"/>
      <c r="YW71" s="40"/>
      <c r="YX71" s="40"/>
      <c r="YY71" s="40"/>
      <c r="YZ71" s="40"/>
      <c r="ZA71" s="40"/>
      <c r="ZB71" s="40"/>
      <c r="ZC71" s="40"/>
      <c r="ZD71" s="40"/>
      <c r="ZE71" s="40"/>
      <c r="ZF71" s="40"/>
      <c r="ZG71" s="40"/>
      <c r="ZH71" s="40"/>
      <c r="ZI71" s="40"/>
      <c r="ZJ71" s="40"/>
      <c r="ZK71" s="40"/>
      <c r="ZL71" s="40"/>
      <c r="ZM71" s="40"/>
      <c r="ZN71" s="40"/>
      <c r="ZO71" s="40"/>
      <c r="ZP71" s="40"/>
      <c r="ZQ71" s="40"/>
      <c r="ZR71" s="40"/>
      <c r="ZS71" s="40"/>
      <c r="ZT71" s="40"/>
      <c r="ZU71" s="40"/>
      <c r="ZV71" s="40"/>
      <c r="ZW71" s="40"/>
      <c r="ZX71" s="40"/>
      <c r="ZY71" s="40"/>
      <c r="ZZ71" s="40"/>
      <c r="AAA71" s="40"/>
      <c r="AAB71" s="40"/>
      <c r="AAC71" s="40"/>
      <c r="AAD71" s="40"/>
      <c r="AAE71" s="40"/>
      <c r="AAF71" s="40"/>
      <c r="AAG71" s="40"/>
      <c r="AAH71" s="40"/>
      <c r="AAI71" s="40"/>
      <c r="AAJ71" s="40"/>
      <c r="AAK71" s="40"/>
      <c r="AAL71" s="40"/>
      <c r="AAM71" s="40"/>
      <c r="AAN71" s="40"/>
      <c r="AAO71" s="40"/>
      <c r="AAP71" s="40"/>
      <c r="AAQ71" s="40"/>
      <c r="AAR71" s="40"/>
      <c r="AAS71" s="40"/>
      <c r="AAT71" s="40"/>
      <c r="AAU71" s="40"/>
      <c r="AAV71" s="40"/>
      <c r="AAW71" s="40"/>
      <c r="AAX71" s="40"/>
      <c r="AAY71" s="40"/>
      <c r="AAZ71" s="40"/>
      <c r="ABA71" s="40"/>
      <c r="ABB71" s="40"/>
      <c r="ABC71" s="40"/>
      <c r="ABD71" s="40"/>
      <c r="ABE71" s="40"/>
      <c r="ABF71" s="40"/>
      <c r="ABG71" s="40"/>
      <c r="ABH71" s="40"/>
      <c r="ABI71" s="40"/>
      <c r="ABJ71" s="40"/>
      <c r="ABK71" s="40"/>
      <c r="ABL71" s="40"/>
      <c r="ABM71" s="40"/>
      <c r="ABN71" s="40"/>
      <c r="ABO71" s="40"/>
      <c r="ABP71" s="40"/>
      <c r="ABQ71" s="40"/>
      <c r="ABR71" s="40"/>
      <c r="ABS71" s="40"/>
      <c r="ABT71" s="40"/>
      <c r="ABU71" s="40"/>
      <c r="ABV71" s="40"/>
      <c r="ABW71" s="40"/>
      <c r="ABX71" s="40"/>
      <c r="ABY71" s="40"/>
      <c r="ABZ71" s="40"/>
      <c r="ACA71" s="40"/>
      <c r="ACB71" s="40"/>
      <c r="ACC71" s="40"/>
      <c r="ACD71" s="40"/>
      <c r="ACE71" s="40"/>
      <c r="ACF71" s="40"/>
      <c r="ACG71" s="40"/>
      <c r="ACH71" s="40"/>
      <c r="ACI71" s="40"/>
      <c r="ACJ71" s="40"/>
      <c r="ACK71" s="40"/>
      <c r="ACL71" s="40"/>
      <c r="ACM71" s="40"/>
      <c r="ACN71" s="40"/>
      <c r="ACO71" s="40"/>
      <c r="ACP71" s="40"/>
      <c r="ACQ71" s="40"/>
      <c r="ACR71" s="40"/>
      <c r="ACS71" s="40"/>
      <c r="ACT71" s="40"/>
      <c r="ACU71" s="40"/>
      <c r="ACV71" s="40"/>
      <c r="ACW71" s="40"/>
      <c r="ACX71" s="40"/>
      <c r="ACY71" s="40"/>
      <c r="ACZ71" s="40"/>
      <c r="ADA71" s="40"/>
      <c r="ADB71" s="40"/>
      <c r="ADC71" s="40"/>
      <c r="ADD71" s="40"/>
      <c r="ADE71" s="40"/>
      <c r="ADF71" s="40"/>
      <c r="ADG71" s="40"/>
      <c r="ADH71" s="40"/>
      <c r="ADI71" s="40"/>
      <c r="ADJ71" s="40"/>
      <c r="ADK71" s="40"/>
      <c r="ADL71" s="40"/>
      <c r="ADM71" s="40"/>
      <c r="ADN71" s="40"/>
      <c r="ADO71" s="40"/>
      <c r="ADP71" s="40"/>
      <c r="ADQ71" s="40"/>
      <c r="ADR71" s="40"/>
      <c r="ADS71" s="40"/>
      <c r="ADT71" s="40"/>
      <c r="ADU71" s="40"/>
      <c r="ADV71" s="40"/>
      <c r="ADW71" s="40"/>
      <c r="ADX71" s="40"/>
      <c r="ADY71" s="40"/>
      <c r="ADZ71" s="40"/>
      <c r="AEA71" s="40"/>
      <c r="AEB71" s="40"/>
      <c r="AEC71" s="40"/>
      <c r="AED71" s="40"/>
      <c r="AEE71" s="40"/>
      <c r="AEF71" s="40"/>
      <c r="AEG71" s="40"/>
      <c r="AEH71" s="40"/>
      <c r="AEI71" s="40"/>
      <c r="AEJ71" s="40"/>
      <c r="AEK71" s="40"/>
      <c r="AEL71" s="40"/>
      <c r="AEM71" s="40"/>
      <c r="AEN71" s="40"/>
      <c r="AEO71" s="40"/>
      <c r="AEP71" s="40"/>
      <c r="AEQ71" s="40"/>
      <c r="AER71" s="40"/>
      <c r="AES71" s="40"/>
      <c r="AET71" s="40"/>
      <c r="AEU71" s="40"/>
      <c r="AEV71" s="40"/>
      <c r="AEW71" s="40"/>
      <c r="AEX71" s="40"/>
      <c r="AEY71" s="40"/>
      <c r="AEZ71" s="40"/>
      <c r="AFA71" s="40"/>
      <c r="AFB71" s="40"/>
      <c r="AFC71" s="40"/>
      <c r="AFD71" s="40"/>
      <c r="AFE71" s="40"/>
      <c r="AFF71" s="40"/>
      <c r="AFG71" s="40"/>
      <c r="AFH71" s="40"/>
      <c r="AFI71" s="40"/>
      <c r="AFJ71" s="40"/>
      <c r="AFK71" s="40"/>
      <c r="AFL71" s="40"/>
      <c r="AFM71" s="40"/>
      <c r="AFN71" s="40"/>
      <c r="AFO71" s="40"/>
      <c r="AFP71" s="40"/>
      <c r="AFQ71" s="40"/>
      <c r="AFR71" s="40"/>
      <c r="AFS71" s="40"/>
      <c r="AFT71" s="40"/>
      <c r="AFU71" s="40"/>
      <c r="AFV71" s="40"/>
      <c r="AFW71" s="40"/>
      <c r="AFX71" s="40"/>
      <c r="AFY71" s="40"/>
      <c r="AFZ71" s="40"/>
      <c r="AGA71" s="40"/>
      <c r="AGB71" s="40"/>
      <c r="AGC71" s="40"/>
      <c r="AGD71" s="40"/>
      <c r="AGE71" s="40"/>
      <c r="AGF71" s="40"/>
      <c r="AGG71" s="40"/>
      <c r="AGH71" s="40"/>
      <c r="AGI71" s="40"/>
      <c r="AGJ71" s="40"/>
      <c r="AGK71" s="40"/>
      <c r="AGL71" s="40"/>
      <c r="AGM71" s="40"/>
      <c r="AGN71" s="40"/>
      <c r="AGO71" s="40"/>
      <c r="AGP71" s="40"/>
      <c r="AGQ71" s="40"/>
      <c r="AGR71" s="40"/>
      <c r="AGS71" s="40"/>
      <c r="AGT71" s="40"/>
      <c r="AGU71" s="40"/>
      <c r="AGV71" s="40"/>
      <c r="AGW71" s="40"/>
      <c r="AGX71" s="40"/>
      <c r="AGY71" s="40"/>
      <c r="AGZ71" s="40"/>
      <c r="AHA71" s="40"/>
      <c r="AHB71" s="40"/>
      <c r="AHC71" s="40"/>
      <c r="AHD71" s="40"/>
      <c r="AHE71" s="40"/>
      <c r="AHF71" s="40"/>
      <c r="AHG71" s="40"/>
      <c r="AHH71" s="40"/>
      <c r="AHI71" s="40"/>
      <c r="AHJ71" s="40"/>
      <c r="AHK71" s="40"/>
      <c r="AHL71" s="40"/>
      <c r="AHM71" s="40"/>
      <c r="AHN71" s="40"/>
      <c r="AHO71" s="40"/>
      <c r="AHP71" s="40"/>
      <c r="AHQ71" s="40"/>
      <c r="AHR71" s="40"/>
      <c r="AHS71" s="40"/>
      <c r="AHT71" s="40"/>
      <c r="AHU71" s="40"/>
      <c r="AHV71" s="40"/>
      <c r="AHW71" s="40"/>
      <c r="AHX71" s="40"/>
      <c r="AHY71" s="40"/>
      <c r="AHZ71" s="40"/>
      <c r="AIA71" s="40"/>
      <c r="AIB71" s="40"/>
      <c r="AIC71" s="40"/>
      <c r="AID71" s="40"/>
      <c r="AIE71" s="40"/>
      <c r="AIF71" s="40"/>
      <c r="AIG71" s="40"/>
      <c r="AIH71" s="40"/>
      <c r="AII71" s="40"/>
      <c r="AIJ71" s="40"/>
      <c r="AIK71" s="40"/>
      <c r="AIL71" s="40"/>
      <c r="AIM71" s="40"/>
      <c r="AIN71" s="40"/>
      <c r="AIO71" s="40"/>
      <c r="AIP71" s="40"/>
      <c r="AIQ71" s="40"/>
      <c r="AIR71" s="40"/>
      <c r="AIS71" s="40"/>
      <c r="AIT71" s="40"/>
      <c r="AIU71" s="40"/>
      <c r="AIV71" s="40"/>
      <c r="AIW71" s="40"/>
      <c r="AIX71" s="40"/>
      <c r="AIY71" s="40"/>
      <c r="AIZ71" s="40"/>
      <c r="AJA71" s="40"/>
      <c r="AJB71" s="40"/>
      <c r="AJC71" s="40"/>
      <c r="AJD71" s="40"/>
      <c r="AJE71" s="40"/>
      <c r="AJF71" s="40"/>
      <c r="AJG71" s="40"/>
      <c r="AJH71" s="40"/>
      <c r="AJI71" s="40"/>
      <c r="AJJ71" s="40"/>
      <c r="AJK71" s="40"/>
      <c r="AJL71" s="40"/>
      <c r="AJM71" s="40"/>
      <c r="AJN71" s="40"/>
      <c r="AJO71" s="40"/>
      <c r="AJP71" s="40"/>
      <c r="AJQ71" s="40"/>
      <c r="AJR71" s="40"/>
      <c r="AJS71" s="40"/>
      <c r="AJT71" s="40"/>
      <c r="AJU71" s="40"/>
      <c r="AJV71" s="40"/>
      <c r="AJW71" s="40"/>
      <c r="AJX71" s="40"/>
      <c r="AJY71" s="40"/>
      <c r="AJZ71" s="40"/>
      <c r="AKA71" s="40"/>
      <c r="AKB71" s="40"/>
      <c r="AKC71" s="40"/>
      <c r="AKD71" s="40"/>
      <c r="AKE71" s="40"/>
      <c r="AKF71" s="40"/>
      <c r="AKG71" s="40"/>
      <c r="AKH71" s="40"/>
      <c r="AKI71" s="40"/>
      <c r="AKJ71" s="40"/>
      <c r="AKK71" s="40"/>
      <c r="AKL71" s="40"/>
      <c r="AKM71" s="40"/>
      <c r="AKN71" s="40"/>
      <c r="AKO71" s="40"/>
      <c r="AKP71" s="40"/>
      <c r="AKQ71" s="40"/>
      <c r="AKR71" s="40"/>
      <c r="AKS71" s="40"/>
      <c r="AKT71" s="40"/>
      <c r="AKU71" s="40"/>
      <c r="AKV71" s="40"/>
      <c r="AKW71" s="40"/>
      <c r="AKX71" s="40"/>
      <c r="AKY71" s="40"/>
      <c r="AKZ71" s="40"/>
      <c r="ALA71" s="40"/>
      <c r="ALB71" s="40"/>
      <c r="ALC71" s="40"/>
      <c r="ALD71" s="40"/>
      <c r="ALE71" s="40"/>
      <c r="ALF71" s="40"/>
      <c r="ALG71" s="40"/>
      <c r="ALH71" s="40"/>
      <c r="ALI71" s="40"/>
      <c r="ALJ71" s="40"/>
      <c r="ALK71" s="40"/>
      <c r="ALL71" s="40"/>
      <c r="ALM71" s="40"/>
      <c r="ALN71" s="40"/>
      <c r="ALO71" s="40"/>
      <c r="ALP71" s="40"/>
      <c r="ALQ71" s="40"/>
      <c r="ALR71" s="40"/>
      <c r="ALS71" s="40"/>
      <c r="ALT71" s="40"/>
      <c r="ALU71" s="40"/>
      <c r="ALV71" s="40"/>
      <c r="ALW71" s="40"/>
      <c r="ALX71" s="40"/>
      <c r="ALY71" s="40"/>
      <c r="ALZ71" s="40"/>
      <c r="AMA71" s="40"/>
      <c r="AMB71" s="40"/>
      <c r="AMC71" s="40"/>
      <c r="AMD71" s="40"/>
      <c r="AME71" s="40"/>
      <c r="AMF71" s="40"/>
      <c r="AMG71" s="40"/>
      <c r="AMH71" s="40"/>
      <c r="AMI71" s="40"/>
      <c r="AMJ71" s="40"/>
      <c r="AMK71" s="40"/>
      <c r="AML71" s="40"/>
      <c r="AMM71" s="40"/>
      <c r="AMN71" s="40"/>
      <c r="AMO71" s="40"/>
      <c r="AMP71" s="40"/>
      <c r="AMQ71" s="40"/>
      <c r="AMR71" s="40"/>
      <c r="AMS71" s="40"/>
      <c r="AMT71" s="40"/>
      <c r="AMU71" s="40"/>
      <c r="AMV71" s="40"/>
      <c r="AMW71" s="40"/>
      <c r="AMX71" s="40"/>
      <c r="AMY71" s="40"/>
      <c r="AMZ71" s="40"/>
      <c r="ANA71" s="40"/>
      <c r="ANB71" s="40"/>
      <c r="ANC71" s="40"/>
      <c r="AND71" s="40"/>
      <c r="ANE71" s="40"/>
      <c r="ANF71" s="40"/>
      <c r="ANG71" s="40"/>
      <c r="ANH71" s="40"/>
      <c r="ANI71" s="40"/>
      <c r="ANJ71" s="40"/>
      <c r="ANK71" s="40"/>
      <c r="ANL71" s="40"/>
      <c r="ANM71" s="40"/>
      <c r="ANN71" s="40"/>
      <c r="ANO71" s="40"/>
      <c r="ANP71" s="40"/>
      <c r="ANQ71" s="40"/>
      <c r="ANR71" s="40"/>
      <c r="ANS71" s="40"/>
      <c r="ANT71" s="40"/>
      <c r="ANU71" s="40"/>
      <c r="ANV71" s="40"/>
      <c r="ANW71" s="40"/>
      <c r="ANX71" s="40"/>
      <c r="ANY71" s="40"/>
      <c r="ANZ71" s="40"/>
      <c r="AOA71" s="40"/>
      <c r="AOB71" s="40"/>
      <c r="AOC71" s="40"/>
      <c r="AOD71" s="40"/>
      <c r="AOE71" s="40"/>
      <c r="AOF71" s="40"/>
      <c r="AOG71" s="40"/>
      <c r="AOH71" s="40"/>
      <c r="AOI71" s="40"/>
      <c r="AOJ71" s="40"/>
      <c r="AOK71" s="40"/>
      <c r="AOL71" s="40"/>
      <c r="AOM71" s="40"/>
      <c r="AON71" s="40"/>
      <c r="AOO71" s="40"/>
      <c r="AOP71" s="40"/>
      <c r="AOQ71" s="40"/>
      <c r="AOR71" s="40"/>
      <c r="AOS71" s="40"/>
      <c r="AOT71" s="40"/>
      <c r="AOU71" s="40"/>
      <c r="AOV71" s="40"/>
      <c r="AOW71" s="40"/>
      <c r="AOX71" s="40"/>
      <c r="AOY71" s="40"/>
      <c r="AOZ71" s="40"/>
      <c r="APA71" s="40"/>
      <c r="APB71" s="40"/>
      <c r="APC71" s="40"/>
      <c r="APD71" s="40"/>
      <c r="APE71" s="40"/>
      <c r="APF71" s="40"/>
      <c r="APG71" s="40"/>
      <c r="APH71" s="40"/>
      <c r="API71" s="40"/>
      <c r="APJ71" s="40"/>
      <c r="APK71" s="40"/>
      <c r="APL71" s="40"/>
      <c r="APM71" s="40"/>
      <c r="APN71" s="40"/>
      <c r="APO71" s="40"/>
      <c r="APP71" s="40"/>
      <c r="APQ71" s="40"/>
      <c r="APR71" s="40"/>
      <c r="APS71" s="40"/>
      <c r="APT71" s="40"/>
      <c r="APU71" s="40"/>
      <c r="APV71" s="40"/>
      <c r="APW71" s="40"/>
      <c r="APX71" s="40"/>
      <c r="APY71" s="40"/>
      <c r="APZ71" s="40"/>
      <c r="AQA71" s="40"/>
      <c r="AQB71" s="40"/>
      <c r="AQC71" s="40"/>
      <c r="AQD71" s="40"/>
      <c r="AQE71" s="40"/>
      <c r="AQF71" s="40"/>
      <c r="AQG71" s="40"/>
      <c r="AQH71" s="40"/>
      <c r="AQI71" s="40"/>
      <c r="AQJ71" s="40"/>
      <c r="AQK71" s="40"/>
      <c r="AQL71" s="40"/>
      <c r="AQM71" s="40"/>
      <c r="AQN71" s="40"/>
      <c r="AQO71" s="40"/>
      <c r="AQP71" s="40"/>
      <c r="AQQ71" s="40"/>
      <c r="AQR71" s="40"/>
      <c r="AQS71" s="40"/>
      <c r="AQT71" s="40"/>
      <c r="AQU71" s="40"/>
      <c r="AQV71" s="40"/>
      <c r="AQW71" s="40"/>
      <c r="AQX71" s="40"/>
      <c r="AQY71" s="40"/>
      <c r="AQZ71" s="40"/>
      <c r="ARA71" s="40"/>
      <c r="ARB71" s="40"/>
      <c r="ARC71" s="40"/>
      <c r="ARD71" s="40"/>
      <c r="ARE71" s="40"/>
      <c r="ARF71" s="40"/>
      <c r="ARG71" s="40"/>
      <c r="ARH71" s="40"/>
      <c r="ARI71" s="40"/>
      <c r="ARJ71" s="40"/>
      <c r="ARK71" s="40"/>
      <c r="ARL71" s="40"/>
      <c r="ARM71" s="40"/>
      <c r="ARN71" s="40"/>
      <c r="ARO71" s="40"/>
      <c r="ARP71" s="40"/>
      <c r="ARQ71" s="40"/>
      <c r="ARR71" s="40"/>
      <c r="ARS71" s="40"/>
      <c r="ART71" s="40"/>
      <c r="ARU71" s="40"/>
      <c r="ARV71" s="40"/>
      <c r="ARW71" s="40"/>
      <c r="ARX71" s="40"/>
      <c r="ARY71" s="40"/>
      <c r="ARZ71" s="40"/>
      <c r="ASA71" s="40"/>
      <c r="ASB71" s="40"/>
      <c r="ASC71" s="40"/>
      <c r="ASD71" s="40"/>
      <c r="ASE71" s="40"/>
      <c r="ASF71" s="40"/>
      <c r="ASG71" s="40"/>
      <c r="ASH71" s="40"/>
      <c r="ASI71" s="40"/>
      <c r="ASJ71" s="40"/>
      <c r="ASK71" s="40"/>
      <c r="ASL71" s="40"/>
      <c r="ASM71" s="40"/>
      <c r="ASN71" s="40"/>
      <c r="ASO71" s="40"/>
      <c r="ASP71" s="40"/>
      <c r="ASQ71" s="40"/>
      <c r="ASR71" s="40"/>
      <c r="ASS71" s="40"/>
      <c r="AST71" s="40"/>
      <c r="ASU71" s="40"/>
      <c r="ASV71" s="40"/>
      <c r="ASW71" s="40"/>
      <c r="ASX71" s="40"/>
      <c r="ASY71" s="40"/>
      <c r="ASZ71" s="40"/>
      <c r="ATA71" s="40"/>
      <c r="ATB71" s="40"/>
      <c r="ATC71" s="40"/>
      <c r="ATD71" s="40"/>
      <c r="ATE71" s="40"/>
      <c r="ATF71" s="40"/>
      <c r="ATG71" s="40"/>
      <c r="ATH71" s="40"/>
      <c r="ATI71" s="40"/>
      <c r="ATJ71" s="40"/>
      <c r="ATK71" s="40"/>
      <c r="ATL71" s="40"/>
      <c r="ATM71" s="40"/>
      <c r="ATN71" s="40"/>
      <c r="ATO71" s="40"/>
      <c r="ATP71" s="40"/>
      <c r="ATQ71" s="40"/>
      <c r="ATR71" s="40"/>
      <c r="ATS71" s="40"/>
      <c r="ATT71" s="40"/>
      <c r="ATU71" s="40"/>
      <c r="ATV71" s="40"/>
      <c r="ATW71" s="40"/>
      <c r="ATX71" s="40"/>
      <c r="ATY71" s="40"/>
      <c r="ATZ71" s="40"/>
      <c r="AUA71" s="40"/>
      <c r="AUB71" s="40"/>
      <c r="AUC71" s="40"/>
      <c r="AUD71" s="40"/>
      <c r="AUE71" s="40"/>
      <c r="AUF71" s="40"/>
      <c r="AUG71" s="40"/>
      <c r="AUH71" s="40"/>
      <c r="AUI71" s="40"/>
      <c r="AUJ71" s="40"/>
      <c r="AUK71" s="40"/>
      <c r="AUL71" s="40"/>
      <c r="AUM71" s="40"/>
      <c r="AUN71" s="40"/>
      <c r="AUO71" s="40"/>
      <c r="AUP71" s="40"/>
      <c r="AUQ71" s="40"/>
      <c r="AUR71" s="40"/>
      <c r="AUS71" s="40"/>
      <c r="AUT71" s="40"/>
      <c r="AUU71" s="40"/>
      <c r="AUV71" s="40"/>
      <c r="AUW71" s="40"/>
      <c r="AUX71" s="40"/>
      <c r="AUY71" s="40"/>
      <c r="AUZ71" s="40"/>
      <c r="AVA71" s="40"/>
      <c r="AVB71" s="40"/>
      <c r="AVC71" s="40"/>
      <c r="AVD71" s="40"/>
      <c r="AVE71" s="40"/>
      <c r="AVF71" s="40"/>
      <c r="AVG71" s="40"/>
      <c r="AVH71" s="40"/>
      <c r="AVI71" s="40"/>
      <c r="AVJ71" s="40"/>
      <c r="AVK71" s="40"/>
      <c r="AVL71" s="40"/>
      <c r="AVM71" s="40"/>
      <c r="AVN71" s="40"/>
      <c r="AVO71" s="40"/>
      <c r="AVP71" s="40"/>
      <c r="AVQ71" s="40"/>
      <c r="AVR71" s="40"/>
      <c r="AVS71" s="40"/>
      <c r="AVT71" s="40"/>
      <c r="AVU71" s="40"/>
      <c r="AVV71" s="40"/>
      <c r="AVW71" s="40"/>
      <c r="AVX71" s="40"/>
      <c r="AVY71" s="40"/>
      <c r="AVZ71" s="40"/>
      <c r="AWA71" s="40"/>
      <c r="AWB71" s="40"/>
      <c r="AWC71" s="40"/>
      <c r="AWD71" s="40"/>
      <c r="AWE71" s="40"/>
      <c r="AWF71" s="40"/>
      <c r="AWG71" s="40"/>
      <c r="AWH71" s="40"/>
      <c r="AWI71" s="40"/>
      <c r="AWJ71" s="40"/>
      <c r="AWK71" s="40"/>
      <c r="AWL71" s="40"/>
      <c r="AWM71" s="40"/>
      <c r="AWN71" s="40"/>
      <c r="AWO71" s="40"/>
      <c r="AWP71" s="40"/>
      <c r="AWQ71" s="40"/>
      <c r="AWR71" s="40"/>
      <c r="AWS71" s="40"/>
      <c r="AWT71" s="40"/>
      <c r="AWU71" s="40"/>
      <c r="AWV71" s="40"/>
      <c r="AWW71" s="40"/>
      <c r="AWX71" s="40"/>
      <c r="AWY71" s="40"/>
      <c r="AWZ71" s="40"/>
      <c r="AXA71" s="40"/>
      <c r="AXB71" s="40"/>
      <c r="AXC71" s="40"/>
      <c r="AXD71" s="40"/>
      <c r="AXE71" s="40"/>
      <c r="AXF71" s="40"/>
      <c r="AXG71" s="40"/>
      <c r="AXH71" s="40"/>
      <c r="AXI71" s="40"/>
      <c r="AXJ71" s="40"/>
      <c r="AXK71" s="40"/>
      <c r="AXL71" s="40"/>
      <c r="AXM71" s="40"/>
      <c r="AXN71" s="40"/>
      <c r="AXO71" s="40"/>
      <c r="AXP71" s="40"/>
      <c r="AXQ71" s="40"/>
      <c r="AXR71" s="40"/>
      <c r="AXS71" s="40"/>
      <c r="AXT71" s="40"/>
      <c r="AXU71" s="40"/>
      <c r="AXV71" s="40"/>
      <c r="AXW71" s="40"/>
      <c r="AXX71" s="40"/>
      <c r="AXY71" s="40"/>
      <c r="AXZ71" s="40"/>
      <c r="AYA71" s="40"/>
      <c r="AYB71" s="40"/>
      <c r="AYC71" s="40"/>
      <c r="AYD71" s="40"/>
      <c r="AYE71" s="40"/>
      <c r="AYF71" s="40"/>
      <c r="AYG71" s="40"/>
      <c r="AYH71" s="40"/>
      <c r="AYI71" s="40"/>
      <c r="AYJ71" s="40"/>
      <c r="AYK71" s="40"/>
      <c r="AYL71" s="40"/>
      <c r="AYM71" s="40"/>
      <c r="AYN71" s="40"/>
      <c r="AYO71" s="40"/>
      <c r="AYP71" s="40"/>
      <c r="AYQ71" s="40"/>
      <c r="AYR71" s="40"/>
      <c r="AYS71" s="40"/>
      <c r="AYT71" s="40"/>
      <c r="AYU71" s="40"/>
      <c r="AYV71" s="40"/>
      <c r="AYW71" s="40"/>
      <c r="AYX71" s="40"/>
      <c r="AYY71" s="40"/>
      <c r="AYZ71" s="40"/>
      <c r="AZA71" s="40"/>
      <c r="AZB71" s="40"/>
      <c r="AZC71" s="40"/>
      <c r="AZD71" s="40"/>
      <c r="AZE71" s="40"/>
      <c r="AZF71" s="40"/>
      <c r="AZG71" s="40"/>
      <c r="AZH71" s="40"/>
      <c r="AZI71" s="40"/>
      <c r="AZJ71" s="40"/>
      <c r="AZK71" s="40"/>
      <c r="AZL71" s="40"/>
      <c r="AZM71" s="40"/>
      <c r="AZN71" s="40"/>
      <c r="AZO71" s="40"/>
      <c r="AZP71" s="40"/>
      <c r="AZQ71" s="40"/>
      <c r="AZR71" s="40"/>
      <c r="AZS71" s="40"/>
      <c r="AZT71" s="40"/>
      <c r="AZU71" s="40"/>
      <c r="AZV71" s="40"/>
      <c r="AZW71" s="40"/>
      <c r="AZX71" s="40"/>
      <c r="AZY71" s="40"/>
      <c r="AZZ71" s="40"/>
      <c r="BAA71" s="40"/>
      <c r="BAB71" s="40"/>
      <c r="BAC71" s="40"/>
      <c r="BAD71" s="40"/>
      <c r="BAE71" s="40"/>
      <c r="BAF71" s="40"/>
      <c r="BAG71" s="40"/>
      <c r="BAH71" s="40"/>
      <c r="BAI71" s="40"/>
      <c r="BAJ71" s="40"/>
      <c r="BAK71" s="40"/>
      <c r="BAL71" s="40"/>
      <c r="BAM71" s="40"/>
      <c r="BAN71" s="40"/>
      <c r="BAO71" s="40"/>
      <c r="BAP71" s="40"/>
      <c r="BAQ71" s="40"/>
      <c r="BAR71" s="40"/>
      <c r="BAS71" s="40"/>
      <c r="BAT71" s="40"/>
      <c r="BAU71" s="40"/>
      <c r="BAV71" s="40"/>
      <c r="BAW71" s="40"/>
      <c r="BAX71" s="40"/>
      <c r="BAY71" s="40"/>
      <c r="BAZ71" s="40"/>
      <c r="BBA71" s="40"/>
      <c r="BBB71" s="40"/>
      <c r="BBC71" s="40"/>
      <c r="BBD71" s="40"/>
      <c r="BBE71" s="40"/>
      <c r="BBF71" s="40"/>
      <c r="BBG71" s="40"/>
      <c r="BBH71" s="40"/>
      <c r="BBI71" s="40"/>
      <c r="BBJ71" s="40"/>
      <c r="BBK71" s="40"/>
      <c r="BBL71" s="40"/>
      <c r="BBM71" s="40"/>
      <c r="BBN71" s="40"/>
      <c r="BBO71" s="40"/>
      <c r="BBP71" s="40"/>
      <c r="BBQ71" s="40"/>
      <c r="BBR71" s="40"/>
      <c r="BBS71" s="40"/>
      <c r="BBT71" s="40"/>
      <c r="BBU71" s="40"/>
      <c r="BBV71" s="40"/>
      <c r="BBW71" s="40"/>
      <c r="BBX71" s="40"/>
      <c r="BBY71" s="40"/>
      <c r="BBZ71" s="40"/>
      <c r="BCA71" s="40"/>
      <c r="BCB71" s="40"/>
      <c r="BCC71" s="40"/>
      <c r="BCD71" s="40"/>
      <c r="BCE71" s="40"/>
      <c r="BCF71" s="40"/>
      <c r="BCG71" s="40"/>
      <c r="BCH71" s="40"/>
      <c r="BCI71" s="40"/>
      <c r="BCJ71" s="40"/>
      <c r="BCK71" s="40"/>
      <c r="BCL71" s="40"/>
      <c r="BCM71" s="40"/>
      <c r="BCN71" s="40"/>
      <c r="BCO71" s="40"/>
      <c r="BCP71" s="40"/>
      <c r="BCQ71" s="40"/>
      <c r="BCR71" s="40"/>
      <c r="BCS71" s="40"/>
      <c r="BCT71" s="40"/>
      <c r="BCU71" s="40"/>
      <c r="BCV71" s="40"/>
      <c r="BCW71" s="40"/>
      <c r="BCX71" s="40"/>
      <c r="BCY71" s="40"/>
      <c r="BCZ71" s="40"/>
      <c r="BDA71" s="40"/>
      <c r="BDB71" s="40"/>
      <c r="BDC71" s="40"/>
      <c r="BDD71" s="40"/>
      <c r="BDE71" s="40"/>
      <c r="BDF71" s="40"/>
      <c r="BDG71" s="40"/>
      <c r="BDH71" s="40"/>
      <c r="BDI71" s="40"/>
      <c r="BDJ71" s="40"/>
      <c r="BDK71" s="40"/>
      <c r="BDL71" s="40"/>
      <c r="BDM71" s="40"/>
      <c r="BDN71" s="40"/>
      <c r="BDO71" s="40"/>
      <c r="BDP71" s="40"/>
      <c r="BDQ71" s="40"/>
      <c r="BDR71" s="40"/>
      <c r="BDS71" s="40"/>
      <c r="BDT71" s="40"/>
      <c r="BDU71" s="40"/>
      <c r="BDV71" s="40"/>
      <c r="BDW71" s="40"/>
      <c r="BDX71" s="40"/>
      <c r="BDY71" s="40"/>
      <c r="BDZ71" s="40"/>
      <c r="BEA71" s="40"/>
      <c r="BEB71" s="40"/>
      <c r="BEC71" s="40"/>
      <c r="BED71" s="40"/>
      <c r="BEE71" s="40"/>
      <c r="BEF71" s="40"/>
      <c r="BEG71" s="40"/>
      <c r="BEH71" s="40"/>
      <c r="BEI71" s="40"/>
      <c r="BEJ71" s="40"/>
      <c r="BEK71" s="40"/>
      <c r="BEL71" s="40"/>
      <c r="BEM71" s="40"/>
      <c r="BEN71" s="40"/>
      <c r="BEO71" s="40"/>
      <c r="BEP71" s="40"/>
      <c r="BEQ71" s="40"/>
      <c r="BER71" s="40"/>
      <c r="BES71" s="40"/>
      <c r="BET71" s="40"/>
      <c r="BEU71" s="40"/>
      <c r="BEV71" s="40"/>
      <c r="BEW71" s="40"/>
      <c r="BEX71" s="40"/>
      <c r="BEY71" s="40"/>
      <c r="BEZ71" s="40"/>
      <c r="BFA71" s="40"/>
      <c r="BFB71" s="40"/>
      <c r="BFC71" s="40"/>
      <c r="BFD71" s="40"/>
      <c r="BFE71" s="40"/>
      <c r="BFF71" s="40"/>
      <c r="BFG71" s="40"/>
      <c r="BFH71" s="40"/>
      <c r="BFI71" s="40"/>
      <c r="BFJ71" s="40"/>
      <c r="BFK71" s="40"/>
      <c r="BFL71" s="40"/>
      <c r="BFM71" s="40"/>
      <c r="BFN71" s="40"/>
      <c r="BFO71" s="40"/>
      <c r="BFP71" s="40"/>
      <c r="BFQ71" s="40"/>
      <c r="BFR71" s="40"/>
      <c r="BFS71" s="40"/>
      <c r="BFT71" s="40"/>
      <c r="BFU71" s="40"/>
      <c r="BFV71" s="40"/>
      <c r="BFW71" s="40"/>
      <c r="BFX71" s="40"/>
      <c r="BFY71" s="40"/>
      <c r="BFZ71" s="40"/>
      <c r="BGA71" s="40"/>
      <c r="BGB71" s="40"/>
      <c r="BGC71" s="40"/>
      <c r="BGD71" s="40"/>
      <c r="BGE71" s="40"/>
      <c r="BGF71" s="40"/>
      <c r="BGG71" s="40"/>
      <c r="BGH71" s="40"/>
      <c r="BGI71" s="40"/>
      <c r="BGJ71" s="40"/>
      <c r="BGK71" s="40"/>
      <c r="BGL71" s="40"/>
      <c r="BGM71" s="40"/>
      <c r="BGN71" s="40"/>
      <c r="BGO71" s="40"/>
      <c r="BGP71" s="40"/>
      <c r="BGQ71" s="40"/>
      <c r="BGR71" s="40"/>
      <c r="BGS71" s="40"/>
      <c r="BGT71" s="40"/>
      <c r="BGU71" s="40"/>
      <c r="BGV71" s="40"/>
      <c r="BGW71" s="40"/>
      <c r="BGX71" s="40"/>
      <c r="BGY71" s="40"/>
      <c r="BGZ71" s="40"/>
      <c r="BHA71" s="40"/>
      <c r="BHB71" s="40"/>
      <c r="BHC71" s="40"/>
      <c r="BHD71" s="40"/>
      <c r="BHE71" s="40"/>
      <c r="BHF71" s="40"/>
      <c r="BHG71" s="40"/>
      <c r="BHH71" s="40"/>
      <c r="BHI71" s="40"/>
      <c r="BHJ71" s="40"/>
      <c r="BHK71" s="40"/>
      <c r="BHL71" s="40"/>
      <c r="BHM71" s="40"/>
      <c r="BHN71" s="40"/>
      <c r="BHO71" s="40"/>
      <c r="BHP71" s="40"/>
      <c r="BHQ71" s="40"/>
      <c r="BHR71" s="40"/>
      <c r="BHS71" s="40"/>
      <c r="BHT71" s="40"/>
      <c r="BHU71" s="40"/>
      <c r="BHV71" s="40"/>
      <c r="BHW71" s="40"/>
      <c r="BHX71" s="40"/>
      <c r="BHY71" s="40"/>
      <c r="BHZ71" s="40"/>
      <c r="BIA71" s="40"/>
      <c r="BIB71" s="40"/>
      <c r="BIC71" s="40"/>
      <c r="BID71" s="40"/>
      <c r="BIE71" s="40"/>
      <c r="BIF71" s="40"/>
      <c r="BIG71" s="40"/>
      <c r="BIH71" s="40"/>
      <c r="BII71" s="40"/>
      <c r="BIJ71" s="40"/>
      <c r="BIK71" s="40"/>
      <c r="BIL71" s="40"/>
      <c r="BIM71" s="40"/>
      <c r="BIN71" s="40"/>
      <c r="BIO71" s="40"/>
      <c r="BIP71" s="40"/>
      <c r="BIQ71" s="40"/>
      <c r="BIR71" s="40"/>
      <c r="BIS71" s="40"/>
      <c r="BIT71" s="40"/>
      <c r="BIU71" s="40"/>
      <c r="BIV71" s="40"/>
      <c r="BIW71" s="40"/>
      <c r="BIX71" s="40"/>
      <c r="BIY71" s="40"/>
      <c r="BIZ71" s="40"/>
      <c r="BJA71" s="40"/>
      <c r="BJB71" s="40"/>
      <c r="BJC71" s="40"/>
      <c r="BJD71" s="40"/>
      <c r="BJE71" s="40"/>
      <c r="BJF71" s="40"/>
      <c r="BJG71" s="40"/>
      <c r="BJH71" s="40"/>
      <c r="BJI71" s="40"/>
      <c r="BJJ71" s="40"/>
      <c r="BJK71" s="40"/>
      <c r="BJL71" s="40"/>
      <c r="BJM71" s="40"/>
      <c r="BJN71" s="40"/>
      <c r="BJO71" s="40"/>
      <c r="BJP71" s="40"/>
      <c r="BJQ71" s="40"/>
      <c r="BJR71" s="40"/>
      <c r="BJS71" s="40"/>
      <c r="BJT71" s="40"/>
      <c r="BJU71" s="40"/>
      <c r="BJV71" s="40"/>
      <c r="BJW71" s="40"/>
      <c r="BJX71" s="40"/>
      <c r="BJY71" s="40"/>
      <c r="BJZ71" s="40"/>
      <c r="BKA71" s="40"/>
      <c r="BKB71" s="40"/>
      <c r="BKC71" s="40"/>
      <c r="BKD71" s="40"/>
      <c r="BKE71" s="40"/>
      <c r="BKF71" s="40"/>
      <c r="BKG71" s="40"/>
      <c r="BKH71" s="40"/>
      <c r="BKI71" s="40"/>
      <c r="BKJ71" s="40"/>
      <c r="BKK71" s="40"/>
      <c r="BKL71" s="40"/>
      <c r="BKM71" s="40"/>
      <c r="BKN71" s="40"/>
      <c r="BKO71" s="40"/>
      <c r="BKP71" s="40"/>
      <c r="BKQ71" s="40"/>
      <c r="BKR71" s="40"/>
      <c r="BKS71" s="40"/>
      <c r="BKT71" s="40"/>
      <c r="BKU71" s="40"/>
      <c r="BKV71" s="40"/>
      <c r="BKW71" s="40"/>
      <c r="BKX71" s="40"/>
      <c r="BKY71" s="40"/>
      <c r="BKZ71" s="40"/>
      <c r="BLA71" s="40"/>
      <c r="BLB71" s="40"/>
      <c r="BLC71" s="40"/>
      <c r="BLD71" s="40"/>
      <c r="BLE71" s="40"/>
      <c r="BLF71" s="40"/>
      <c r="BLG71" s="40"/>
      <c r="BLH71" s="40"/>
      <c r="BLI71" s="40"/>
      <c r="BLJ71" s="40"/>
      <c r="BLK71" s="40"/>
      <c r="BLL71" s="40"/>
      <c r="BLM71" s="40"/>
      <c r="BLN71" s="40"/>
      <c r="BLO71" s="40"/>
      <c r="BLP71" s="40"/>
      <c r="BLQ71" s="40"/>
      <c r="BLR71" s="40"/>
      <c r="BLS71" s="40"/>
      <c r="BLT71" s="40"/>
      <c r="BLU71" s="40"/>
      <c r="BLV71" s="40"/>
      <c r="BLW71" s="40"/>
      <c r="BLX71" s="40"/>
      <c r="BLY71" s="40"/>
      <c r="BLZ71" s="40"/>
      <c r="BMA71" s="40"/>
      <c r="BMB71" s="40"/>
      <c r="BMC71" s="40"/>
      <c r="BMD71" s="40"/>
      <c r="BME71" s="40"/>
      <c r="BMF71" s="40"/>
      <c r="BMG71" s="40"/>
      <c r="BMH71" s="40"/>
      <c r="BMI71" s="40"/>
      <c r="BMJ71" s="40"/>
      <c r="BMK71" s="40"/>
      <c r="BML71" s="40"/>
      <c r="BMM71" s="40"/>
      <c r="BMN71" s="40"/>
      <c r="BMO71" s="40"/>
      <c r="BMP71" s="40"/>
      <c r="BMQ71" s="40"/>
      <c r="BMR71" s="40"/>
      <c r="BMS71" s="40"/>
      <c r="BMT71" s="40"/>
      <c r="BMU71" s="40"/>
      <c r="BMV71" s="40"/>
      <c r="BMW71" s="40"/>
      <c r="BMX71" s="40"/>
      <c r="BMY71" s="40"/>
      <c r="BMZ71" s="40"/>
      <c r="BNA71" s="40"/>
      <c r="BNB71" s="40"/>
      <c r="BNC71" s="40"/>
      <c r="BND71" s="40"/>
      <c r="BNE71" s="40"/>
      <c r="BNF71" s="40"/>
      <c r="BNG71" s="40"/>
      <c r="BNH71" s="40"/>
      <c r="BNI71" s="40"/>
      <c r="BNJ71" s="40"/>
      <c r="BNK71" s="40"/>
      <c r="BNL71" s="40"/>
      <c r="BNM71" s="40"/>
      <c r="BNN71" s="40"/>
      <c r="BNO71" s="40"/>
      <c r="BNP71" s="40"/>
      <c r="BNQ71" s="40"/>
      <c r="BNR71" s="40"/>
      <c r="BNS71" s="40"/>
      <c r="BNT71" s="40"/>
      <c r="BNU71" s="40"/>
      <c r="BNV71" s="40"/>
      <c r="BNW71" s="40"/>
      <c r="BNX71" s="40"/>
      <c r="BNY71" s="40"/>
      <c r="BNZ71" s="40"/>
      <c r="BOA71" s="40"/>
      <c r="BOB71" s="40"/>
      <c r="BOC71" s="40"/>
      <c r="BOD71" s="40"/>
      <c r="BOE71" s="40"/>
      <c r="BOF71" s="40"/>
      <c r="BOG71" s="40"/>
      <c r="BOH71" s="40"/>
      <c r="BOI71" s="40"/>
      <c r="BOJ71" s="40"/>
      <c r="BOK71" s="40"/>
      <c r="BOL71" s="40"/>
      <c r="BOM71" s="40"/>
      <c r="BON71" s="40"/>
      <c r="BOO71" s="40"/>
      <c r="BOP71" s="40"/>
      <c r="BOQ71" s="40"/>
      <c r="BOR71" s="40"/>
      <c r="BOS71" s="40"/>
      <c r="BOT71" s="40"/>
      <c r="BOU71" s="40"/>
      <c r="BOV71" s="40"/>
      <c r="BOW71" s="40"/>
      <c r="BOX71" s="40"/>
      <c r="BOY71" s="40"/>
      <c r="BOZ71" s="40"/>
      <c r="BPA71" s="40"/>
      <c r="BPB71" s="40"/>
      <c r="BPC71" s="40"/>
      <c r="BPD71" s="40"/>
      <c r="BPE71" s="40"/>
      <c r="BPF71" s="40"/>
      <c r="BPG71" s="40"/>
      <c r="BPH71" s="40"/>
      <c r="BPI71" s="40"/>
      <c r="BPJ71" s="40"/>
      <c r="BPK71" s="40"/>
      <c r="BPL71" s="40"/>
      <c r="BPM71" s="40"/>
      <c r="BPN71" s="40"/>
      <c r="BPO71" s="40"/>
      <c r="BPP71" s="40"/>
      <c r="BPQ71" s="40"/>
      <c r="BPR71" s="40"/>
      <c r="BPS71" s="40"/>
      <c r="BPT71" s="40"/>
      <c r="BPU71" s="40"/>
      <c r="BPV71" s="40"/>
      <c r="BPW71" s="40"/>
      <c r="BPX71" s="40"/>
      <c r="BPY71" s="40"/>
      <c r="BPZ71" s="40"/>
      <c r="BQA71" s="40"/>
      <c r="BQB71" s="40"/>
      <c r="BQC71" s="40"/>
      <c r="BQD71" s="40"/>
      <c r="BQE71" s="40"/>
      <c r="BQF71" s="40"/>
      <c r="BQG71" s="40"/>
      <c r="BQH71" s="40"/>
      <c r="BQI71" s="40"/>
      <c r="BQJ71" s="40"/>
      <c r="BQK71" s="40"/>
      <c r="BQL71" s="40"/>
      <c r="BQM71" s="40"/>
      <c r="BQN71" s="40"/>
      <c r="BQO71" s="40"/>
      <c r="BQP71" s="40"/>
      <c r="BQQ71" s="40"/>
      <c r="BQR71" s="40"/>
      <c r="BQS71" s="40"/>
      <c r="BQT71" s="40"/>
      <c r="BQU71" s="40"/>
      <c r="BQV71" s="40"/>
      <c r="BQW71" s="40"/>
      <c r="BQX71" s="40"/>
      <c r="BQY71" s="40"/>
      <c r="BQZ71" s="40"/>
      <c r="BRA71" s="40"/>
      <c r="BRB71" s="40"/>
      <c r="BRC71" s="40"/>
      <c r="BRD71" s="40"/>
      <c r="BRE71" s="40"/>
      <c r="BRF71" s="40"/>
      <c r="BRG71" s="40"/>
      <c r="BRH71" s="40"/>
      <c r="BRI71" s="40"/>
      <c r="BRJ71" s="40"/>
      <c r="BRK71" s="40"/>
      <c r="BRL71" s="40"/>
      <c r="BRM71" s="40"/>
      <c r="BRN71" s="40"/>
      <c r="BRO71" s="40"/>
      <c r="BRP71" s="40"/>
      <c r="BRQ71" s="40"/>
      <c r="BRR71" s="40"/>
      <c r="BRS71" s="40"/>
      <c r="BRT71" s="40"/>
      <c r="BRU71" s="40"/>
      <c r="BRV71" s="40"/>
      <c r="BRW71" s="40"/>
      <c r="BRX71" s="40"/>
      <c r="BRY71" s="40"/>
      <c r="BRZ71" s="40"/>
      <c r="BSA71" s="40"/>
      <c r="BSB71" s="40"/>
      <c r="BSC71" s="40"/>
      <c r="BSD71" s="40"/>
      <c r="BSE71" s="40"/>
      <c r="BSF71" s="40"/>
      <c r="BSG71" s="40"/>
      <c r="BSH71" s="40"/>
      <c r="BSI71" s="40"/>
      <c r="BSJ71" s="40"/>
      <c r="BSK71" s="40"/>
      <c r="BSL71" s="40"/>
      <c r="BSM71" s="40"/>
      <c r="BSN71" s="40"/>
      <c r="BSO71" s="40"/>
      <c r="BSP71" s="40"/>
      <c r="BSQ71" s="40"/>
      <c r="BSR71" s="40"/>
      <c r="BSS71" s="40"/>
      <c r="BST71" s="40"/>
      <c r="BSU71" s="40"/>
      <c r="BSV71" s="40"/>
      <c r="BSW71" s="40"/>
      <c r="BSX71" s="40"/>
      <c r="BSY71" s="40"/>
      <c r="BSZ71" s="40"/>
      <c r="BTA71" s="40"/>
      <c r="BTB71" s="40"/>
      <c r="BTC71" s="40"/>
      <c r="BTD71" s="40"/>
      <c r="BTE71" s="40"/>
      <c r="BTF71" s="40"/>
      <c r="BTG71" s="40"/>
      <c r="BTH71" s="40"/>
      <c r="BTI71" s="40"/>
      <c r="BTJ71" s="40"/>
      <c r="BTK71" s="40"/>
      <c r="BTL71" s="40"/>
      <c r="BTM71" s="40"/>
      <c r="BTN71" s="40"/>
      <c r="BTO71" s="40"/>
      <c r="BTP71" s="40"/>
      <c r="BTQ71" s="40"/>
      <c r="BTR71" s="40"/>
      <c r="BTS71" s="40"/>
      <c r="BTT71" s="40"/>
      <c r="BTU71" s="40"/>
      <c r="BTV71" s="40"/>
      <c r="BTW71" s="40"/>
      <c r="BTX71" s="40"/>
      <c r="BTY71" s="40"/>
      <c r="BTZ71" s="40"/>
      <c r="BUA71" s="40"/>
      <c r="BUB71" s="40"/>
      <c r="BUC71" s="40"/>
      <c r="BUD71" s="40"/>
      <c r="BUE71" s="40"/>
      <c r="BUF71" s="40"/>
      <c r="BUG71" s="40"/>
      <c r="BUH71" s="40"/>
      <c r="BUI71" s="40"/>
      <c r="BUJ71" s="40"/>
      <c r="BUK71" s="40"/>
      <c r="BUL71" s="40"/>
      <c r="BUM71" s="40"/>
      <c r="BUN71" s="40"/>
      <c r="BUO71" s="40"/>
      <c r="BUP71" s="40"/>
      <c r="BUQ71" s="40"/>
      <c r="BUR71" s="40"/>
      <c r="BUS71" s="40"/>
      <c r="BUT71" s="40"/>
      <c r="BUU71" s="40"/>
      <c r="BUV71" s="40"/>
      <c r="BUW71" s="40"/>
      <c r="BUX71" s="40"/>
      <c r="BUY71" s="40"/>
      <c r="BUZ71" s="40"/>
      <c r="BVA71" s="40"/>
      <c r="BVB71" s="40"/>
      <c r="BVC71" s="40"/>
      <c r="BVD71" s="40"/>
      <c r="BVE71" s="40"/>
      <c r="BVF71" s="40"/>
      <c r="BVG71" s="40"/>
      <c r="BVH71" s="40"/>
      <c r="BVI71" s="40"/>
      <c r="BVJ71" s="40"/>
      <c r="BVK71" s="40"/>
      <c r="BVL71" s="40"/>
      <c r="BVM71" s="40"/>
      <c r="BVN71" s="40"/>
      <c r="BVO71" s="40"/>
      <c r="BVP71" s="40"/>
      <c r="BVQ71" s="40"/>
      <c r="BVR71" s="40"/>
      <c r="BVS71" s="40"/>
      <c r="BVT71" s="40"/>
      <c r="BVU71" s="40"/>
      <c r="BVV71" s="40"/>
      <c r="BVW71" s="40"/>
      <c r="BVX71" s="40"/>
      <c r="BVY71" s="40"/>
      <c r="BVZ71" s="40"/>
      <c r="BWA71" s="40"/>
      <c r="BWB71" s="40"/>
      <c r="BWC71" s="40"/>
      <c r="BWD71" s="40"/>
      <c r="BWE71" s="40"/>
      <c r="BWF71" s="40"/>
      <c r="BWG71" s="40"/>
      <c r="BWH71" s="40"/>
      <c r="BWI71" s="40"/>
      <c r="BWJ71" s="40"/>
      <c r="BWK71" s="40"/>
      <c r="BWL71" s="40"/>
      <c r="BWM71" s="40"/>
      <c r="BWN71" s="40"/>
      <c r="BWO71" s="40"/>
      <c r="BWP71" s="40"/>
      <c r="BWQ71" s="40"/>
      <c r="BWR71" s="40"/>
      <c r="BWS71" s="40"/>
      <c r="BWT71" s="40"/>
      <c r="BWU71" s="40"/>
      <c r="BWV71" s="40"/>
      <c r="BWW71" s="40"/>
      <c r="BWX71" s="40"/>
      <c r="BWY71" s="40"/>
      <c r="BWZ71" s="40"/>
      <c r="BXA71" s="40"/>
      <c r="BXB71" s="40"/>
      <c r="BXC71" s="40"/>
      <c r="BXD71" s="40"/>
      <c r="BXE71" s="40"/>
      <c r="BXF71" s="40"/>
      <c r="BXG71" s="40"/>
      <c r="BXH71" s="40"/>
      <c r="BXI71" s="40"/>
      <c r="BXJ71" s="40"/>
      <c r="BXK71" s="40"/>
      <c r="BXL71" s="40"/>
      <c r="BXM71" s="40"/>
      <c r="BXN71" s="40"/>
      <c r="BXO71" s="40"/>
      <c r="BXP71" s="40"/>
      <c r="BXQ71" s="40"/>
      <c r="BXR71" s="40"/>
      <c r="BXS71" s="40"/>
      <c r="BXT71" s="40"/>
      <c r="BXU71" s="40"/>
      <c r="BXV71" s="40"/>
      <c r="BXW71" s="40"/>
      <c r="BXX71" s="40"/>
      <c r="BXY71" s="40"/>
      <c r="BXZ71" s="40"/>
      <c r="BYA71" s="40"/>
      <c r="BYB71" s="40"/>
      <c r="BYC71" s="40"/>
      <c r="BYD71" s="40"/>
      <c r="BYE71" s="40"/>
      <c r="BYF71" s="40"/>
      <c r="BYG71" s="40"/>
      <c r="BYH71" s="40"/>
      <c r="BYI71" s="40"/>
      <c r="BYJ71" s="40"/>
      <c r="BYK71" s="40"/>
      <c r="BYL71" s="40"/>
      <c r="BYM71" s="40"/>
      <c r="BYN71" s="40"/>
      <c r="BYO71" s="40"/>
      <c r="BYP71" s="40"/>
      <c r="BYQ71" s="40"/>
      <c r="BYR71" s="40"/>
      <c r="BYS71" s="40"/>
      <c r="BYT71" s="40"/>
      <c r="BYU71" s="40"/>
      <c r="BYV71" s="40"/>
      <c r="BYW71" s="40"/>
      <c r="BYX71" s="40"/>
      <c r="BYY71" s="40"/>
      <c r="BYZ71" s="40"/>
      <c r="BZA71" s="40"/>
      <c r="BZB71" s="40"/>
      <c r="BZC71" s="40"/>
      <c r="BZD71" s="40"/>
      <c r="BZE71" s="40"/>
      <c r="BZF71" s="40"/>
      <c r="BZG71" s="40"/>
      <c r="BZH71" s="40"/>
      <c r="BZI71" s="40"/>
      <c r="BZJ71" s="40"/>
      <c r="BZK71" s="40"/>
      <c r="BZL71" s="40"/>
      <c r="BZM71" s="40"/>
      <c r="BZN71" s="40"/>
      <c r="BZO71" s="40"/>
      <c r="BZP71" s="40"/>
      <c r="BZQ71" s="40"/>
      <c r="BZR71" s="40"/>
      <c r="BZS71" s="40"/>
      <c r="BZT71" s="40"/>
      <c r="BZU71" s="40"/>
      <c r="BZV71" s="40"/>
      <c r="BZW71" s="40"/>
      <c r="BZX71" s="40"/>
      <c r="BZY71" s="40"/>
      <c r="BZZ71" s="40"/>
      <c r="CAA71" s="40"/>
      <c r="CAB71" s="40"/>
      <c r="CAC71" s="40"/>
      <c r="CAD71" s="40"/>
      <c r="CAE71" s="40"/>
      <c r="CAF71" s="40"/>
      <c r="CAG71" s="40"/>
      <c r="CAH71" s="40"/>
      <c r="CAI71" s="40"/>
      <c r="CAJ71" s="40"/>
      <c r="CAK71" s="40"/>
      <c r="CAL71" s="40"/>
      <c r="CAM71" s="40"/>
      <c r="CAN71" s="40"/>
      <c r="CAO71" s="40"/>
      <c r="CAP71" s="40"/>
      <c r="CAQ71" s="40"/>
      <c r="CAR71" s="40"/>
      <c r="CAS71" s="40"/>
      <c r="CAT71" s="40"/>
      <c r="CAU71" s="40"/>
      <c r="CAV71" s="40"/>
      <c r="CAW71" s="40"/>
      <c r="CAX71" s="40"/>
      <c r="CAY71" s="40"/>
      <c r="CAZ71" s="40"/>
      <c r="CBA71" s="40"/>
      <c r="CBB71" s="40"/>
      <c r="CBC71" s="40"/>
      <c r="CBD71" s="40"/>
      <c r="CBE71" s="40"/>
      <c r="CBF71" s="40"/>
      <c r="CBG71" s="40"/>
      <c r="CBH71" s="40"/>
      <c r="CBI71" s="40"/>
      <c r="CBJ71" s="40"/>
      <c r="CBK71" s="40"/>
      <c r="CBL71" s="40"/>
      <c r="CBM71" s="40"/>
      <c r="CBN71" s="40"/>
      <c r="CBO71" s="40"/>
      <c r="CBP71" s="40"/>
      <c r="CBQ71" s="40"/>
      <c r="CBR71" s="40"/>
      <c r="CBS71" s="40"/>
      <c r="CBT71" s="40"/>
      <c r="CBU71" s="40"/>
      <c r="CBV71" s="40"/>
      <c r="CBW71" s="40"/>
      <c r="CBX71" s="40"/>
      <c r="CBY71" s="40"/>
      <c r="CBZ71" s="40"/>
      <c r="CCA71" s="40"/>
      <c r="CCB71" s="40"/>
      <c r="CCC71" s="40"/>
      <c r="CCD71" s="40"/>
      <c r="CCE71" s="40"/>
      <c r="CCF71" s="40"/>
      <c r="CCG71" s="40"/>
      <c r="CCH71" s="40"/>
      <c r="CCI71" s="40"/>
      <c r="CCJ71" s="40"/>
      <c r="CCK71" s="40"/>
      <c r="CCL71" s="40"/>
      <c r="CCM71" s="40"/>
      <c r="CCN71" s="40"/>
      <c r="CCO71" s="40"/>
      <c r="CCP71" s="40"/>
      <c r="CCQ71" s="40"/>
      <c r="CCR71" s="40"/>
      <c r="CCS71" s="40"/>
      <c r="CCT71" s="40"/>
      <c r="CCU71" s="40"/>
      <c r="CCV71" s="40"/>
      <c r="CCW71" s="40"/>
      <c r="CCX71" s="40"/>
      <c r="CCY71" s="40"/>
      <c r="CCZ71" s="40"/>
      <c r="CDA71" s="40"/>
      <c r="CDB71" s="40"/>
      <c r="CDC71" s="40"/>
      <c r="CDD71" s="40"/>
      <c r="CDE71" s="40"/>
      <c r="CDF71" s="40"/>
      <c r="CDG71" s="40"/>
      <c r="CDH71" s="40"/>
      <c r="CDI71" s="40"/>
      <c r="CDJ71" s="40"/>
      <c r="CDK71" s="40"/>
      <c r="CDL71" s="40"/>
      <c r="CDM71" s="40"/>
      <c r="CDN71" s="40"/>
      <c r="CDO71" s="40"/>
      <c r="CDP71" s="40"/>
      <c r="CDQ71" s="40"/>
      <c r="CDR71" s="40"/>
      <c r="CDS71" s="40"/>
      <c r="CDT71" s="40"/>
      <c r="CDU71" s="40"/>
      <c r="CDV71" s="40"/>
      <c r="CDW71" s="40"/>
      <c r="CDX71" s="40"/>
      <c r="CDY71" s="40"/>
      <c r="CDZ71" s="40"/>
      <c r="CEA71" s="40"/>
      <c r="CEB71" s="40"/>
      <c r="CEC71" s="40"/>
      <c r="CED71" s="40"/>
      <c r="CEE71" s="40"/>
      <c r="CEF71" s="40"/>
      <c r="CEG71" s="40"/>
      <c r="CEH71" s="40"/>
      <c r="CEI71" s="40"/>
      <c r="CEJ71" s="40"/>
      <c r="CEK71" s="40"/>
      <c r="CEL71" s="40"/>
      <c r="CEM71" s="40"/>
      <c r="CEN71" s="40"/>
      <c r="CEO71" s="40"/>
      <c r="CEP71" s="40"/>
      <c r="CEQ71" s="40"/>
      <c r="CER71" s="40"/>
      <c r="CES71" s="40"/>
      <c r="CET71" s="40"/>
      <c r="CEU71" s="40"/>
      <c r="CEV71" s="40"/>
      <c r="CEW71" s="40"/>
      <c r="CEX71" s="40"/>
      <c r="CEY71" s="40"/>
      <c r="CEZ71" s="40"/>
      <c r="CFA71" s="40"/>
      <c r="CFB71" s="40"/>
      <c r="CFC71" s="40"/>
      <c r="CFD71" s="40"/>
      <c r="CFE71" s="40"/>
      <c r="CFF71" s="40"/>
      <c r="CFG71" s="40"/>
      <c r="CFH71" s="40"/>
      <c r="CFI71" s="40"/>
      <c r="CFJ71" s="40"/>
      <c r="CFK71" s="40"/>
      <c r="CFL71" s="40"/>
      <c r="CFM71" s="40"/>
      <c r="CFN71" s="40"/>
      <c r="CFO71" s="40"/>
      <c r="CFP71" s="40"/>
      <c r="CFQ71" s="40"/>
      <c r="CFR71" s="40"/>
      <c r="CFS71" s="40"/>
      <c r="CFT71" s="40"/>
      <c r="CFU71" s="40"/>
      <c r="CFV71" s="40"/>
      <c r="CFW71" s="40"/>
      <c r="CFX71" s="40"/>
      <c r="CFY71" s="40"/>
      <c r="CFZ71" s="40"/>
      <c r="CGA71" s="40"/>
      <c r="CGB71" s="40"/>
      <c r="CGC71" s="40"/>
      <c r="CGD71" s="40"/>
      <c r="CGE71" s="40"/>
      <c r="CGF71" s="40"/>
      <c r="CGG71" s="40"/>
      <c r="CGH71" s="40"/>
      <c r="CGI71" s="40"/>
      <c r="CGJ71" s="40"/>
      <c r="CGK71" s="40"/>
      <c r="CGL71" s="40"/>
      <c r="CGM71" s="40"/>
      <c r="CGN71" s="40"/>
      <c r="CGO71" s="40"/>
      <c r="CGP71" s="40"/>
      <c r="CGQ71" s="40"/>
      <c r="CGR71" s="40"/>
      <c r="CGS71" s="40"/>
      <c r="CGT71" s="40"/>
      <c r="CGU71" s="40"/>
      <c r="CGV71" s="40"/>
      <c r="CGW71" s="40"/>
      <c r="CGX71" s="40"/>
      <c r="CGY71" s="40"/>
      <c r="CGZ71" s="40"/>
      <c r="CHA71" s="40"/>
      <c r="CHB71" s="40"/>
      <c r="CHC71" s="40"/>
      <c r="CHD71" s="40"/>
      <c r="CHE71" s="40"/>
      <c r="CHF71" s="40"/>
      <c r="CHG71" s="40"/>
      <c r="CHH71" s="40"/>
      <c r="CHI71" s="40"/>
      <c r="CHJ71" s="40"/>
      <c r="CHK71" s="40"/>
      <c r="CHL71" s="40"/>
      <c r="CHM71" s="40"/>
      <c r="CHN71" s="40"/>
      <c r="CHO71" s="40"/>
      <c r="CHP71" s="40"/>
      <c r="CHQ71" s="40"/>
      <c r="CHR71" s="40"/>
      <c r="CHS71" s="40"/>
      <c r="CHT71" s="40"/>
      <c r="CHU71" s="40"/>
      <c r="CHV71" s="40"/>
      <c r="CHW71" s="40"/>
      <c r="CHX71" s="40"/>
      <c r="CHY71" s="40"/>
      <c r="CHZ71" s="40"/>
      <c r="CIA71" s="40"/>
      <c r="CIB71" s="40"/>
      <c r="CIC71" s="40"/>
      <c r="CID71" s="40"/>
      <c r="CIE71" s="40"/>
      <c r="CIF71" s="40"/>
      <c r="CIG71" s="40"/>
      <c r="CIH71" s="40"/>
      <c r="CII71" s="40"/>
      <c r="CIJ71" s="40"/>
      <c r="CIK71" s="40"/>
      <c r="CIL71" s="40"/>
      <c r="CIM71" s="40"/>
      <c r="CIN71" s="40"/>
      <c r="CIO71" s="40"/>
      <c r="CIP71" s="40"/>
      <c r="CIQ71" s="40"/>
      <c r="CIR71" s="40"/>
      <c r="CIS71" s="40"/>
      <c r="CIT71" s="40"/>
      <c r="CIU71" s="40"/>
      <c r="CIV71" s="40"/>
      <c r="CIW71" s="40"/>
      <c r="CIX71" s="40"/>
      <c r="CIY71" s="40"/>
      <c r="CIZ71" s="40"/>
      <c r="CJA71" s="40"/>
      <c r="CJB71" s="40"/>
      <c r="CJC71" s="40"/>
      <c r="CJD71" s="40"/>
      <c r="CJE71" s="40"/>
      <c r="CJF71" s="40"/>
      <c r="CJG71" s="40"/>
      <c r="CJH71" s="40"/>
      <c r="CJI71" s="40"/>
      <c r="CJJ71" s="40"/>
      <c r="CJK71" s="40"/>
      <c r="CJL71" s="40"/>
      <c r="CJM71" s="40"/>
      <c r="CJN71" s="40"/>
      <c r="CJO71" s="40"/>
      <c r="CJP71" s="40"/>
      <c r="CJQ71" s="40"/>
      <c r="CJR71" s="40"/>
      <c r="CJS71" s="40"/>
      <c r="CJT71" s="40"/>
      <c r="CJU71" s="40"/>
      <c r="CJV71" s="40"/>
      <c r="CJW71" s="40"/>
      <c r="CJX71" s="40"/>
      <c r="CJY71" s="40"/>
      <c r="CJZ71" s="40"/>
      <c r="CKA71" s="40"/>
      <c r="CKB71" s="40"/>
      <c r="CKC71" s="40"/>
      <c r="CKD71" s="40"/>
      <c r="CKE71" s="40"/>
      <c r="CKF71" s="40"/>
      <c r="CKG71" s="40"/>
      <c r="CKH71" s="40"/>
      <c r="CKI71" s="40"/>
      <c r="CKJ71" s="40"/>
      <c r="CKK71" s="40"/>
      <c r="CKL71" s="40"/>
      <c r="CKM71" s="40"/>
      <c r="CKN71" s="40"/>
      <c r="CKO71" s="40"/>
      <c r="CKP71" s="40"/>
      <c r="CKQ71" s="40"/>
      <c r="CKR71" s="40"/>
      <c r="CKS71" s="40"/>
      <c r="CKT71" s="40"/>
      <c r="CKU71" s="40"/>
      <c r="CKV71" s="40"/>
      <c r="CKW71" s="40"/>
      <c r="CKX71" s="40"/>
      <c r="CKY71" s="40"/>
      <c r="CKZ71" s="40"/>
      <c r="CLA71" s="40"/>
      <c r="CLB71" s="40"/>
      <c r="CLC71" s="40"/>
      <c r="CLD71" s="40"/>
      <c r="CLE71" s="40"/>
      <c r="CLF71" s="40"/>
      <c r="CLG71" s="40"/>
      <c r="CLH71" s="40"/>
      <c r="CLI71" s="40"/>
      <c r="CLJ71" s="40"/>
      <c r="CLK71" s="40"/>
      <c r="CLL71" s="40"/>
      <c r="CLM71" s="40"/>
      <c r="CLN71" s="40"/>
      <c r="CLO71" s="40"/>
      <c r="CLP71" s="40"/>
      <c r="CLQ71" s="40"/>
      <c r="CLR71" s="40"/>
      <c r="CLS71" s="40"/>
      <c r="CLT71" s="40"/>
      <c r="CLU71" s="40"/>
      <c r="CLV71" s="40"/>
      <c r="CLW71" s="40"/>
      <c r="CLX71" s="40"/>
      <c r="CLY71" s="40"/>
      <c r="CLZ71" s="40"/>
      <c r="CMA71" s="40"/>
      <c r="CMB71" s="40"/>
      <c r="CMC71" s="40"/>
      <c r="CMD71" s="40"/>
      <c r="CME71" s="40"/>
      <c r="CMF71" s="40"/>
      <c r="CMG71" s="40"/>
      <c r="CMH71" s="40"/>
      <c r="CMI71" s="40"/>
      <c r="CMJ71" s="40"/>
      <c r="CMK71" s="40"/>
      <c r="CML71" s="40"/>
      <c r="CMM71" s="40"/>
      <c r="CMN71" s="40"/>
      <c r="CMO71" s="40"/>
      <c r="CMP71" s="40"/>
      <c r="CMQ71" s="40"/>
      <c r="CMR71" s="40"/>
      <c r="CMS71" s="40"/>
      <c r="CMT71" s="40"/>
      <c r="CMU71" s="40"/>
      <c r="CMV71" s="40"/>
      <c r="CMW71" s="40"/>
      <c r="CMX71" s="40"/>
      <c r="CMY71" s="40"/>
      <c r="CMZ71" s="40"/>
      <c r="CNA71" s="40"/>
      <c r="CNB71" s="40"/>
      <c r="CNC71" s="40"/>
      <c r="CND71" s="40"/>
      <c r="CNE71" s="40"/>
      <c r="CNF71" s="40"/>
      <c r="CNG71" s="40"/>
      <c r="CNH71" s="40"/>
      <c r="CNI71" s="40"/>
      <c r="CNJ71" s="40"/>
      <c r="CNK71" s="40"/>
      <c r="CNL71" s="40"/>
      <c r="CNM71" s="40"/>
      <c r="CNN71" s="40"/>
      <c r="CNO71" s="40"/>
      <c r="CNP71" s="40"/>
      <c r="CNQ71" s="40"/>
      <c r="CNR71" s="40"/>
      <c r="CNS71" s="40"/>
      <c r="CNT71" s="40"/>
      <c r="CNU71" s="40"/>
      <c r="CNV71" s="40"/>
      <c r="CNW71" s="40"/>
      <c r="CNX71" s="40"/>
      <c r="CNY71" s="40"/>
      <c r="CNZ71" s="40"/>
      <c r="COA71" s="40"/>
      <c r="COB71" s="40"/>
      <c r="COC71" s="40"/>
      <c r="COD71" s="40"/>
      <c r="COE71" s="40"/>
      <c r="COF71" s="40"/>
      <c r="COG71" s="40"/>
      <c r="COH71" s="40"/>
      <c r="COI71" s="40"/>
      <c r="COJ71" s="40"/>
      <c r="COK71" s="40"/>
      <c r="COL71" s="40"/>
      <c r="COM71" s="40"/>
      <c r="CON71" s="40"/>
      <c r="COO71" s="40"/>
      <c r="COP71" s="40"/>
      <c r="COQ71" s="40"/>
      <c r="COR71" s="40"/>
      <c r="COS71" s="40"/>
      <c r="COT71" s="40"/>
      <c r="COU71" s="40"/>
      <c r="COV71" s="40"/>
      <c r="COW71" s="40"/>
      <c r="COX71" s="40"/>
      <c r="COY71" s="40"/>
      <c r="COZ71" s="40"/>
      <c r="CPA71" s="40"/>
      <c r="CPB71" s="40"/>
      <c r="CPC71" s="40"/>
      <c r="CPD71" s="40"/>
      <c r="CPE71" s="40"/>
      <c r="CPF71" s="40"/>
      <c r="CPG71" s="40"/>
      <c r="CPH71" s="40"/>
      <c r="CPI71" s="40"/>
      <c r="CPJ71" s="40"/>
      <c r="CPK71" s="40"/>
      <c r="CPL71" s="40"/>
      <c r="CPM71" s="40"/>
      <c r="CPN71" s="40"/>
      <c r="CPO71" s="40"/>
      <c r="CPP71" s="40"/>
      <c r="CPQ71" s="40"/>
      <c r="CPR71" s="40"/>
      <c r="CPS71" s="40"/>
      <c r="CPT71" s="40"/>
      <c r="CPU71" s="40"/>
      <c r="CPV71" s="40"/>
      <c r="CPW71" s="40"/>
      <c r="CPX71" s="40"/>
      <c r="CPY71" s="40"/>
      <c r="CPZ71" s="40"/>
      <c r="CQA71" s="40"/>
      <c r="CQB71" s="40"/>
      <c r="CQC71" s="40"/>
      <c r="CQD71" s="40"/>
      <c r="CQE71" s="40"/>
      <c r="CQF71" s="40"/>
      <c r="CQG71" s="40"/>
      <c r="CQH71" s="40"/>
      <c r="CQI71" s="40"/>
      <c r="CQJ71" s="40"/>
      <c r="CQK71" s="40"/>
      <c r="CQL71" s="40"/>
      <c r="CQM71" s="40"/>
      <c r="CQN71" s="40"/>
      <c r="CQO71" s="40"/>
      <c r="CQP71" s="40"/>
      <c r="CQQ71" s="40"/>
      <c r="CQR71" s="40"/>
      <c r="CQS71" s="40"/>
      <c r="CQT71" s="40"/>
      <c r="CQU71" s="40"/>
      <c r="CQV71" s="40"/>
      <c r="CQW71" s="40"/>
      <c r="CQX71" s="40"/>
      <c r="CQY71" s="40"/>
      <c r="CQZ71" s="40"/>
      <c r="CRA71" s="40"/>
      <c r="CRB71" s="40"/>
      <c r="CRC71" s="40"/>
      <c r="CRD71" s="40"/>
      <c r="CRE71" s="40"/>
      <c r="CRF71" s="40"/>
      <c r="CRG71" s="40"/>
      <c r="CRH71" s="40"/>
      <c r="CRI71" s="40"/>
      <c r="CRJ71" s="40"/>
      <c r="CRK71" s="40"/>
      <c r="CRL71" s="40"/>
      <c r="CRM71" s="40"/>
      <c r="CRN71" s="40"/>
      <c r="CRO71" s="40"/>
      <c r="CRP71" s="40"/>
      <c r="CRQ71" s="40"/>
      <c r="CRR71" s="40"/>
      <c r="CRS71" s="40"/>
      <c r="CRT71" s="40"/>
      <c r="CRU71" s="40"/>
      <c r="CRV71" s="40"/>
      <c r="CRW71" s="40"/>
      <c r="CRX71" s="40"/>
      <c r="CRY71" s="40"/>
      <c r="CRZ71" s="40"/>
      <c r="CSA71" s="40"/>
      <c r="CSB71" s="40"/>
      <c r="CSC71" s="40"/>
      <c r="CSD71" s="40"/>
      <c r="CSE71" s="40"/>
      <c r="CSF71" s="40"/>
      <c r="CSG71" s="40"/>
      <c r="CSH71" s="40"/>
      <c r="CSI71" s="40"/>
      <c r="CSJ71" s="40"/>
      <c r="CSK71" s="40"/>
      <c r="CSL71" s="40"/>
      <c r="CSM71" s="40"/>
      <c r="CSN71" s="40"/>
      <c r="CSO71" s="40"/>
      <c r="CSP71" s="40"/>
      <c r="CSQ71" s="40"/>
      <c r="CSR71" s="40"/>
      <c r="CSS71" s="40"/>
      <c r="CST71" s="40"/>
      <c r="CSU71" s="40"/>
      <c r="CSV71" s="40"/>
      <c r="CSW71" s="40"/>
      <c r="CSX71" s="40"/>
      <c r="CSY71" s="40"/>
      <c r="CSZ71" s="40"/>
      <c r="CTA71" s="40"/>
      <c r="CTB71" s="40"/>
      <c r="CTC71" s="40"/>
      <c r="CTD71" s="40"/>
      <c r="CTE71" s="40"/>
      <c r="CTF71" s="40"/>
      <c r="CTG71" s="40"/>
      <c r="CTH71" s="40"/>
      <c r="CTI71" s="40"/>
      <c r="CTJ71" s="40"/>
      <c r="CTK71" s="40"/>
      <c r="CTL71" s="40"/>
      <c r="CTM71" s="40"/>
      <c r="CTN71" s="40"/>
      <c r="CTO71" s="40"/>
      <c r="CTP71" s="40"/>
      <c r="CTQ71" s="40"/>
      <c r="CTR71" s="40"/>
      <c r="CTS71" s="40"/>
      <c r="CTT71" s="40"/>
      <c r="CTU71" s="40"/>
      <c r="CTV71" s="40"/>
      <c r="CTW71" s="40"/>
      <c r="CTX71" s="40"/>
      <c r="CTY71" s="40"/>
      <c r="CTZ71" s="40"/>
      <c r="CUA71" s="40"/>
      <c r="CUB71" s="40"/>
      <c r="CUC71" s="40"/>
      <c r="CUD71" s="40"/>
      <c r="CUE71" s="40"/>
      <c r="CUF71" s="40"/>
      <c r="CUG71" s="40"/>
      <c r="CUH71" s="40"/>
      <c r="CUI71" s="40"/>
      <c r="CUJ71" s="40"/>
      <c r="CUK71" s="40"/>
      <c r="CUL71" s="40"/>
      <c r="CUM71" s="40"/>
      <c r="CUN71" s="40"/>
      <c r="CUO71" s="40"/>
      <c r="CUP71" s="40"/>
      <c r="CUQ71" s="40"/>
      <c r="CUR71" s="40"/>
      <c r="CUS71" s="40"/>
      <c r="CUT71" s="40"/>
      <c r="CUU71" s="40"/>
      <c r="CUV71" s="40"/>
      <c r="CUW71" s="40"/>
      <c r="CUX71" s="40"/>
      <c r="CUY71" s="40"/>
      <c r="CUZ71" s="40"/>
      <c r="CVA71" s="40"/>
      <c r="CVB71" s="40"/>
      <c r="CVC71" s="40"/>
      <c r="CVD71" s="40"/>
      <c r="CVE71" s="40"/>
      <c r="CVF71" s="40"/>
      <c r="CVG71" s="40"/>
      <c r="CVH71" s="40"/>
      <c r="CVI71" s="40"/>
      <c r="CVJ71" s="40"/>
      <c r="CVK71" s="40"/>
      <c r="CVL71" s="40"/>
      <c r="CVM71" s="40"/>
      <c r="CVN71" s="40"/>
      <c r="CVO71" s="40"/>
      <c r="CVP71" s="40"/>
      <c r="CVQ71" s="40"/>
      <c r="CVR71" s="40"/>
      <c r="CVS71" s="40"/>
      <c r="CVT71" s="40"/>
      <c r="CVU71" s="40"/>
      <c r="CVV71" s="40"/>
      <c r="CVW71" s="40"/>
      <c r="CVX71" s="40"/>
      <c r="CVY71" s="40"/>
      <c r="CVZ71" s="40"/>
      <c r="CWA71" s="40"/>
      <c r="CWB71" s="40"/>
      <c r="CWC71" s="40"/>
      <c r="CWD71" s="40"/>
      <c r="CWE71" s="40"/>
      <c r="CWF71" s="40"/>
      <c r="CWG71" s="40"/>
      <c r="CWH71" s="40"/>
      <c r="CWI71" s="40"/>
      <c r="CWJ71" s="40"/>
      <c r="CWK71" s="40"/>
      <c r="CWL71" s="40"/>
      <c r="CWM71" s="40"/>
      <c r="CWN71" s="40"/>
      <c r="CWO71" s="40"/>
      <c r="CWP71" s="40"/>
      <c r="CWQ71" s="40"/>
      <c r="CWR71" s="40"/>
      <c r="CWS71" s="40"/>
      <c r="CWT71" s="40"/>
      <c r="CWU71" s="40"/>
      <c r="CWV71" s="40"/>
      <c r="CWW71" s="40"/>
      <c r="CWX71" s="40"/>
      <c r="CWY71" s="40"/>
      <c r="CWZ71" s="40"/>
      <c r="CXA71" s="40"/>
      <c r="CXB71" s="40"/>
      <c r="CXC71" s="40"/>
      <c r="CXD71" s="40"/>
      <c r="CXE71" s="40"/>
      <c r="CXF71" s="40"/>
      <c r="CXG71" s="40"/>
      <c r="CXH71" s="40"/>
      <c r="CXI71" s="40"/>
      <c r="CXJ71" s="40"/>
      <c r="CXK71" s="40"/>
      <c r="CXL71" s="40"/>
      <c r="CXM71" s="40"/>
      <c r="CXN71" s="40"/>
      <c r="CXO71" s="40"/>
      <c r="CXP71" s="40"/>
      <c r="CXQ71" s="40"/>
      <c r="CXR71" s="40"/>
      <c r="CXS71" s="40"/>
      <c r="CXT71" s="40"/>
      <c r="CXU71" s="40"/>
      <c r="CXV71" s="40"/>
      <c r="CXW71" s="40"/>
      <c r="CXX71" s="40"/>
      <c r="CXY71" s="40"/>
      <c r="CXZ71" s="40"/>
      <c r="CYA71" s="40"/>
      <c r="CYB71" s="40"/>
      <c r="CYC71" s="40"/>
      <c r="CYD71" s="40"/>
      <c r="CYE71" s="40"/>
      <c r="CYF71" s="40"/>
      <c r="CYG71" s="40"/>
      <c r="CYH71" s="40"/>
      <c r="CYI71" s="40"/>
      <c r="CYJ71" s="40"/>
      <c r="CYK71" s="40"/>
      <c r="CYL71" s="40"/>
      <c r="CYM71" s="40"/>
      <c r="CYN71" s="40"/>
      <c r="CYO71" s="40"/>
      <c r="CYP71" s="40"/>
      <c r="CYQ71" s="40"/>
      <c r="CYR71" s="40"/>
      <c r="CYS71" s="40"/>
      <c r="CYT71" s="40"/>
      <c r="CYU71" s="40"/>
      <c r="CYV71" s="40"/>
      <c r="CYW71" s="40"/>
      <c r="CYX71" s="40"/>
      <c r="CYY71" s="40"/>
      <c r="CYZ71" s="40"/>
      <c r="CZA71" s="40"/>
      <c r="CZB71" s="40"/>
      <c r="CZC71" s="40"/>
      <c r="CZD71" s="40"/>
      <c r="CZE71" s="40"/>
      <c r="CZF71" s="40"/>
      <c r="CZG71" s="40"/>
      <c r="CZH71" s="40"/>
      <c r="CZI71" s="40"/>
      <c r="CZJ71" s="40"/>
      <c r="CZK71" s="40"/>
      <c r="CZL71" s="40"/>
      <c r="CZM71" s="40"/>
      <c r="CZN71" s="40"/>
      <c r="CZO71" s="40"/>
      <c r="CZP71" s="40"/>
      <c r="CZQ71" s="40"/>
      <c r="CZR71" s="40"/>
      <c r="CZS71" s="40"/>
      <c r="CZT71" s="40"/>
      <c r="CZU71" s="40"/>
      <c r="CZV71" s="40"/>
      <c r="CZW71" s="40"/>
      <c r="CZX71" s="40"/>
      <c r="CZY71" s="40"/>
      <c r="CZZ71" s="40"/>
      <c r="DAA71" s="40"/>
      <c r="DAB71" s="40"/>
      <c r="DAC71" s="40"/>
      <c r="DAD71" s="40"/>
      <c r="DAE71" s="40"/>
      <c r="DAF71" s="40"/>
      <c r="DAG71" s="40"/>
      <c r="DAH71" s="40"/>
      <c r="DAI71" s="40"/>
      <c r="DAJ71" s="40"/>
      <c r="DAK71" s="40"/>
      <c r="DAL71" s="40"/>
      <c r="DAM71" s="40"/>
      <c r="DAN71" s="40"/>
      <c r="DAO71" s="40"/>
      <c r="DAP71" s="40"/>
      <c r="DAQ71" s="40"/>
      <c r="DAR71" s="40"/>
      <c r="DAS71" s="40"/>
      <c r="DAT71" s="40"/>
      <c r="DAU71" s="40"/>
      <c r="DAV71" s="40"/>
      <c r="DAW71" s="40"/>
      <c r="DAX71" s="40"/>
      <c r="DAY71" s="40"/>
      <c r="DAZ71" s="40"/>
      <c r="DBA71" s="40"/>
      <c r="DBB71" s="40"/>
      <c r="DBC71" s="40"/>
      <c r="DBD71" s="40"/>
      <c r="DBE71" s="40"/>
      <c r="DBF71" s="40"/>
      <c r="DBG71" s="40"/>
      <c r="DBH71" s="40"/>
      <c r="DBI71" s="40"/>
      <c r="DBJ71" s="40"/>
      <c r="DBK71" s="40"/>
      <c r="DBL71" s="40"/>
      <c r="DBM71" s="40"/>
      <c r="DBN71" s="40"/>
      <c r="DBO71" s="40"/>
      <c r="DBP71" s="40"/>
      <c r="DBQ71" s="40"/>
      <c r="DBR71" s="40"/>
      <c r="DBS71" s="40"/>
      <c r="DBT71" s="40"/>
      <c r="DBU71" s="40"/>
      <c r="DBV71" s="40"/>
      <c r="DBW71" s="40"/>
      <c r="DBX71" s="40"/>
      <c r="DBY71" s="40"/>
      <c r="DBZ71" s="40"/>
      <c r="DCA71" s="40"/>
      <c r="DCB71" s="40"/>
      <c r="DCC71" s="40"/>
      <c r="DCD71" s="40"/>
      <c r="DCE71" s="40"/>
      <c r="DCF71" s="40"/>
      <c r="DCG71" s="40"/>
      <c r="DCH71" s="40"/>
      <c r="DCI71" s="40"/>
      <c r="DCJ71" s="40"/>
      <c r="DCK71" s="40"/>
      <c r="DCL71" s="40"/>
      <c r="DCM71" s="40"/>
      <c r="DCN71" s="40"/>
      <c r="DCO71" s="40"/>
      <c r="DCP71" s="40"/>
      <c r="DCQ71" s="40"/>
      <c r="DCR71" s="40"/>
      <c r="DCS71" s="40"/>
      <c r="DCT71" s="40"/>
      <c r="DCU71" s="40"/>
      <c r="DCV71" s="40"/>
      <c r="DCW71" s="40"/>
      <c r="DCX71" s="40"/>
      <c r="DCY71" s="40"/>
      <c r="DCZ71" s="40"/>
      <c r="DDA71" s="40"/>
      <c r="DDB71" s="40"/>
      <c r="DDC71" s="40"/>
      <c r="DDD71" s="40"/>
      <c r="DDE71" s="40"/>
      <c r="DDF71" s="40"/>
      <c r="DDG71" s="40"/>
      <c r="DDH71" s="40"/>
      <c r="DDI71" s="40"/>
      <c r="DDJ71" s="40"/>
      <c r="DDK71" s="40"/>
      <c r="DDL71" s="40"/>
      <c r="DDM71" s="40"/>
      <c r="DDN71" s="40"/>
      <c r="DDO71" s="40"/>
      <c r="DDP71" s="40"/>
      <c r="DDQ71" s="40"/>
      <c r="DDR71" s="40"/>
      <c r="DDS71" s="40"/>
      <c r="DDT71" s="40"/>
      <c r="DDU71" s="40"/>
      <c r="DDV71" s="40"/>
      <c r="DDW71" s="40"/>
      <c r="DDX71" s="40"/>
      <c r="DDY71" s="40"/>
      <c r="DDZ71" s="40"/>
      <c r="DEA71" s="40"/>
      <c r="DEB71" s="40"/>
      <c r="DEC71" s="40"/>
      <c r="DED71" s="40"/>
      <c r="DEE71" s="40"/>
      <c r="DEF71" s="40"/>
      <c r="DEG71" s="40"/>
      <c r="DEH71" s="40"/>
      <c r="DEI71" s="40"/>
      <c r="DEJ71" s="40"/>
      <c r="DEK71" s="40"/>
      <c r="DEL71" s="40"/>
      <c r="DEM71" s="40"/>
      <c r="DEN71" s="40"/>
      <c r="DEO71" s="40"/>
      <c r="DEP71" s="40"/>
      <c r="DEQ71" s="40"/>
      <c r="DER71" s="40"/>
      <c r="DES71" s="40"/>
      <c r="DET71" s="40"/>
      <c r="DEU71" s="40"/>
      <c r="DEV71" s="40"/>
      <c r="DEW71" s="40"/>
      <c r="DEX71" s="40"/>
      <c r="DEY71" s="40"/>
      <c r="DEZ71" s="40"/>
      <c r="DFA71" s="40"/>
      <c r="DFB71" s="40"/>
      <c r="DFC71" s="40"/>
      <c r="DFD71" s="40"/>
      <c r="DFE71" s="40"/>
      <c r="DFF71" s="40"/>
      <c r="DFG71" s="40"/>
      <c r="DFH71" s="40"/>
      <c r="DFI71" s="40"/>
      <c r="DFJ71" s="40"/>
      <c r="DFK71" s="40"/>
      <c r="DFL71" s="40"/>
      <c r="DFM71" s="40"/>
      <c r="DFN71" s="40"/>
      <c r="DFO71" s="40"/>
      <c r="DFP71" s="40"/>
      <c r="DFQ71" s="40"/>
      <c r="DFR71" s="40"/>
      <c r="DFS71" s="40"/>
      <c r="DFT71" s="40"/>
      <c r="DFU71" s="40"/>
      <c r="DFV71" s="40"/>
      <c r="DFW71" s="40"/>
      <c r="DFX71" s="40"/>
      <c r="DFY71" s="40"/>
      <c r="DFZ71" s="40"/>
      <c r="DGA71" s="40"/>
      <c r="DGB71" s="40"/>
      <c r="DGC71" s="40"/>
      <c r="DGD71" s="40"/>
      <c r="DGE71" s="40"/>
      <c r="DGF71" s="40"/>
      <c r="DGG71" s="40"/>
      <c r="DGH71" s="40"/>
      <c r="DGI71" s="40"/>
      <c r="DGJ71" s="40"/>
      <c r="DGK71" s="40"/>
      <c r="DGL71" s="40"/>
      <c r="DGM71" s="40"/>
      <c r="DGN71" s="40"/>
      <c r="DGO71" s="40"/>
      <c r="DGP71" s="40"/>
      <c r="DGQ71" s="40"/>
      <c r="DGR71" s="40"/>
      <c r="DGS71" s="40"/>
      <c r="DGT71" s="40"/>
      <c r="DGU71" s="40"/>
      <c r="DGV71" s="40"/>
      <c r="DGW71" s="40"/>
      <c r="DGX71" s="40"/>
      <c r="DGY71" s="40"/>
      <c r="DGZ71" s="40"/>
      <c r="DHA71" s="40"/>
      <c r="DHB71" s="40"/>
      <c r="DHC71" s="40"/>
      <c r="DHD71" s="40"/>
      <c r="DHE71" s="40"/>
      <c r="DHF71" s="40"/>
      <c r="DHG71" s="40"/>
      <c r="DHH71" s="40"/>
      <c r="DHI71" s="40"/>
      <c r="DHJ71" s="40"/>
      <c r="DHK71" s="40"/>
      <c r="DHL71" s="40"/>
      <c r="DHM71" s="40"/>
      <c r="DHN71" s="40"/>
      <c r="DHO71" s="40"/>
      <c r="DHP71" s="40"/>
      <c r="DHQ71" s="40"/>
      <c r="DHR71" s="40"/>
      <c r="DHS71" s="40"/>
      <c r="DHT71" s="40"/>
      <c r="DHU71" s="40"/>
      <c r="DHV71" s="40"/>
      <c r="DHW71" s="40"/>
      <c r="DHX71" s="40"/>
      <c r="DHY71" s="40"/>
      <c r="DHZ71" s="40"/>
      <c r="DIA71" s="40"/>
      <c r="DIB71" s="40"/>
      <c r="DIC71" s="40"/>
      <c r="DID71" s="40"/>
      <c r="DIE71" s="40"/>
      <c r="DIF71" s="40"/>
      <c r="DIG71" s="40"/>
      <c r="DIH71" s="40"/>
      <c r="DII71" s="40"/>
      <c r="DIJ71" s="40"/>
      <c r="DIK71" s="40"/>
      <c r="DIL71" s="40"/>
      <c r="DIM71" s="40"/>
      <c r="DIN71" s="40"/>
      <c r="DIO71" s="40"/>
      <c r="DIP71" s="40"/>
      <c r="DIQ71" s="40"/>
      <c r="DIR71" s="40"/>
      <c r="DIS71" s="40"/>
      <c r="DIT71" s="40"/>
      <c r="DIU71" s="40"/>
      <c r="DIV71" s="40"/>
      <c r="DIW71" s="40"/>
      <c r="DIX71" s="40"/>
      <c r="DIY71" s="40"/>
      <c r="DIZ71" s="40"/>
      <c r="DJA71" s="40"/>
      <c r="DJB71" s="40"/>
      <c r="DJC71" s="40"/>
      <c r="DJD71" s="40"/>
      <c r="DJE71" s="40"/>
      <c r="DJF71" s="40"/>
      <c r="DJG71" s="40"/>
      <c r="DJH71" s="40"/>
      <c r="DJI71" s="40"/>
      <c r="DJJ71" s="40"/>
      <c r="DJK71" s="40"/>
      <c r="DJL71" s="40"/>
      <c r="DJM71" s="40"/>
      <c r="DJN71" s="40"/>
      <c r="DJO71" s="40"/>
      <c r="DJP71" s="40"/>
      <c r="DJQ71" s="40"/>
      <c r="DJR71" s="40"/>
      <c r="DJS71" s="40"/>
      <c r="DJT71" s="40"/>
      <c r="DJU71" s="40"/>
      <c r="DJV71" s="40"/>
      <c r="DJW71" s="40"/>
      <c r="DJX71" s="40"/>
      <c r="DJY71" s="40"/>
      <c r="DJZ71" s="40"/>
      <c r="DKA71" s="40"/>
      <c r="DKB71" s="40"/>
      <c r="DKC71" s="40"/>
      <c r="DKD71" s="40"/>
      <c r="DKE71" s="40"/>
      <c r="DKF71" s="40"/>
      <c r="DKG71" s="40"/>
      <c r="DKH71" s="40"/>
      <c r="DKI71" s="40"/>
      <c r="DKJ71" s="40"/>
      <c r="DKK71" s="40"/>
      <c r="DKL71" s="40"/>
      <c r="DKM71" s="40"/>
      <c r="DKN71" s="40"/>
      <c r="DKO71" s="40"/>
      <c r="DKP71" s="40"/>
      <c r="DKQ71" s="40"/>
      <c r="DKR71" s="40"/>
      <c r="DKS71" s="40"/>
      <c r="DKT71" s="40"/>
      <c r="DKU71" s="40"/>
      <c r="DKV71" s="40"/>
      <c r="DKW71" s="40"/>
      <c r="DKX71" s="40"/>
      <c r="DKY71" s="40"/>
      <c r="DKZ71" s="40"/>
      <c r="DLA71" s="40"/>
      <c r="DLB71" s="40"/>
      <c r="DLC71" s="40"/>
      <c r="DLD71" s="40"/>
      <c r="DLE71" s="40"/>
      <c r="DLF71" s="40"/>
      <c r="DLG71" s="40"/>
      <c r="DLH71" s="40"/>
      <c r="DLI71" s="40"/>
      <c r="DLJ71" s="40"/>
      <c r="DLK71" s="40"/>
      <c r="DLL71" s="40"/>
      <c r="DLM71" s="40"/>
      <c r="DLN71" s="40"/>
      <c r="DLO71" s="40"/>
      <c r="DLP71" s="40"/>
      <c r="DLQ71" s="40"/>
      <c r="DLR71" s="40"/>
      <c r="DLS71" s="40"/>
      <c r="DLT71" s="40"/>
      <c r="DLU71" s="40"/>
      <c r="DLV71" s="40"/>
      <c r="DLW71" s="40"/>
      <c r="DLX71" s="40"/>
      <c r="DLY71" s="40"/>
      <c r="DLZ71" s="40"/>
      <c r="DMA71" s="40"/>
      <c r="DMB71" s="40"/>
      <c r="DMC71" s="40"/>
      <c r="DMD71" s="40"/>
      <c r="DME71" s="40"/>
      <c r="DMF71" s="40"/>
      <c r="DMG71" s="40"/>
      <c r="DMH71" s="40"/>
      <c r="DMI71" s="40"/>
      <c r="DMJ71" s="40"/>
      <c r="DMK71" s="40"/>
      <c r="DML71" s="40"/>
      <c r="DMM71" s="40"/>
      <c r="DMN71" s="40"/>
      <c r="DMO71" s="40"/>
      <c r="DMP71" s="40"/>
      <c r="DMQ71" s="40"/>
      <c r="DMR71" s="40"/>
      <c r="DMS71" s="40"/>
      <c r="DMT71" s="40"/>
      <c r="DMU71" s="40"/>
      <c r="DMV71" s="40"/>
      <c r="DMW71" s="40"/>
      <c r="DMX71" s="40"/>
      <c r="DMY71" s="40"/>
      <c r="DMZ71" s="40"/>
      <c r="DNA71" s="40"/>
      <c r="DNB71" s="40"/>
      <c r="DNC71" s="40"/>
      <c r="DND71" s="40"/>
      <c r="DNE71" s="40"/>
      <c r="DNF71" s="40"/>
      <c r="DNG71" s="40"/>
      <c r="DNH71" s="40"/>
      <c r="DNI71" s="40"/>
      <c r="DNJ71" s="40"/>
      <c r="DNK71" s="40"/>
      <c r="DNL71" s="40"/>
      <c r="DNM71" s="40"/>
      <c r="DNN71" s="40"/>
      <c r="DNO71" s="40"/>
      <c r="DNP71" s="40"/>
      <c r="DNQ71" s="40"/>
      <c r="DNR71" s="40"/>
      <c r="DNS71" s="40"/>
      <c r="DNT71" s="40"/>
      <c r="DNU71" s="40"/>
      <c r="DNV71" s="40"/>
      <c r="DNW71" s="40"/>
      <c r="DNX71" s="40"/>
      <c r="DNY71" s="40"/>
      <c r="DNZ71" s="40"/>
      <c r="DOA71" s="40"/>
      <c r="DOB71" s="40"/>
      <c r="DOC71" s="40"/>
      <c r="DOD71" s="40"/>
      <c r="DOE71" s="40"/>
      <c r="DOF71" s="40"/>
      <c r="DOG71" s="40"/>
      <c r="DOH71" s="40"/>
      <c r="DOI71" s="40"/>
      <c r="DOJ71" s="40"/>
      <c r="DOK71" s="40"/>
      <c r="DOL71" s="40"/>
      <c r="DOM71" s="40"/>
      <c r="DON71" s="40"/>
      <c r="DOO71" s="40"/>
      <c r="DOP71" s="40"/>
      <c r="DOQ71" s="40"/>
      <c r="DOR71" s="40"/>
      <c r="DOS71" s="40"/>
      <c r="DOT71" s="40"/>
      <c r="DOU71" s="40"/>
      <c r="DOV71" s="40"/>
      <c r="DOW71" s="40"/>
      <c r="DOX71" s="40"/>
      <c r="DOY71" s="40"/>
      <c r="DOZ71" s="40"/>
      <c r="DPA71" s="40"/>
      <c r="DPB71" s="40"/>
      <c r="DPC71" s="40"/>
      <c r="DPD71" s="40"/>
      <c r="DPE71" s="40"/>
      <c r="DPF71" s="40"/>
      <c r="DPG71" s="40"/>
      <c r="DPH71" s="40"/>
      <c r="DPI71" s="40"/>
      <c r="DPJ71" s="40"/>
      <c r="DPK71" s="40"/>
      <c r="DPL71" s="40"/>
      <c r="DPM71" s="40"/>
      <c r="DPN71" s="40"/>
      <c r="DPO71" s="40"/>
      <c r="DPP71" s="40"/>
      <c r="DPQ71" s="40"/>
      <c r="DPR71" s="40"/>
      <c r="DPS71" s="40"/>
      <c r="DPT71" s="40"/>
      <c r="DPU71" s="40"/>
      <c r="DPV71" s="40"/>
      <c r="DPW71" s="40"/>
      <c r="DPX71" s="40"/>
      <c r="DPY71" s="40"/>
      <c r="DPZ71" s="40"/>
      <c r="DQA71" s="40"/>
      <c r="DQB71" s="40"/>
      <c r="DQC71" s="40"/>
      <c r="DQD71" s="40"/>
      <c r="DQE71" s="40"/>
      <c r="DQF71" s="40"/>
      <c r="DQG71" s="40"/>
      <c r="DQH71" s="40"/>
      <c r="DQI71" s="40"/>
      <c r="DQJ71" s="40"/>
      <c r="DQK71" s="40"/>
      <c r="DQL71" s="40"/>
      <c r="DQM71" s="40"/>
      <c r="DQN71" s="40"/>
      <c r="DQO71" s="40"/>
      <c r="DQP71" s="40"/>
      <c r="DQQ71" s="40"/>
      <c r="DQR71" s="40"/>
      <c r="DQS71" s="40"/>
      <c r="DQT71" s="40"/>
      <c r="DQU71" s="40"/>
      <c r="DQV71" s="40"/>
      <c r="DQW71" s="40"/>
      <c r="DQX71" s="40"/>
      <c r="DQY71" s="40"/>
      <c r="DQZ71" s="40"/>
      <c r="DRA71" s="40"/>
      <c r="DRB71" s="40"/>
      <c r="DRC71" s="40"/>
      <c r="DRD71" s="40"/>
      <c r="DRE71" s="40"/>
      <c r="DRF71" s="40"/>
      <c r="DRG71" s="40"/>
      <c r="DRH71" s="40"/>
      <c r="DRI71" s="40"/>
      <c r="DRJ71" s="40"/>
      <c r="DRK71" s="40"/>
      <c r="DRL71" s="40"/>
      <c r="DRM71" s="40"/>
      <c r="DRN71" s="40"/>
      <c r="DRO71" s="40"/>
      <c r="DRP71" s="40"/>
      <c r="DRQ71" s="40"/>
      <c r="DRR71" s="40"/>
      <c r="DRS71" s="40"/>
      <c r="DRT71" s="40"/>
      <c r="DRU71" s="40"/>
      <c r="DRV71" s="40"/>
      <c r="DRW71" s="40"/>
      <c r="DRX71" s="40"/>
      <c r="DRY71" s="40"/>
      <c r="DRZ71" s="40"/>
      <c r="DSA71" s="40"/>
      <c r="DSB71" s="40"/>
      <c r="DSC71" s="40"/>
      <c r="DSD71" s="40"/>
      <c r="DSE71" s="40"/>
      <c r="DSF71" s="40"/>
      <c r="DSG71" s="40"/>
      <c r="DSH71" s="40"/>
      <c r="DSI71" s="40"/>
      <c r="DSJ71" s="40"/>
      <c r="DSK71" s="40"/>
      <c r="DSL71" s="40"/>
      <c r="DSM71" s="40"/>
      <c r="DSN71" s="40"/>
      <c r="DSO71" s="40"/>
      <c r="DSP71" s="40"/>
      <c r="DSQ71" s="40"/>
      <c r="DSR71" s="40"/>
      <c r="DSS71" s="40"/>
      <c r="DST71" s="40"/>
      <c r="DSU71" s="40"/>
      <c r="DSV71" s="40"/>
      <c r="DSW71" s="40"/>
      <c r="DSX71" s="40"/>
      <c r="DSY71" s="40"/>
      <c r="DSZ71" s="40"/>
      <c r="DTA71" s="40"/>
      <c r="DTB71" s="40"/>
      <c r="DTC71" s="40"/>
      <c r="DTD71" s="40"/>
      <c r="DTE71" s="40"/>
      <c r="DTF71" s="40"/>
      <c r="DTG71" s="40"/>
      <c r="DTH71" s="40"/>
      <c r="DTI71" s="40"/>
      <c r="DTJ71" s="40"/>
      <c r="DTK71" s="40"/>
      <c r="DTL71" s="40"/>
      <c r="DTM71" s="40"/>
      <c r="DTN71" s="40"/>
      <c r="DTO71" s="40"/>
      <c r="DTP71" s="40"/>
      <c r="DTQ71" s="40"/>
      <c r="DTR71" s="40"/>
      <c r="DTS71" s="40"/>
      <c r="DTT71" s="40"/>
      <c r="DTU71" s="40"/>
      <c r="DTV71" s="40"/>
      <c r="DTW71" s="40"/>
      <c r="DTX71" s="40"/>
      <c r="DTY71" s="40"/>
      <c r="DTZ71" s="40"/>
      <c r="DUA71" s="40"/>
      <c r="DUB71" s="40"/>
      <c r="DUC71" s="40"/>
      <c r="DUD71" s="40"/>
      <c r="DUE71" s="40"/>
      <c r="DUF71" s="40"/>
      <c r="DUG71" s="40"/>
      <c r="DUH71" s="40"/>
      <c r="DUI71" s="40"/>
      <c r="DUJ71" s="40"/>
      <c r="DUK71" s="40"/>
      <c r="DUL71" s="40"/>
      <c r="DUM71" s="40"/>
      <c r="DUN71" s="40"/>
      <c r="DUO71" s="40"/>
      <c r="DUP71" s="40"/>
      <c r="DUQ71" s="40"/>
      <c r="DUR71" s="40"/>
      <c r="DUS71" s="40"/>
      <c r="DUT71" s="40"/>
      <c r="DUU71" s="40"/>
      <c r="DUV71" s="40"/>
      <c r="DUW71" s="40"/>
      <c r="DUX71" s="40"/>
      <c r="DUY71" s="40"/>
      <c r="DUZ71" s="40"/>
      <c r="DVA71" s="40"/>
      <c r="DVB71" s="40"/>
      <c r="DVC71" s="40"/>
      <c r="DVD71" s="40"/>
      <c r="DVE71" s="40"/>
      <c r="DVF71" s="40"/>
      <c r="DVG71" s="40"/>
      <c r="DVH71" s="40"/>
      <c r="DVI71" s="40"/>
      <c r="DVJ71" s="40"/>
      <c r="DVK71" s="40"/>
      <c r="DVL71" s="40"/>
      <c r="DVM71" s="40"/>
      <c r="DVN71" s="40"/>
      <c r="DVO71" s="40"/>
      <c r="DVP71" s="40"/>
      <c r="DVQ71" s="40"/>
      <c r="DVR71" s="40"/>
      <c r="DVS71" s="40"/>
      <c r="DVT71" s="40"/>
      <c r="DVU71" s="40"/>
      <c r="DVV71" s="40"/>
      <c r="DVW71" s="40"/>
      <c r="DVX71" s="40"/>
      <c r="DVY71" s="40"/>
      <c r="DVZ71" s="40"/>
      <c r="DWA71" s="40"/>
      <c r="DWB71" s="40"/>
      <c r="DWC71" s="40"/>
      <c r="DWD71" s="40"/>
      <c r="DWE71" s="40"/>
      <c r="DWF71" s="40"/>
      <c r="DWG71" s="40"/>
      <c r="DWH71" s="40"/>
      <c r="DWI71" s="40"/>
      <c r="DWJ71" s="40"/>
      <c r="DWK71" s="40"/>
      <c r="DWL71" s="40"/>
      <c r="DWM71" s="40"/>
      <c r="DWN71" s="40"/>
      <c r="DWO71" s="40"/>
      <c r="DWP71" s="40"/>
      <c r="DWQ71" s="40"/>
      <c r="DWR71" s="40"/>
      <c r="DWS71" s="40"/>
      <c r="DWT71" s="40"/>
      <c r="DWU71" s="40"/>
      <c r="DWV71" s="40"/>
      <c r="DWW71" s="40"/>
      <c r="DWX71" s="40"/>
      <c r="DWY71" s="40"/>
      <c r="DWZ71" s="40"/>
      <c r="DXA71" s="40"/>
      <c r="DXB71" s="40"/>
      <c r="DXC71" s="40"/>
      <c r="DXD71" s="40"/>
      <c r="DXE71" s="40"/>
      <c r="DXF71" s="40"/>
      <c r="DXG71" s="40"/>
      <c r="DXH71" s="40"/>
      <c r="DXI71" s="40"/>
      <c r="DXJ71" s="40"/>
      <c r="DXK71" s="40"/>
      <c r="DXL71" s="40"/>
      <c r="DXM71" s="40"/>
      <c r="DXN71" s="40"/>
      <c r="DXO71" s="40"/>
      <c r="DXP71" s="40"/>
      <c r="DXQ71" s="40"/>
      <c r="DXR71" s="40"/>
      <c r="DXS71" s="40"/>
      <c r="DXT71" s="40"/>
      <c r="DXU71" s="40"/>
      <c r="DXV71" s="40"/>
      <c r="DXW71" s="40"/>
      <c r="DXX71" s="40"/>
      <c r="DXY71" s="40"/>
      <c r="DXZ71" s="40"/>
      <c r="DYA71" s="40"/>
      <c r="DYB71" s="40"/>
      <c r="DYC71" s="40"/>
      <c r="DYD71" s="40"/>
      <c r="DYE71" s="40"/>
      <c r="DYF71" s="40"/>
      <c r="DYG71" s="40"/>
      <c r="DYH71" s="40"/>
      <c r="DYI71" s="40"/>
      <c r="DYJ71" s="40"/>
      <c r="DYK71" s="40"/>
      <c r="DYL71" s="40"/>
      <c r="DYM71" s="40"/>
      <c r="DYN71" s="40"/>
      <c r="DYO71" s="40"/>
      <c r="DYP71" s="40"/>
      <c r="DYQ71" s="40"/>
      <c r="DYR71" s="40"/>
      <c r="DYS71" s="40"/>
      <c r="DYT71" s="40"/>
      <c r="DYU71" s="40"/>
      <c r="DYV71" s="40"/>
      <c r="DYW71" s="40"/>
      <c r="DYX71" s="40"/>
      <c r="DYY71" s="40"/>
      <c r="DYZ71" s="40"/>
      <c r="DZA71" s="40"/>
      <c r="DZB71" s="40"/>
      <c r="DZC71" s="40"/>
      <c r="DZD71" s="40"/>
      <c r="DZE71" s="40"/>
      <c r="DZF71" s="40"/>
      <c r="DZG71" s="40"/>
      <c r="DZH71" s="40"/>
      <c r="DZI71" s="40"/>
      <c r="DZJ71" s="40"/>
      <c r="DZK71" s="40"/>
      <c r="DZL71" s="40"/>
      <c r="DZM71" s="40"/>
      <c r="DZN71" s="40"/>
      <c r="DZO71" s="40"/>
      <c r="DZP71" s="40"/>
      <c r="DZQ71" s="40"/>
      <c r="DZR71" s="40"/>
      <c r="DZS71" s="40"/>
      <c r="DZT71" s="40"/>
      <c r="DZU71" s="40"/>
      <c r="DZV71" s="40"/>
      <c r="DZW71" s="40"/>
      <c r="DZX71" s="40"/>
      <c r="DZY71" s="40"/>
      <c r="DZZ71" s="40"/>
      <c r="EAA71" s="40"/>
      <c r="EAB71" s="40"/>
      <c r="EAC71" s="40"/>
      <c r="EAD71" s="40"/>
      <c r="EAE71" s="40"/>
      <c r="EAF71" s="40"/>
      <c r="EAG71" s="40"/>
      <c r="EAH71" s="40"/>
      <c r="EAI71" s="40"/>
      <c r="EAJ71" s="40"/>
      <c r="EAK71" s="40"/>
      <c r="EAL71" s="40"/>
      <c r="EAM71" s="40"/>
      <c r="EAN71" s="40"/>
      <c r="EAO71" s="40"/>
      <c r="EAP71" s="40"/>
      <c r="EAQ71" s="40"/>
      <c r="EAR71" s="40"/>
      <c r="EAS71" s="40"/>
      <c r="EAT71" s="40"/>
      <c r="EAU71" s="40"/>
      <c r="EAV71" s="40"/>
      <c r="EAW71" s="40"/>
      <c r="EAX71" s="40"/>
      <c r="EAY71" s="40"/>
      <c r="EAZ71" s="40"/>
      <c r="EBA71" s="40"/>
      <c r="EBB71" s="40"/>
      <c r="EBC71" s="40"/>
      <c r="EBD71" s="40"/>
      <c r="EBE71" s="40"/>
      <c r="EBF71" s="40"/>
      <c r="EBG71" s="40"/>
      <c r="EBH71" s="40"/>
      <c r="EBI71" s="40"/>
      <c r="EBJ71" s="40"/>
      <c r="EBK71" s="40"/>
      <c r="EBL71" s="40"/>
      <c r="EBM71" s="40"/>
      <c r="EBN71" s="40"/>
      <c r="EBO71" s="40"/>
      <c r="EBP71" s="40"/>
      <c r="EBQ71" s="40"/>
      <c r="EBR71" s="40"/>
      <c r="EBS71" s="40"/>
      <c r="EBT71" s="40"/>
      <c r="EBU71" s="40"/>
      <c r="EBV71" s="40"/>
      <c r="EBW71" s="40"/>
      <c r="EBX71" s="40"/>
      <c r="EBY71" s="40"/>
      <c r="EBZ71" s="40"/>
      <c r="ECA71" s="40"/>
      <c r="ECB71" s="40"/>
      <c r="ECC71" s="40"/>
      <c r="ECD71" s="40"/>
      <c r="ECE71" s="40"/>
      <c r="ECF71" s="40"/>
      <c r="ECG71" s="40"/>
      <c r="ECH71" s="40"/>
      <c r="ECI71" s="40"/>
      <c r="ECJ71" s="40"/>
      <c r="ECK71" s="40"/>
      <c r="ECL71" s="40"/>
      <c r="ECM71" s="40"/>
      <c r="ECN71" s="40"/>
      <c r="ECO71" s="40"/>
      <c r="ECP71" s="40"/>
      <c r="ECQ71" s="40"/>
      <c r="ECR71" s="40"/>
      <c r="ECS71" s="40"/>
      <c r="ECT71" s="40"/>
      <c r="ECU71" s="40"/>
      <c r="ECV71" s="40"/>
      <c r="ECW71" s="40"/>
      <c r="ECX71" s="40"/>
      <c r="ECY71" s="40"/>
      <c r="ECZ71" s="40"/>
      <c r="EDA71" s="40"/>
      <c r="EDB71" s="40"/>
      <c r="EDC71" s="40"/>
      <c r="EDD71" s="40"/>
      <c r="EDE71" s="40"/>
      <c r="EDF71" s="40"/>
      <c r="EDG71" s="40"/>
      <c r="EDH71" s="40"/>
      <c r="EDI71" s="40"/>
      <c r="EDJ71" s="40"/>
      <c r="EDK71" s="40"/>
      <c r="EDL71" s="40"/>
      <c r="EDM71" s="40"/>
      <c r="EDN71" s="40"/>
      <c r="EDO71" s="40"/>
      <c r="EDP71" s="40"/>
      <c r="EDQ71" s="40"/>
      <c r="EDR71" s="40"/>
      <c r="EDS71" s="40"/>
      <c r="EDT71" s="40"/>
      <c r="EDU71" s="40"/>
      <c r="EDV71" s="40"/>
      <c r="EDW71" s="40"/>
      <c r="EDX71" s="40"/>
      <c r="EDY71" s="40"/>
      <c r="EDZ71" s="40"/>
      <c r="EEA71" s="40"/>
      <c r="EEB71" s="40"/>
      <c r="EEC71" s="40"/>
      <c r="EED71" s="40"/>
      <c r="EEE71" s="40"/>
      <c r="EEF71" s="40"/>
      <c r="EEG71" s="40"/>
      <c r="EEH71" s="40"/>
      <c r="EEI71" s="40"/>
      <c r="EEJ71" s="40"/>
      <c r="EEK71" s="40"/>
      <c r="EEL71" s="40"/>
      <c r="EEM71" s="40"/>
      <c r="EEN71" s="40"/>
      <c r="EEO71" s="40"/>
      <c r="EEP71" s="40"/>
      <c r="EEQ71" s="40"/>
      <c r="EER71" s="40"/>
      <c r="EES71" s="40"/>
      <c r="EET71" s="40"/>
      <c r="EEU71" s="40"/>
      <c r="EEV71" s="40"/>
      <c r="EEW71" s="40"/>
      <c r="EEX71" s="40"/>
      <c r="EEY71" s="40"/>
      <c r="EEZ71" s="40"/>
      <c r="EFA71" s="40"/>
      <c r="EFB71" s="40"/>
      <c r="EFC71" s="40"/>
      <c r="EFD71" s="40"/>
      <c r="EFE71" s="40"/>
      <c r="EFF71" s="40"/>
      <c r="EFG71" s="40"/>
      <c r="EFH71" s="40"/>
      <c r="EFI71" s="40"/>
      <c r="EFJ71" s="40"/>
      <c r="EFK71" s="40"/>
      <c r="EFL71" s="40"/>
      <c r="EFM71" s="40"/>
      <c r="EFN71" s="40"/>
      <c r="EFO71" s="40"/>
      <c r="EFP71" s="40"/>
      <c r="EFQ71" s="40"/>
      <c r="EFR71" s="40"/>
      <c r="EFS71" s="40"/>
      <c r="EFT71" s="40"/>
      <c r="EFU71" s="40"/>
      <c r="EFV71" s="40"/>
      <c r="EFW71" s="40"/>
      <c r="EFX71" s="40"/>
      <c r="EFY71" s="40"/>
      <c r="EFZ71" s="40"/>
      <c r="EGA71" s="40"/>
      <c r="EGB71" s="40"/>
      <c r="EGC71" s="40"/>
      <c r="EGD71" s="40"/>
      <c r="EGE71" s="40"/>
      <c r="EGF71" s="40"/>
      <c r="EGG71" s="40"/>
      <c r="EGH71" s="40"/>
      <c r="EGI71" s="40"/>
      <c r="EGJ71" s="40"/>
      <c r="EGK71" s="40"/>
      <c r="EGL71" s="40"/>
      <c r="EGM71" s="40"/>
      <c r="EGN71" s="40"/>
      <c r="EGO71" s="40"/>
      <c r="EGP71" s="40"/>
      <c r="EGQ71" s="40"/>
      <c r="EGR71" s="40"/>
      <c r="EGS71" s="40"/>
      <c r="EGT71" s="40"/>
      <c r="EGU71" s="40"/>
      <c r="EGV71" s="40"/>
      <c r="EGW71" s="40"/>
      <c r="EGX71" s="40"/>
      <c r="EGY71" s="40"/>
      <c r="EGZ71" s="40"/>
      <c r="EHA71" s="40"/>
      <c r="EHB71" s="40"/>
      <c r="EHC71" s="40"/>
      <c r="EHD71" s="40"/>
      <c r="EHE71" s="40"/>
      <c r="EHF71" s="40"/>
      <c r="EHG71" s="40"/>
      <c r="EHH71" s="40"/>
      <c r="EHI71" s="40"/>
      <c r="EHJ71" s="40"/>
      <c r="EHK71" s="40"/>
      <c r="EHL71" s="40"/>
      <c r="EHM71" s="40"/>
      <c r="EHN71" s="40"/>
      <c r="EHO71" s="40"/>
      <c r="EHP71" s="40"/>
      <c r="EHQ71" s="40"/>
      <c r="EHR71" s="40"/>
      <c r="EHS71" s="40"/>
      <c r="EHT71" s="40"/>
      <c r="EHU71" s="40"/>
      <c r="EHV71" s="40"/>
      <c r="EHW71" s="40"/>
      <c r="EHX71" s="40"/>
      <c r="EHY71" s="40"/>
      <c r="EHZ71" s="40"/>
      <c r="EIA71" s="40"/>
      <c r="EIB71" s="40"/>
      <c r="EIC71" s="40"/>
      <c r="EID71" s="40"/>
      <c r="EIE71" s="40"/>
      <c r="EIF71" s="40"/>
      <c r="EIG71" s="40"/>
      <c r="EIH71" s="40"/>
      <c r="EII71" s="40"/>
      <c r="EIJ71" s="40"/>
      <c r="EIK71" s="40"/>
      <c r="EIL71" s="40"/>
      <c r="EIM71" s="40"/>
      <c r="EIN71" s="40"/>
      <c r="EIO71" s="40"/>
      <c r="EIP71" s="40"/>
      <c r="EIQ71" s="40"/>
      <c r="EIR71" s="40"/>
      <c r="EIS71" s="40"/>
      <c r="EIT71" s="40"/>
      <c r="EIU71" s="40"/>
      <c r="EIV71" s="40"/>
      <c r="EIW71" s="40"/>
      <c r="EIX71" s="40"/>
      <c r="EIY71" s="40"/>
      <c r="EIZ71" s="40"/>
      <c r="EJA71" s="40"/>
      <c r="EJB71" s="40"/>
      <c r="EJC71" s="40"/>
      <c r="EJD71" s="40"/>
      <c r="EJE71" s="40"/>
      <c r="EJF71" s="40"/>
      <c r="EJG71" s="40"/>
      <c r="EJH71" s="40"/>
      <c r="EJI71" s="40"/>
      <c r="EJJ71" s="40"/>
      <c r="EJK71" s="40"/>
      <c r="EJL71" s="40"/>
      <c r="EJM71" s="40"/>
      <c r="EJN71" s="40"/>
      <c r="EJO71" s="40"/>
      <c r="EJP71" s="40"/>
      <c r="EJQ71" s="40"/>
      <c r="EJR71" s="40"/>
      <c r="EJS71" s="40"/>
      <c r="EJT71" s="40"/>
      <c r="EJU71" s="40"/>
      <c r="EJV71" s="40"/>
      <c r="EJW71" s="40"/>
      <c r="EJX71" s="40"/>
      <c r="EJY71" s="40"/>
      <c r="EJZ71" s="40"/>
      <c r="EKA71" s="40"/>
      <c r="EKB71" s="40"/>
      <c r="EKC71" s="40"/>
      <c r="EKD71" s="40"/>
      <c r="EKE71" s="40"/>
      <c r="EKF71" s="40"/>
      <c r="EKG71" s="40"/>
      <c r="EKH71" s="40"/>
      <c r="EKI71" s="40"/>
      <c r="EKJ71" s="40"/>
      <c r="EKK71" s="40"/>
      <c r="EKL71" s="40"/>
      <c r="EKM71" s="40"/>
      <c r="EKN71" s="40"/>
      <c r="EKO71" s="40"/>
      <c r="EKP71" s="40"/>
      <c r="EKQ71" s="40"/>
      <c r="EKR71" s="40"/>
      <c r="EKS71" s="40"/>
      <c r="EKT71" s="40"/>
      <c r="EKU71" s="40"/>
      <c r="EKV71" s="40"/>
      <c r="EKW71" s="40"/>
      <c r="EKX71" s="40"/>
      <c r="EKY71" s="40"/>
      <c r="EKZ71" s="40"/>
      <c r="ELA71" s="40"/>
      <c r="ELB71" s="40"/>
      <c r="ELC71" s="40"/>
      <c r="ELD71" s="40"/>
      <c r="ELE71" s="40"/>
      <c r="ELF71" s="40"/>
      <c r="ELG71" s="40"/>
      <c r="ELH71" s="40"/>
      <c r="ELI71" s="40"/>
      <c r="ELJ71" s="40"/>
      <c r="ELK71" s="40"/>
      <c r="ELL71" s="40"/>
      <c r="ELM71" s="40"/>
      <c r="ELN71" s="40"/>
      <c r="ELO71" s="40"/>
      <c r="ELP71" s="40"/>
      <c r="ELQ71" s="40"/>
      <c r="ELR71" s="40"/>
      <c r="ELS71" s="40"/>
      <c r="ELT71" s="40"/>
      <c r="ELU71" s="40"/>
      <c r="ELV71" s="40"/>
      <c r="ELW71" s="40"/>
      <c r="ELX71" s="40"/>
      <c r="ELY71" s="40"/>
      <c r="ELZ71" s="40"/>
      <c r="EMA71" s="40"/>
      <c r="EMB71" s="40"/>
      <c r="EMC71" s="40"/>
      <c r="EMD71" s="40"/>
      <c r="EME71" s="40"/>
      <c r="EMF71" s="40"/>
      <c r="EMG71" s="40"/>
      <c r="EMH71" s="40"/>
      <c r="EMI71" s="40"/>
      <c r="EMJ71" s="40"/>
      <c r="EMK71" s="40"/>
      <c r="EML71" s="40"/>
      <c r="EMM71" s="40"/>
      <c r="EMN71" s="40"/>
      <c r="EMO71" s="40"/>
      <c r="EMP71" s="40"/>
      <c r="EMQ71" s="40"/>
      <c r="EMR71" s="40"/>
      <c r="EMS71" s="40"/>
      <c r="EMT71" s="40"/>
      <c r="EMU71" s="40"/>
      <c r="EMV71" s="40"/>
      <c r="EMW71" s="40"/>
      <c r="EMX71" s="40"/>
      <c r="EMY71" s="40"/>
      <c r="EMZ71" s="40"/>
      <c r="ENA71" s="40"/>
      <c r="ENB71" s="40"/>
      <c r="ENC71" s="40"/>
      <c r="END71" s="40"/>
      <c r="ENE71" s="40"/>
      <c r="ENF71" s="40"/>
      <c r="ENG71" s="40"/>
      <c r="ENH71" s="40"/>
      <c r="ENI71" s="40"/>
      <c r="ENJ71" s="40"/>
      <c r="ENK71" s="40"/>
      <c r="ENL71" s="40"/>
      <c r="ENM71" s="40"/>
      <c r="ENN71" s="40"/>
      <c r="ENO71" s="40"/>
      <c r="ENP71" s="40"/>
      <c r="ENQ71" s="40"/>
      <c r="ENR71" s="40"/>
      <c r="ENS71" s="40"/>
      <c r="ENT71" s="40"/>
      <c r="ENU71" s="40"/>
      <c r="ENV71" s="40"/>
      <c r="ENW71" s="40"/>
      <c r="ENX71" s="40"/>
      <c r="ENY71" s="40"/>
      <c r="ENZ71" s="40"/>
      <c r="EOA71" s="40"/>
      <c r="EOB71" s="40"/>
      <c r="EOC71" s="40"/>
      <c r="EOD71" s="40"/>
      <c r="EOE71" s="40"/>
      <c r="EOF71" s="40"/>
      <c r="EOG71" s="40"/>
      <c r="EOH71" s="40"/>
      <c r="EOI71" s="40"/>
      <c r="EOJ71" s="40"/>
      <c r="EOK71" s="40"/>
      <c r="EOL71" s="40"/>
      <c r="EOM71" s="40"/>
      <c r="EON71" s="40"/>
      <c r="EOO71" s="40"/>
      <c r="EOP71" s="40"/>
      <c r="EOQ71" s="40"/>
      <c r="EOR71" s="40"/>
      <c r="EOS71" s="40"/>
      <c r="EOT71" s="40"/>
      <c r="EOU71" s="40"/>
      <c r="EOV71" s="40"/>
      <c r="EOW71" s="40"/>
      <c r="EOX71" s="40"/>
      <c r="EOY71" s="40"/>
      <c r="EOZ71" s="40"/>
      <c r="EPA71" s="40"/>
      <c r="EPB71" s="40"/>
      <c r="EPC71" s="40"/>
      <c r="EPD71" s="40"/>
      <c r="EPE71" s="40"/>
      <c r="EPF71" s="40"/>
      <c r="EPG71" s="40"/>
      <c r="EPH71" s="40"/>
      <c r="EPI71" s="40"/>
      <c r="EPJ71" s="40"/>
      <c r="EPK71" s="40"/>
      <c r="EPL71" s="40"/>
      <c r="EPM71" s="40"/>
      <c r="EPN71" s="40"/>
      <c r="EPO71" s="40"/>
      <c r="EPP71" s="40"/>
      <c r="EPQ71" s="40"/>
      <c r="EPR71" s="40"/>
      <c r="EPS71" s="40"/>
      <c r="EPT71" s="40"/>
      <c r="EPU71" s="40"/>
      <c r="EPV71" s="40"/>
      <c r="EPW71" s="40"/>
      <c r="EPX71" s="40"/>
      <c r="EPY71" s="40"/>
      <c r="EPZ71" s="40"/>
      <c r="EQA71" s="40"/>
      <c r="EQB71" s="40"/>
      <c r="EQC71" s="40"/>
      <c r="EQD71" s="40"/>
      <c r="EQE71" s="40"/>
      <c r="EQF71" s="40"/>
      <c r="EQG71" s="40"/>
      <c r="EQH71" s="40"/>
      <c r="EQI71" s="40"/>
      <c r="EQJ71" s="40"/>
      <c r="EQK71" s="40"/>
      <c r="EQL71" s="40"/>
      <c r="EQM71" s="40"/>
      <c r="EQN71" s="40"/>
      <c r="EQO71" s="40"/>
      <c r="EQP71" s="40"/>
      <c r="EQQ71" s="40"/>
      <c r="EQR71" s="40"/>
      <c r="EQS71" s="40"/>
      <c r="EQT71" s="40"/>
      <c r="EQU71" s="40"/>
      <c r="EQV71" s="40"/>
      <c r="EQW71" s="40"/>
      <c r="EQX71" s="40"/>
      <c r="EQY71" s="40"/>
      <c r="EQZ71" s="40"/>
      <c r="ERA71" s="40"/>
      <c r="ERB71" s="40"/>
      <c r="ERC71" s="40"/>
      <c r="ERD71" s="40"/>
      <c r="ERE71" s="40"/>
      <c r="ERF71" s="40"/>
      <c r="ERG71" s="40"/>
      <c r="ERH71" s="40"/>
      <c r="ERI71" s="40"/>
      <c r="ERJ71" s="40"/>
      <c r="ERK71" s="40"/>
      <c r="ERL71" s="40"/>
      <c r="ERM71" s="40"/>
      <c r="ERN71" s="40"/>
      <c r="ERO71" s="40"/>
      <c r="ERP71" s="40"/>
      <c r="ERQ71" s="40"/>
      <c r="ERR71" s="40"/>
      <c r="ERS71" s="40"/>
      <c r="ERT71" s="40"/>
      <c r="ERU71" s="40"/>
      <c r="ERV71" s="40"/>
      <c r="ERW71" s="40"/>
      <c r="ERX71" s="40"/>
      <c r="ERY71" s="40"/>
      <c r="ERZ71" s="40"/>
      <c r="ESA71" s="40"/>
      <c r="ESB71" s="40"/>
      <c r="ESC71" s="40"/>
      <c r="ESD71" s="40"/>
      <c r="ESE71" s="40"/>
      <c r="ESF71" s="40"/>
      <c r="ESG71" s="40"/>
      <c r="ESH71" s="40"/>
      <c r="ESI71" s="40"/>
      <c r="ESJ71" s="40"/>
      <c r="ESK71" s="40"/>
      <c r="ESL71" s="40"/>
      <c r="ESM71" s="40"/>
      <c r="ESN71" s="40"/>
      <c r="ESO71" s="40"/>
      <c r="ESP71" s="40"/>
      <c r="ESQ71" s="40"/>
      <c r="ESR71" s="40"/>
      <c r="ESS71" s="40"/>
      <c r="EST71" s="40"/>
      <c r="ESU71" s="40"/>
      <c r="ESV71" s="40"/>
      <c r="ESW71" s="40"/>
      <c r="ESX71" s="40"/>
      <c r="ESY71" s="40"/>
      <c r="ESZ71" s="40"/>
      <c r="ETA71" s="40"/>
      <c r="ETB71" s="40"/>
      <c r="ETC71" s="40"/>
      <c r="ETD71" s="40"/>
      <c r="ETE71" s="40"/>
      <c r="ETF71" s="40"/>
      <c r="ETG71" s="40"/>
      <c r="ETH71" s="40"/>
      <c r="ETI71" s="40"/>
      <c r="ETJ71" s="40"/>
      <c r="ETK71" s="40"/>
      <c r="ETL71" s="40"/>
      <c r="ETM71" s="40"/>
      <c r="ETN71" s="40"/>
      <c r="ETO71" s="40"/>
      <c r="ETP71" s="40"/>
      <c r="ETQ71" s="40"/>
      <c r="ETR71" s="40"/>
      <c r="ETS71" s="40"/>
      <c r="ETT71" s="40"/>
      <c r="ETU71" s="40"/>
      <c r="ETV71" s="40"/>
      <c r="ETW71" s="40"/>
      <c r="ETX71" s="40"/>
      <c r="ETY71" s="40"/>
      <c r="ETZ71" s="40"/>
      <c r="EUA71" s="40"/>
      <c r="EUB71" s="40"/>
      <c r="EUC71" s="40"/>
      <c r="EUD71" s="40"/>
      <c r="EUE71" s="40"/>
      <c r="EUF71" s="40"/>
      <c r="EUG71" s="40"/>
      <c r="EUH71" s="40"/>
      <c r="EUI71" s="40"/>
      <c r="EUJ71" s="40"/>
      <c r="EUK71" s="40"/>
      <c r="EUL71" s="40"/>
      <c r="EUM71" s="40"/>
      <c r="EUN71" s="40"/>
      <c r="EUO71" s="40"/>
      <c r="EUP71" s="40"/>
      <c r="EUQ71" s="40"/>
      <c r="EUR71" s="40"/>
      <c r="EUS71" s="40"/>
      <c r="EUT71" s="40"/>
      <c r="EUU71" s="40"/>
      <c r="EUV71" s="40"/>
      <c r="EUW71" s="40"/>
      <c r="EUX71" s="40"/>
      <c r="EUY71" s="40"/>
      <c r="EUZ71" s="40"/>
      <c r="EVA71" s="40"/>
      <c r="EVB71" s="40"/>
      <c r="EVC71" s="40"/>
      <c r="EVD71" s="40"/>
      <c r="EVE71" s="40"/>
      <c r="EVF71" s="40"/>
      <c r="EVG71" s="40"/>
      <c r="EVH71" s="40"/>
      <c r="EVI71" s="40"/>
      <c r="EVJ71" s="40"/>
      <c r="EVK71" s="40"/>
      <c r="EVL71" s="40"/>
      <c r="EVM71" s="40"/>
      <c r="EVN71" s="40"/>
      <c r="EVO71" s="40"/>
      <c r="EVP71" s="40"/>
      <c r="EVQ71" s="40"/>
      <c r="EVR71" s="40"/>
      <c r="EVS71" s="40"/>
      <c r="EVT71" s="40"/>
      <c r="EVU71" s="40"/>
      <c r="EVV71" s="40"/>
      <c r="EVW71" s="40"/>
      <c r="EVX71" s="40"/>
      <c r="EVY71" s="40"/>
      <c r="EVZ71" s="40"/>
      <c r="EWA71" s="40"/>
      <c r="EWB71" s="40"/>
      <c r="EWC71" s="40"/>
      <c r="EWD71" s="40"/>
      <c r="EWE71" s="40"/>
      <c r="EWF71" s="40"/>
      <c r="EWG71" s="40"/>
      <c r="EWH71" s="40"/>
      <c r="EWI71" s="40"/>
      <c r="EWJ71" s="40"/>
      <c r="EWK71" s="40"/>
      <c r="EWL71" s="40"/>
      <c r="EWM71" s="40"/>
      <c r="EWN71" s="40"/>
      <c r="EWO71" s="40"/>
      <c r="EWP71" s="40"/>
      <c r="EWQ71" s="40"/>
      <c r="EWR71" s="40"/>
      <c r="EWS71" s="40"/>
      <c r="EWT71" s="40"/>
      <c r="EWU71" s="40"/>
      <c r="EWV71" s="40"/>
      <c r="EWW71" s="40"/>
      <c r="EWX71" s="40"/>
      <c r="EWY71" s="40"/>
      <c r="EWZ71" s="40"/>
      <c r="EXA71" s="40"/>
      <c r="EXB71" s="40"/>
      <c r="EXC71" s="40"/>
      <c r="EXD71" s="40"/>
      <c r="EXE71" s="40"/>
      <c r="EXF71" s="40"/>
      <c r="EXG71" s="40"/>
      <c r="EXH71" s="40"/>
      <c r="EXI71" s="40"/>
      <c r="EXJ71" s="40"/>
      <c r="EXK71" s="40"/>
      <c r="EXL71" s="40"/>
      <c r="EXM71" s="40"/>
      <c r="EXN71" s="40"/>
      <c r="EXO71" s="40"/>
      <c r="EXP71" s="40"/>
      <c r="EXQ71" s="40"/>
      <c r="EXR71" s="40"/>
      <c r="EXS71" s="40"/>
      <c r="EXT71" s="40"/>
      <c r="EXU71" s="40"/>
      <c r="EXV71" s="40"/>
      <c r="EXW71" s="40"/>
      <c r="EXX71" s="40"/>
      <c r="EXY71" s="40"/>
      <c r="EXZ71" s="40"/>
      <c r="EYA71" s="40"/>
      <c r="EYB71" s="40"/>
      <c r="EYC71" s="40"/>
      <c r="EYD71" s="40"/>
      <c r="EYE71" s="40"/>
      <c r="EYF71" s="40"/>
      <c r="EYG71" s="40"/>
      <c r="EYH71" s="40"/>
      <c r="EYI71" s="40"/>
      <c r="EYJ71" s="40"/>
      <c r="EYK71" s="40"/>
      <c r="EYL71" s="40"/>
      <c r="EYM71" s="40"/>
      <c r="EYN71" s="40"/>
      <c r="EYO71" s="40"/>
      <c r="EYP71" s="40"/>
      <c r="EYQ71" s="40"/>
      <c r="EYR71" s="40"/>
      <c r="EYS71" s="40"/>
      <c r="EYT71" s="40"/>
      <c r="EYU71" s="40"/>
      <c r="EYV71" s="40"/>
      <c r="EYW71" s="40"/>
      <c r="EYX71" s="40"/>
      <c r="EYY71" s="40"/>
      <c r="EYZ71" s="40"/>
      <c r="EZA71" s="40"/>
      <c r="EZB71" s="40"/>
      <c r="EZC71" s="40"/>
      <c r="EZD71" s="40"/>
      <c r="EZE71" s="40"/>
      <c r="EZF71" s="40"/>
      <c r="EZG71" s="40"/>
      <c r="EZH71" s="40"/>
      <c r="EZI71" s="40"/>
      <c r="EZJ71" s="40"/>
      <c r="EZK71" s="40"/>
      <c r="EZL71" s="40"/>
      <c r="EZM71" s="40"/>
      <c r="EZN71" s="40"/>
      <c r="EZO71" s="40"/>
      <c r="EZP71" s="40"/>
      <c r="EZQ71" s="40"/>
      <c r="EZR71" s="40"/>
      <c r="EZS71" s="40"/>
      <c r="EZT71" s="40"/>
      <c r="EZU71" s="40"/>
      <c r="EZV71" s="40"/>
      <c r="EZW71" s="40"/>
      <c r="EZX71" s="40"/>
      <c r="EZY71" s="40"/>
      <c r="EZZ71" s="40"/>
      <c r="FAA71" s="40"/>
      <c r="FAB71" s="40"/>
      <c r="FAC71" s="40"/>
      <c r="FAD71" s="40"/>
      <c r="FAE71" s="40"/>
      <c r="FAF71" s="40"/>
      <c r="FAG71" s="40"/>
      <c r="FAH71" s="40"/>
      <c r="FAI71" s="40"/>
      <c r="FAJ71" s="40"/>
      <c r="FAK71" s="40"/>
      <c r="FAL71" s="40"/>
      <c r="FAM71" s="40"/>
      <c r="FAN71" s="40"/>
      <c r="FAO71" s="40"/>
      <c r="FAP71" s="40"/>
      <c r="FAQ71" s="40"/>
      <c r="FAR71" s="40"/>
      <c r="FAS71" s="40"/>
      <c r="FAT71" s="40"/>
      <c r="FAU71" s="40"/>
      <c r="FAV71" s="40"/>
      <c r="FAW71" s="40"/>
      <c r="FAX71" s="40"/>
      <c r="FAY71" s="40"/>
      <c r="FAZ71" s="40"/>
      <c r="FBA71" s="40"/>
      <c r="FBB71" s="40"/>
      <c r="FBC71" s="40"/>
      <c r="FBD71" s="40"/>
      <c r="FBE71" s="40"/>
      <c r="FBF71" s="40"/>
      <c r="FBG71" s="40"/>
      <c r="FBH71" s="40"/>
      <c r="FBI71" s="40"/>
      <c r="FBJ71" s="40"/>
      <c r="FBK71" s="40"/>
      <c r="FBL71" s="40"/>
      <c r="FBM71" s="40"/>
      <c r="FBN71" s="40"/>
      <c r="FBO71" s="40"/>
      <c r="FBP71" s="40"/>
      <c r="FBQ71" s="40"/>
      <c r="FBR71" s="40"/>
      <c r="FBS71" s="40"/>
      <c r="FBT71" s="40"/>
      <c r="FBU71" s="40"/>
      <c r="FBV71" s="40"/>
      <c r="FBW71" s="40"/>
      <c r="FBX71" s="40"/>
      <c r="FBY71" s="40"/>
      <c r="FBZ71" s="40"/>
      <c r="FCA71" s="40"/>
      <c r="FCB71" s="40"/>
      <c r="FCC71" s="40"/>
      <c r="FCD71" s="40"/>
      <c r="FCE71" s="40"/>
      <c r="FCF71" s="40"/>
      <c r="FCG71" s="40"/>
      <c r="FCH71" s="40"/>
      <c r="FCI71" s="40"/>
      <c r="FCJ71" s="40"/>
      <c r="FCK71" s="40"/>
      <c r="FCL71" s="40"/>
      <c r="FCM71" s="40"/>
      <c r="FCN71" s="40"/>
      <c r="FCO71" s="40"/>
      <c r="FCP71" s="40"/>
      <c r="FCQ71" s="40"/>
      <c r="FCR71" s="40"/>
      <c r="FCS71" s="40"/>
      <c r="FCT71" s="40"/>
      <c r="FCU71" s="40"/>
      <c r="FCV71" s="40"/>
      <c r="FCW71" s="40"/>
      <c r="FCX71" s="40"/>
      <c r="FCY71" s="40"/>
      <c r="FCZ71" s="40"/>
      <c r="FDA71" s="40"/>
      <c r="FDB71" s="40"/>
      <c r="FDC71" s="40"/>
      <c r="FDD71" s="40"/>
      <c r="FDE71" s="40"/>
      <c r="FDF71" s="40"/>
      <c r="FDG71" s="40"/>
      <c r="FDH71" s="40"/>
      <c r="FDI71" s="40"/>
      <c r="FDJ71" s="40"/>
      <c r="FDK71" s="40"/>
      <c r="FDL71" s="40"/>
      <c r="FDM71" s="40"/>
      <c r="FDN71" s="40"/>
      <c r="FDO71" s="40"/>
      <c r="FDP71" s="40"/>
      <c r="FDQ71" s="40"/>
      <c r="FDR71" s="40"/>
      <c r="FDS71" s="40"/>
      <c r="FDT71" s="40"/>
      <c r="FDU71" s="40"/>
      <c r="FDV71" s="40"/>
      <c r="FDW71" s="40"/>
      <c r="FDX71" s="40"/>
      <c r="FDY71" s="40"/>
      <c r="FDZ71" s="40"/>
      <c r="FEA71" s="40"/>
      <c r="FEB71" s="40"/>
      <c r="FEC71" s="40"/>
      <c r="FED71" s="40"/>
      <c r="FEE71" s="40"/>
      <c r="FEF71" s="40"/>
      <c r="FEG71" s="40"/>
      <c r="FEH71" s="40"/>
      <c r="FEI71" s="40"/>
      <c r="FEJ71" s="40"/>
      <c r="FEK71" s="40"/>
      <c r="FEL71" s="40"/>
      <c r="FEM71" s="40"/>
      <c r="FEN71" s="40"/>
      <c r="FEO71" s="40"/>
      <c r="FEP71" s="40"/>
      <c r="FEQ71" s="40"/>
      <c r="FER71" s="40"/>
      <c r="FES71" s="40"/>
      <c r="FET71" s="40"/>
      <c r="FEU71" s="40"/>
      <c r="FEV71" s="40"/>
      <c r="FEW71" s="40"/>
      <c r="FEX71" s="40"/>
      <c r="FEY71" s="40"/>
      <c r="FEZ71" s="40"/>
      <c r="FFA71" s="40"/>
      <c r="FFB71" s="40"/>
      <c r="FFC71" s="40"/>
      <c r="FFD71" s="40"/>
      <c r="FFE71" s="40"/>
      <c r="FFF71" s="40"/>
      <c r="FFG71" s="40"/>
      <c r="FFH71" s="40"/>
      <c r="FFI71" s="40"/>
      <c r="FFJ71" s="40"/>
      <c r="FFK71" s="40"/>
      <c r="FFL71" s="40"/>
      <c r="FFM71" s="40"/>
      <c r="FFN71" s="40"/>
      <c r="FFO71" s="40"/>
      <c r="FFP71" s="40"/>
      <c r="FFQ71" s="40"/>
      <c r="FFR71" s="40"/>
      <c r="FFS71" s="40"/>
      <c r="FFT71" s="40"/>
      <c r="FFU71" s="40"/>
      <c r="FFV71" s="40"/>
      <c r="FFW71" s="40"/>
      <c r="FFX71" s="40"/>
      <c r="FFY71" s="40"/>
      <c r="FFZ71" s="40"/>
      <c r="FGA71" s="40"/>
      <c r="FGB71" s="40"/>
      <c r="FGC71" s="40"/>
      <c r="FGD71" s="40"/>
      <c r="FGE71" s="40"/>
      <c r="FGF71" s="40"/>
      <c r="FGG71" s="40"/>
      <c r="FGH71" s="40"/>
      <c r="FGI71" s="40"/>
      <c r="FGJ71" s="40"/>
      <c r="FGK71" s="40"/>
      <c r="FGL71" s="40"/>
      <c r="FGM71" s="40"/>
      <c r="FGN71" s="40"/>
      <c r="FGO71" s="40"/>
      <c r="FGP71" s="40"/>
      <c r="FGQ71" s="40"/>
      <c r="FGR71" s="40"/>
      <c r="FGS71" s="40"/>
      <c r="FGT71" s="40"/>
      <c r="FGU71" s="40"/>
      <c r="FGV71" s="40"/>
      <c r="FGW71" s="40"/>
      <c r="FGX71" s="40"/>
      <c r="FGY71" s="40"/>
      <c r="FGZ71" s="40"/>
      <c r="FHA71" s="40"/>
      <c r="FHB71" s="40"/>
      <c r="FHC71" s="40"/>
      <c r="FHD71" s="40"/>
      <c r="FHE71" s="40"/>
      <c r="FHF71" s="40"/>
      <c r="FHG71" s="40"/>
      <c r="FHH71" s="40"/>
      <c r="FHI71" s="40"/>
      <c r="FHJ71" s="40"/>
      <c r="FHK71" s="40"/>
      <c r="FHL71" s="40"/>
      <c r="FHM71" s="40"/>
      <c r="FHN71" s="40"/>
      <c r="FHO71" s="40"/>
      <c r="FHP71" s="40"/>
      <c r="FHQ71" s="40"/>
      <c r="FHR71" s="40"/>
      <c r="FHS71" s="40"/>
      <c r="FHT71" s="40"/>
      <c r="FHU71" s="40"/>
      <c r="FHV71" s="40"/>
      <c r="FHW71" s="40"/>
      <c r="FHX71" s="40"/>
      <c r="FHY71" s="40"/>
      <c r="FHZ71" s="40"/>
      <c r="FIA71" s="40"/>
      <c r="FIB71" s="40"/>
      <c r="FIC71" s="40"/>
      <c r="FID71" s="40"/>
      <c r="FIE71" s="40"/>
      <c r="FIF71" s="40"/>
      <c r="FIG71" s="40"/>
      <c r="FIH71" s="40"/>
      <c r="FII71" s="40"/>
      <c r="FIJ71" s="40"/>
      <c r="FIK71" s="40"/>
      <c r="FIL71" s="40"/>
      <c r="FIM71" s="40"/>
      <c r="FIN71" s="40"/>
      <c r="FIO71" s="40"/>
      <c r="FIP71" s="40"/>
      <c r="FIQ71" s="40"/>
      <c r="FIR71" s="40"/>
      <c r="FIS71" s="40"/>
      <c r="FIT71" s="40"/>
      <c r="FIU71" s="40"/>
      <c r="FIV71" s="40"/>
      <c r="FIW71" s="40"/>
      <c r="FIX71" s="40"/>
      <c r="FIY71" s="40"/>
      <c r="FIZ71" s="40"/>
      <c r="FJA71" s="40"/>
      <c r="FJB71" s="40"/>
      <c r="FJC71" s="40"/>
      <c r="FJD71" s="40"/>
      <c r="FJE71" s="40"/>
      <c r="FJF71" s="40"/>
      <c r="FJG71" s="40"/>
      <c r="FJH71" s="40"/>
      <c r="FJI71" s="40"/>
      <c r="FJJ71" s="40"/>
      <c r="FJK71" s="40"/>
      <c r="FJL71" s="40"/>
      <c r="FJM71" s="40"/>
      <c r="FJN71" s="40"/>
      <c r="FJO71" s="40"/>
      <c r="FJP71" s="40"/>
      <c r="FJQ71" s="40"/>
      <c r="FJR71" s="40"/>
      <c r="FJS71" s="40"/>
      <c r="FJT71" s="40"/>
      <c r="FJU71" s="40"/>
      <c r="FJV71" s="40"/>
      <c r="FJW71" s="40"/>
      <c r="FJX71" s="40"/>
      <c r="FJY71" s="40"/>
      <c r="FJZ71" s="40"/>
      <c r="FKA71" s="40"/>
      <c r="FKB71" s="40"/>
      <c r="FKC71" s="40"/>
      <c r="FKD71" s="40"/>
      <c r="FKE71" s="40"/>
      <c r="FKF71" s="40"/>
      <c r="FKG71" s="40"/>
      <c r="FKH71" s="40"/>
      <c r="FKI71" s="40"/>
      <c r="FKJ71" s="40"/>
      <c r="FKK71" s="40"/>
      <c r="FKL71" s="40"/>
      <c r="FKM71" s="40"/>
      <c r="FKN71" s="40"/>
      <c r="FKO71" s="40"/>
      <c r="FKP71" s="40"/>
      <c r="FKQ71" s="40"/>
      <c r="FKR71" s="40"/>
      <c r="FKS71" s="40"/>
      <c r="FKT71" s="40"/>
      <c r="FKU71" s="40"/>
      <c r="FKV71" s="40"/>
      <c r="FKW71" s="40"/>
      <c r="FKX71" s="40"/>
      <c r="FKY71" s="40"/>
      <c r="FKZ71" s="40"/>
      <c r="FLA71" s="40"/>
      <c r="FLB71" s="40"/>
      <c r="FLC71" s="40"/>
      <c r="FLD71" s="40"/>
      <c r="FLE71" s="40"/>
      <c r="FLF71" s="40"/>
      <c r="FLG71" s="40"/>
      <c r="FLH71" s="40"/>
      <c r="FLI71" s="40"/>
      <c r="FLJ71" s="40"/>
      <c r="FLK71" s="40"/>
      <c r="FLL71" s="40"/>
      <c r="FLM71" s="40"/>
      <c r="FLN71" s="40"/>
      <c r="FLO71" s="40"/>
      <c r="FLP71" s="40"/>
      <c r="FLQ71" s="40"/>
      <c r="FLR71" s="40"/>
      <c r="FLS71" s="40"/>
      <c r="FLT71" s="40"/>
      <c r="FLU71" s="40"/>
      <c r="FLV71" s="40"/>
      <c r="FLW71" s="40"/>
      <c r="FLX71" s="40"/>
      <c r="FLY71" s="40"/>
      <c r="FLZ71" s="40"/>
      <c r="FMA71" s="40"/>
      <c r="FMB71" s="40"/>
      <c r="FMC71" s="40"/>
      <c r="FMD71" s="40"/>
      <c r="FME71" s="40"/>
      <c r="FMF71" s="40"/>
      <c r="FMG71" s="40"/>
      <c r="FMH71" s="40"/>
      <c r="FMI71" s="40"/>
      <c r="FMJ71" s="40"/>
      <c r="FMK71" s="40"/>
      <c r="FML71" s="40"/>
      <c r="FMM71" s="40"/>
      <c r="FMN71" s="40"/>
      <c r="FMO71" s="40"/>
      <c r="FMP71" s="40"/>
      <c r="FMQ71" s="40"/>
      <c r="FMR71" s="40"/>
      <c r="FMS71" s="40"/>
      <c r="FMT71" s="40"/>
      <c r="FMU71" s="40"/>
      <c r="FMV71" s="40"/>
      <c r="FMW71" s="40"/>
      <c r="FMX71" s="40"/>
      <c r="FMY71" s="40"/>
      <c r="FMZ71" s="40"/>
      <c r="FNA71" s="40"/>
      <c r="FNB71" s="40"/>
      <c r="FNC71" s="40"/>
      <c r="FND71" s="40"/>
      <c r="FNE71" s="40"/>
      <c r="FNF71" s="40"/>
      <c r="FNG71" s="40"/>
      <c r="FNH71" s="40"/>
      <c r="FNI71" s="40"/>
      <c r="FNJ71" s="40"/>
      <c r="FNK71" s="40"/>
      <c r="FNL71" s="40"/>
      <c r="FNM71" s="40"/>
      <c r="FNN71" s="40"/>
      <c r="FNO71" s="40"/>
      <c r="FNP71" s="40"/>
      <c r="FNQ71" s="40"/>
      <c r="FNR71" s="40"/>
      <c r="FNS71" s="40"/>
      <c r="FNT71" s="40"/>
      <c r="FNU71" s="40"/>
      <c r="FNV71" s="40"/>
      <c r="FNW71" s="40"/>
      <c r="FNX71" s="40"/>
      <c r="FNY71" s="40"/>
      <c r="FNZ71" s="40"/>
      <c r="FOA71" s="40"/>
      <c r="FOB71" s="40"/>
      <c r="FOC71" s="40"/>
      <c r="FOD71" s="40"/>
      <c r="FOE71" s="40"/>
      <c r="FOF71" s="40"/>
      <c r="FOG71" s="40"/>
      <c r="FOH71" s="40"/>
      <c r="FOI71" s="40"/>
      <c r="FOJ71" s="40"/>
      <c r="FOK71" s="40"/>
      <c r="FOL71" s="40"/>
      <c r="FOM71" s="40"/>
      <c r="FON71" s="40"/>
      <c r="FOO71" s="40"/>
      <c r="FOP71" s="40"/>
      <c r="FOQ71" s="40"/>
      <c r="FOR71" s="40"/>
      <c r="FOS71" s="40"/>
      <c r="FOT71" s="40"/>
      <c r="FOU71" s="40"/>
      <c r="FOV71" s="40"/>
      <c r="FOW71" s="40"/>
      <c r="FOX71" s="40"/>
      <c r="FOY71" s="40"/>
      <c r="FOZ71" s="40"/>
      <c r="FPA71" s="40"/>
      <c r="FPB71" s="40"/>
      <c r="FPC71" s="40"/>
      <c r="FPD71" s="40"/>
      <c r="FPE71" s="40"/>
      <c r="FPF71" s="40"/>
      <c r="FPG71" s="40"/>
      <c r="FPH71" s="40"/>
      <c r="FPI71" s="40"/>
      <c r="FPJ71" s="40"/>
      <c r="FPK71" s="40"/>
      <c r="FPL71" s="40"/>
      <c r="FPM71" s="40"/>
      <c r="FPN71" s="40"/>
      <c r="FPO71" s="40"/>
      <c r="FPP71" s="40"/>
      <c r="FPQ71" s="40"/>
      <c r="FPR71" s="40"/>
      <c r="FPS71" s="40"/>
      <c r="FPT71" s="40"/>
      <c r="FPU71" s="40"/>
      <c r="FPV71" s="40"/>
      <c r="FPW71" s="40"/>
      <c r="FPX71" s="40"/>
      <c r="FPY71" s="40"/>
      <c r="FPZ71" s="40"/>
      <c r="FQA71" s="40"/>
      <c r="FQB71" s="40"/>
      <c r="FQC71" s="40"/>
      <c r="FQD71" s="40"/>
      <c r="FQE71" s="40"/>
      <c r="FQF71" s="40"/>
      <c r="FQG71" s="40"/>
      <c r="FQH71" s="40"/>
      <c r="FQI71" s="40"/>
      <c r="FQJ71" s="40"/>
      <c r="FQK71" s="40"/>
      <c r="FQL71" s="40"/>
      <c r="FQM71" s="40"/>
      <c r="FQN71" s="40"/>
      <c r="FQO71" s="40"/>
      <c r="FQP71" s="40"/>
      <c r="FQQ71" s="40"/>
      <c r="FQR71" s="40"/>
      <c r="FQS71" s="40"/>
      <c r="FQT71" s="40"/>
      <c r="FQU71" s="40"/>
      <c r="FQV71" s="40"/>
      <c r="FQW71" s="40"/>
      <c r="FQX71" s="40"/>
      <c r="FQY71" s="40"/>
      <c r="FQZ71" s="40"/>
      <c r="FRA71" s="40"/>
      <c r="FRB71" s="40"/>
      <c r="FRC71" s="40"/>
      <c r="FRD71" s="40"/>
      <c r="FRE71" s="40"/>
      <c r="FRF71" s="40"/>
      <c r="FRG71" s="40"/>
      <c r="FRH71" s="40"/>
      <c r="FRI71" s="40"/>
      <c r="FRJ71" s="40"/>
      <c r="FRK71" s="40"/>
      <c r="FRL71" s="40"/>
      <c r="FRM71" s="40"/>
      <c r="FRN71" s="40"/>
      <c r="FRO71" s="40"/>
      <c r="FRP71" s="40"/>
      <c r="FRQ71" s="40"/>
      <c r="FRR71" s="40"/>
      <c r="FRS71" s="40"/>
      <c r="FRT71" s="40"/>
      <c r="FRU71" s="40"/>
      <c r="FRV71" s="40"/>
      <c r="FRW71" s="40"/>
      <c r="FRX71" s="40"/>
      <c r="FRY71" s="40"/>
      <c r="FRZ71" s="40"/>
      <c r="FSA71" s="40"/>
      <c r="FSB71" s="40"/>
      <c r="FSC71" s="40"/>
      <c r="FSD71" s="40"/>
      <c r="FSE71" s="40"/>
      <c r="FSF71" s="40"/>
      <c r="FSG71" s="40"/>
      <c r="FSH71" s="40"/>
      <c r="FSI71" s="40"/>
      <c r="FSJ71" s="40"/>
      <c r="FSK71" s="40"/>
      <c r="FSL71" s="40"/>
      <c r="FSM71" s="40"/>
      <c r="FSN71" s="40"/>
      <c r="FSO71" s="40"/>
      <c r="FSP71" s="40"/>
      <c r="FSQ71" s="40"/>
      <c r="FSR71" s="40"/>
      <c r="FSS71" s="40"/>
      <c r="FST71" s="40"/>
      <c r="FSU71" s="40"/>
      <c r="FSV71" s="40"/>
      <c r="FSW71" s="40"/>
      <c r="FSX71" s="40"/>
      <c r="FSY71" s="40"/>
      <c r="FSZ71" s="40"/>
      <c r="FTA71" s="40"/>
      <c r="FTB71" s="40"/>
      <c r="FTC71" s="40"/>
      <c r="FTD71" s="40"/>
      <c r="FTE71" s="40"/>
      <c r="FTF71" s="40"/>
      <c r="FTG71" s="40"/>
      <c r="FTH71" s="40"/>
      <c r="FTI71" s="40"/>
      <c r="FTJ71" s="40"/>
      <c r="FTK71" s="40"/>
      <c r="FTL71" s="40"/>
      <c r="FTM71" s="40"/>
      <c r="FTN71" s="40"/>
      <c r="FTO71" s="40"/>
      <c r="FTP71" s="40"/>
      <c r="FTQ71" s="40"/>
      <c r="FTR71" s="40"/>
      <c r="FTS71" s="40"/>
      <c r="FTT71" s="40"/>
      <c r="FTU71" s="40"/>
      <c r="FTV71" s="40"/>
      <c r="FTW71" s="40"/>
      <c r="FTX71" s="40"/>
      <c r="FTY71" s="40"/>
      <c r="FTZ71" s="40"/>
      <c r="FUA71" s="40"/>
      <c r="FUB71" s="40"/>
      <c r="FUC71" s="40"/>
      <c r="FUD71" s="40"/>
      <c r="FUE71" s="40"/>
      <c r="FUF71" s="40"/>
      <c r="FUG71" s="40"/>
      <c r="FUH71" s="40"/>
      <c r="FUI71" s="40"/>
      <c r="FUJ71" s="40"/>
      <c r="FUK71" s="40"/>
      <c r="FUL71" s="40"/>
      <c r="FUM71" s="40"/>
      <c r="FUN71" s="40"/>
      <c r="FUO71" s="40"/>
      <c r="FUP71" s="40"/>
      <c r="FUQ71" s="40"/>
      <c r="FUR71" s="40"/>
      <c r="FUS71" s="40"/>
      <c r="FUT71" s="40"/>
      <c r="FUU71" s="40"/>
      <c r="FUV71" s="40"/>
      <c r="FUW71" s="40"/>
      <c r="FUX71" s="40"/>
      <c r="FUY71" s="40"/>
      <c r="FUZ71" s="40"/>
      <c r="FVA71" s="40"/>
      <c r="FVB71" s="40"/>
      <c r="FVC71" s="40"/>
      <c r="FVD71" s="40"/>
      <c r="FVE71" s="40"/>
      <c r="FVF71" s="40"/>
      <c r="FVG71" s="40"/>
      <c r="FVH71" s="40"/>
      <c r="FVI71" s="40"/>
      <c r="FVJ71" s="40"/>
      <c r="FVK71" s="40"/>
      <c r="FVL71" s="40"/>
      <c r="FVM71" s="40"/>
      <c r="FVN71" s="40"/>
      <c r="FVO71" s="40"/>
      <c r="FVP71" s="40"/>
      <c r="FVQ71" s="40"/>
      <c r="FVR71" s="40"/>
      <c r="FVS71" s="40"/>
      <c r="FVT71" s="40"/>
      <c r="FVU71" s="40"/>
      <c r="FVV71" s="40"/>
      <c r="FVW71" s="40"/>
      <c r="FVX71" s="40"/>
      <c r="FVY71" s="40"/>
      <c r="FVZ71" s="40"/>
      <c r="FWA71" s="40"/>
      <c r="FWB71" s="40"/>
      <c r="FWC71" s="40"/>
      <c r="FWD71" s="40"/>
      <c r="FWE71" s="40"/>
      <c r="FWF71" s="40"/>
      <c r="FWG71" s="40"/>
      <c r="FWH71" s="40"/>
      <c r="FWI71" s="40"/>
      <c r="FWJ71" s="40"/>
      <c r="FWK71" s="40"/>
      <c r="FWL71" s="40"/>
      <c r="FWM71" s="40"/>
      <c r="FWN71" s="40"/>
      <c r="FWO71" s="40"/>
      <c r="FWP71" s="40"/>
      <c r="FWQ71" s="40"/>
      <c r="FWR71" s="40"/>
      <c r="FWS71" s="40"/>
      <c r="FWT71" s="40"/>
      <c r="FWU71" s="40"/>
      <c r="FWV71" s="40"/>
      <c r="FWW71" s="40"/>
      <c r="FWX71" s="40"/>
      <c r="FWY71" s="40"/>
      <c r="FWZ71" s="40"/>
      <c r="FXA71" s="40"/>
      <c r="FXB71" s="40"/>
      <c r="FXC71" s="40"/>
      <c r="FXD71" s="40"/>
      <c r="FXE71" s="40"/>
      <c r="FXF71" s="40"/>
      <c r="FXG71" s="40"/>
      <c r="FXH71" s="40"/>
      <c r="FXI71" s="40"/>
      <c r="FXJ71" s="40"/>
      <c r="FXK71" s="40"/>
      <c r="FXL71" s="40"/>
      <c r="FXM71" s="40"/>
      <c r="FXN71" s="40"/>
      <c r="FXO71" s="40"/>
      <c r="FXP71" s="40"/>
      <c r="FXQ71" s="40"/>
      <c r="FXR71" s="40"/>
      <c r="FXS71" s="40"/>
      <c r="FXT71" s="40"/>
      <c r="FXU71" s="40"/>
      <c r="FXV71" s="40"/>
      <c r="FXW71" s="40"/>
      <c r="FXX71" s="40"/>
      <c r="FXY71" s="40"/>
      <c r="FXZ71" s="40"/>
      <c r="FYA71" s="40"/>
      <c r="FYB71" s="40"/>
      <c r="FYC71" s="40"/>
      <c r="FYD71" s="40"/>
      <c r="FYE71" s="40"/>
      <c r="FYF71" s="40"/>
      <c r="FYG71" s="40"/>
      <c r="FYH71" s="40"/>
      <c r="FYI71" s="40"/>
      <c r="FYJ71" s="40"/>
      <c r="FYK71" s="40"/>
      <c r="FYL71" s="40"/>
      <c r="FYM71" s="40"/>
      <c r="FYN71" s="40"/>
      <c r="FYO71" s="40"/>
      <c r="FYP71" s="40"/>
      <c r="FYQ71" s="40"/>
      <c r="FYR71" s="40"/>
      <c r="FYS71" s="40"/>
      <c r="FYT71" s="40"/>
      <c r="FYU71" s="40"/>
      <c r="FYV71" s="40"/>
      <c r="FYW71" s="40"/>
      <c r="FYX71" s="40"/>
      <c r="FYY71" s="40"/>
      <c r="FYZ71" s="40"/>
      <c r="FZA71" s="40"/>
      <c r="FZB71" s="40"/>
      <c r="FZC71" s="40"/>
      <c r="FZD71" s="40"/>
      <c r="FZE71" s="40"/>
      <c r="FZF71" s="40"/>
      <c r="FZG71" s="40"/>
      <c r="FZH71" s="40"/>
      <c r="FZI71" s="40"/>
      <c r="FZJ71" s="40"/>
      <c r="FZK71" s="40"/>
      <c r="FZL71" s="40"/>
      <c r="FZM71" s="40"/>
      <c r="FZN71" s="40"/>
      <c r="FZO71" s="40"/>
      <c r="FZP71" s="40"/>
      <c r="FZQ71" s="40"/>
      <c r="FZR71" s="40"/>
      <c r="FZS71" s="40"/>
      <c r="FZT71" s="40"/>
      <c r="FZU71" s="40"/>
      <c r="FZV71" s="40"/>
      <c r="FZW71" s="40"/>
      <c r="FZX71" s="40"/>
      <c r="FZY71" s="40"/>
      <c r="FZZ71" s="40"/>
      <c r="GAA71" s="40"/>
      <c r="GAB71" s="40"/>
      <c r="GAC71" s="40"/>
      <c r="GAD71" s="40"/>
      <c r="GAE71" s="40"/>
      <c r="GAF71" s="40"/>
      <c r="GAG71" s="40"/>
      <c r="GAH71" s="40"/>
      <c r="GAI71" s="40"/>
      <c r="GAJ71" s="40"/>
      <c r="GAK71" s="40"/>
      <c r="GAL71" s="40"/>
      <c r="GAM71" s="40"/>
      <c r="GAN71" s="40"/>
      <c r="GAO71" s="40"/>
      <c r="GAP71" s="40"/>
      <c r="GAQ71" s="40"/>
      <c r="GAR71" s="40"/>
      <c r="GAS71" s="40"/>
      <c r="GAT71" s="40"/>
      <c r="GAU71" s="40"/>
      <c r="GAV71" s="40"/>
      <c r="GAW71" s="40"/>
      <c r="GAX71" s="40"/>
      <c r="GAY71" s="40"/>
      <c r="GAZ71" s="40"/>
      <c r="GBA71" s="40"/>
      <c r="GBB71" s="40"/>
      <c r="GBC71" s="40"/>
      <c r="GBD71" s="40"/>
      <c r="GBE71" s="40"/>
      <c r="GBF71" s="40"/>
      <c r="GBG71" s="40"/>
      <c r="GBH71" s="40"/>
      <c r="GBI71" s="40"/>
      <c r="GBJ71" s="40"/>
      <c r="GBK71" s="40"/>
      <c r="GBL71" s="40"/>
      <c r="GBM71" s="40"/>
      <c r="GBN71" s="40"/>
      <c r="GBO71" s="40"/>
      <c r="GBP71" s="40"/>
      <c r="GBQ71" s="40"/>
      <c r="GBR71" s="40"/>
      <c r="GBS71" s="40"/>
      <c r="GBT71" s="40"/>
      <c r="GBU71" s="40"/>
      <c r="GBV71" s="40"/>
      <c r="GBW71" s="40"/>
      <c r="GBX71" s="40"/>
      <c r="GBY71" s="40"/>
      <c r="GBZ71" s="40"/>
      <c r="GCA71" s="40"/>
      <c r="GCB71" s="40"/>
      <c r="GCC71" s="40"/>
      <c r="GCD71" s="40"/>
      <c r="GCE71" s="40"/>
      <c r="GCF71" s="40"/>
      <c r="GCG71" s="40"/>
      <c r="GCH71" s="40"/>
      <c r="GCI71" s="40"/>
      <c r="GCJ71" s="40"/>
      <c r="GCK71" s="40"/>
      <c r="GCL71" s="40"/>
      <c r="GCM71" s="40"/>
      <c r="GCN71" s="40"/>
      <c r="GCO71" s="40"/>
      <c r="GCP71" s="40"/>
      <c r="GCQ71" s="40"/>
      <c r="GCR71" s="40"/>
      <c r="GCS71" s="40"/>
      <c r="GCT71" s="40"/>
      <c r="GCU71" s="40"/>
      <c r="GCV71" s="40"/>
      <c r="GCW71" s="40"/>
      <c r="GCX71" s="40"/>
      <c r="GCY71" s="40"/>
      <c r="GCZ71" s="40"/>
      <c r="GDA71" s="40"/>
      <c r="GDB71" s="40"/>
      <c r="GDC71" s="40"/>
      <c r="GDD71" s="40"/>
      <c r="GDE71" s="40"/>
      <c r="GDF71" s="40"/>
      <c r="GDG71" s="40"/>
      <c r="GDH71" s="40"/>
      <c r="GDI71" s="40"/>
      <c r="GDJ71" s="40"/>
      <c r="GDK71" s="40"/>
      <c r="GDL71" s="40"/>
      <c r="GDM71" s="40"/>
      <c r="GDN71" s="40"/>
      <c r="GDO71" s="40"/>
      <c r="GDP71" s="40"/>
      <c r="GDQ71" s="40"/>
      <c r="GDR71" s="40"/>
      <c r="GDS71" s="40"/>
      <c r="GDT71" s="40"/>
      <c r="GDU71" s="40"/>
      <c r="GDV71" s="40"/>
      <c r="GDW71" s="40"/>
      <c r="GDX71" s="40"/>
      <c r="GDY71" s="40"/>
      <c r="GDZ71" s="40"/>
      <c r="GEA71" s="40"/>
      <c r="GEB71" s="40"/>
      <c r="GEC71" s="40"/>
      <c r="GED71" s="40"/>
      <c r="GEE71" s="40"/>
      <c r="GEF71" s="40"/>
      <c r="GEG71" s="40"/>
      <c r="GEH71" s="40"/>
      <c r="GEI71" s="40"/>
      <c r="GEJ71" s="40"/>
      <c r="GEK71" s="40"/>
      <c r="GEL71" s="40"/>
      <c r="GEM71" s="40"/>
      <c r="GEN71" s="40"/>
      <c r="GEO71" s="40"/>
      <c r="GEP71" s="40"/>
      <c r="GEQ71" s="40"/>
      <c r="GER71" s="40"/>
      <c r="GES71" s="40"/>
      <c r="GET71" s="40"/>
      <c r="GEU71" s="40"/>
      <c r="GEV71" s="40"/>
      <c r="GEW71" s="40"/>
      <c r="GEX71" s="40"/>
      <c r="GEY71" s="40"/>
      <c r="GEZ71" s="40"/>
      <c r="GFA71" s="40"/>
      <c r="GFB71" s="40"/>
      <c r="GFC71" s="40"/>
      <c r="GFD71" s="40"/>
      <c r="GFE71" s="40"/>
      <c r="GFF71" s="40"/>
      <c r="GFG71" s="40"/>
      <c r="GFH71" s="40"/>
      <c r="GFI71" s="40"/>
      <c r="GFJ71" s="40"/>
      <c r="GFK71" s="40"/>
      <c r="GFL71" s="40"/>
      <c r="GFM71" s="40"/>
      <c r="GFN71" s="40"/>
      <c r="GFO71" s="40"/>
      <c r="GFP71" s="40"/>
      <c r="GFQ71" s="40"/>
      <c r="GFR71" s="40"/>
      <c r="GFS71" s="40"/>
      <c r="GFT71" s="40"/>
      <c r="GFU71" s="40"/>
      <c r="GFV71" s="40"/>
      <c r="GFW71" s="40"/>
      <c r="GFX71" s="40"/>
      <c r="GFY71" s="40"/>
      <c r="GFZ71" s="40"/>
      <c r="GGA71" s="40"/>
      <c r="GGB71" s="40"/>
      <c r="GGC71" s="40"/>
      <c r="GGD71" s="40"/>
      <c r="GGE71" s="40"/>
      <c r="GGF71" s="40"/>
      <c r="GGG71" s="40"/>
      <c r="GGH71" s="40"/>
      <c r="GGI71" s="40"/>
      <c r="GGJ71" s="40"/>
      <c r="GGK71" s="40"/>
      <c r="GGL71" s="40"/>
      <c r="GGM71" s="40"/>
      <c r="GGN71" s="40"/>
      <c r="GGO71" s="40"/>
      <c r="GGP71" s="40"/>
      <c r="GGQ71" s="40"/>
      <c r="GGR71" s="40"/>
      <c r="GGS71" s="40"/>
      <c r="GGT71" s="40"/>
      <c r="GGU71" s="40"/>
      <c r="GGV71" s="40"/>
      <c r="GGW71" s="40"/>
      <c r="GGX71" s="40"/>
      <c r="GGY71" s="40"/>
      <c r="GGZ71" s="40"/>
      <c r="GHA71" s="40"/>
      <c r="GHB71" s="40"/>
      <c r="GHC71" s="40"/>
      <c r="GHD71" s="40"/>
      <c r="GHE71" s="40"/>
      <c r="GHF71" s="40"/>
      <c r="GHG71" s="40"/>
      <c r="GHH71" s="40"/>
      <c r="GHI71" s="40"/>
      <c r="GHJ71" s="40"/>
      <c r="GHK71" s="40"/>
      <c r="GHL71" s="40"/>
      <c r="GHM71" s="40"/>
      <c r="GHN71" s="40"/>
      <c r="GHO71" s="40"/>
      <c r="GHP71" s="40"/>
      <c r="GHQ71" s="40"/>
      <c r="GHR71" s="40"/>
      <c r="GHS71" s="40"/>
      <c r="GHT71" s="40"/>
      <c r="GHU71" s="40"/>
      <c r="GHV71" s="40"/>
      <c r="GHW71" s="40"/>
      <c r="GHX71" s="40"/>
      <c r="GHY71" s="40"/>
      <c r="GHZ71" s="40"/>
      <c r="GIA71" s="40"/>
      <c r="GIB71" s="40"/>
      <c r="GIC71" s="40"/>
      <c r="GID71" s="40"/>
      <c r="GIE71" s="40"/>
      <c r="GIF71" s="40"/>
      <c r="GIG71" s="40"/>
      <c r="GIH71" s="40"/>
      <c r="GII71" s="40"/>
      <c r="GIJ71" s="40"/>
      <c r="GIK71" s="40"/>
      <c r="GIL71" s="40"/>
      <c r="GIM71" s="40"/>
      <c r="GIN71" s="40"/>
      <c r="GIO71" s="40"/>
      <c r="GIP71" s="40"/>
      <c r="GIQ71" s="40"/>
      <c r="GIR71" s="40"/>
      <c r="GIS71" s="40"/>
      <c r="GIT71" s="40"/>
      <c r="GIU71" s="40"/>
      <c r="GIV71" s="40"/>
      <c r="GIW71" s="40"/>
      <c r="GIX71" s="40"/>
      <c r="GIY71" s="40"/>
      <c r="GIZ71" s="40"/>
      <c r="GJA71" s="40"/>
      <c r="GJB71" s="40"/>
      <c r="GJC71" s="40"/>
      <c r="GJD71" s="40"/>
      <c r="GJE71" s="40"/>
      <c r="GJF71" s="40"/>
      <c r="GJG71" s="40"/>
      <c r="GJH71" s="40"/>
      <c r="GJI71" s="40"/>
      <c r="GJJ71" s="40"/>
      <c r="GJK71" s="40"/>
      <c r="GJL71" s="40"/>
      <c r="GJM71" s="40"/>
      <c r="GJN71" s="40"/>
      <c r="GJO71" s="40"/>
      <c r="GJP71" s="40"/>
      <c r="GJQ71" s="40"/>
      <c r="GJR71" s="40"/>
      <c r="GJS71" s="40"/>
      <c r="GJT71" s="40"/>
      <c r="GJU71" s="40"/>
      <c r="GJV71" s="40"/>
      <c r="GJW71" s="40"/>
      <c r="GJX71" s="40"/>
      <c r="GJY71" s="40"/>
      <c r="GJZ71" s="40"/>
      <c r="GKA71" s="40"/>
      <c r="GKB71" s="40"/>
      <c r="GKC71" s="40"/>
      <c r="GKD71" s="40"/>
      <c r="GKE71" s="40"/>
      <c r="GKF71" s="40"/>
      <c r="GKG71" s="40"/>
      <c r="GKH71" s="40"/>
      <c r="GKI71" s="40"/>
      <c r="GKJ71" s="40"/>
      <c r="GKK71" s="40"/>
      <c r="GKL71" s="40"/>
      <c r="GKM71" s="40"/>
      <c r="GKN71" s="40"/>
      <c r="GKO71" s="40"/>
      <c r="GKP71" s="40"/>
      <c r="GKQ71" s="40"/>
      <c r="GKR71" s="40"/>
      <c r="GKS71" s="40"/>
      <c r="GKT71" s="40"/>
      <c r="GKU71" s="40"/>
      <c r="GKV71" s="40"/>
      <c r="GKW71" s="40"/>
      <c r="GKX71" s="40"/>
      <c r="GKY71" s="40"/>
      <c r="GKZ71" s="40"/>
      <c r="GLA71" s="40"/>
      <c r="GLB71" s="40"/>
      <c r="GLC71" s="40"/>
      <c r="GLD71" s="40"/>
      <c r="GLE71" s="40"/>
      <c r="GLF71" s="40"/>
      <c r="GLG71" s="40"/>
      <c r="GLH71" s="40"/>
      <c r="GLI71" s="40"/>
      <c r="GLJ71" s="40"/>
      <c r="GLK71" s="40"/>
      <c r="GLL71" s="40"/>
      <c r="GLM71" s="40"/>
      <c r="GLN71" s="40"/>
      <c r="GLO71" s="40"/>
      <c r="GLP71" s="40"/>
      <c r="GLQ71" s="40"/>
      <c r="GLR71" s="40"/>
      <c r="GLS71" s="40"/>
      <c r="GLT71" s="40"/>
      <c r="GLU71" s="40"/>
      <c r="GLV71" s="40"/>
      <c r="GLW71" s="40"/>
      <c r="GLX71" s="40"/>
      <c r="GLY71" s="40"/>
      <c r="GLZ71" s="40"/>
      <c r="GMA71" s="40"/>
      <c r="GMB71" s="40"/>
      <c r="GMC71" s="40"/>
      <c r="GMD71" s="40"/>
      <c r="GME71" s="40"/>
      <c r="GMF71" s="40"/>
      <c r="GMG71" s="40"/>
      <c r="GMH71" s="40"/>
      <c r="GMI71" s="40"/>
      <c r="GMJ71" s="40"/>
      <c r="GMK71" s="40"/>
      <c r="GML71" s="40"/>
      <c r="GMM71" s="40"/>
      <c r="GMN71" s="40"/>
      <c r="GMO71" s="40"/>
      <c r="GMP71" s="40"/>
      <c r="GMQ71" s="40"/>
      <c r="GMR71" s="40"/>
      <c r="GMS71" s="40"/>
      <c r="GMT71" s="40"/>
      <c r="GMU71" s="40"/>
      <c r="GMV71" s="40"/>
      <c r="GMW71" s="40"/>
      <c r="GMX71" s="40"/>
      <c r="GMY71" s="40"/>
      <c r="GMZ71" s="40"/>
      <c r="GNA71" s="40"/>
      <c r="GNB71" s="40"/>
      <c r="GNC71" s="40"/>
      <c r="GND71" s="40"/>
      <c r="GNE71" s="40"/>
      <c r="GNF71" s="40"/>
      <c r="GNG71" s="40"/>
      <c r="GNH71" s="40"/>
      <c r="GNI71" s="40"/>
      <c r="GNJ71" s="40"/>
      <c r="GNK71" s="40"/>
      <c r="GNL71" s="40"/>
      <c r="GNM71" s="40"/>
      <c r="GNN71" s="40"/>
      <c r="GNO71" s="40"/>
      <c r="GNP71" s="40"/>
      <c r="GNQ71" s="40"/>
      <c r="GNR71" s="40"/>
      <c r="GNS71" s="40"/>
      <c r="GNT71" s="40"/>
      <c r="GNU71" s="40"/>
      <c r="GNV71" s="40"/>
      <c r="GNW71" s="40"/>
      <c r="GNX71" s="40"/>
      <c r="GNY71" s="40"/>
      <c r="GNZ71" s="40"/>
      <c r="GOA71" s="40"/>
      <c r="GOB71" s="40"/>
      <c r="GOC71" s="40"/>
      <c r="GOD71" s="40"/>
      <c r="GOE71" s="40"/>
      <c r="GOF71" s="40"/>
      <c r="GOG71" s="40"/>
      <c r="GOH71" s="40"/>
      <c r="GOI71" s="40"/>
      <c r="GOJ71" s="40"/>
      <c r="GOK71" s="40"/>
      <c r="GOL71" s="40"/>
      <c r="GOM71" s="40"/>
      <c r="GON71" s="40"/>
      <c r="GOO71" s="40"/>
      <c r="GOP71" s="40"/>
      <c r="GOQ71" s="40"/>
      <c r="GOR71" s="40"/>
      <c r="GOS71" s="40"/>
      <c r="GOT71" s="40"/>
      <c r="GOU71" s="40"/>
      <c r="GOV71" s="40"/>
      <c r="GOW71" s="40"/>
      <c r="GOX71" s="40"/>
      <c r="GOY71" s="40"/>
      <c r="GOZ71" s="40"/>
      <c r="GPA71" s="40"/>
      <c r="GPB71" s="40"/>
      <c r="GPC71" s="40"/>
      <c r="GPD71" s="40"/>
      <c r="GPE71" s="40"/>
      <c r="GPF71" s="40"/>
      <c r="GPG71" s="40"/>
      <c r="GPH71" s="40"/>
      <c r="GPI71" s="40"/>
      <c r="GPJ71" s="40"/>
      <c r="GPK71" s="40"/>
      <c r="GPL71" s="40"/>
      <c r="GPM71" s="40"/>
      <c r="GPN71" s="40"/>
      <c r="GPO71" s="40"/>
      <c r="GPP71" s="40"/>
      <c r="GPQ71" s="40"/>
      <c r="GPR71" s="40"/>
      <c r="GPS71" s="40"/>
      <c r="GPT71" s="40"/>
      <c r="GPU71" s="40"/>
      <c r="GPV71" s="40"/>
      <c r="GPW71" s="40"/>
      <c r="GPX71" s="40"/>
      <c r="GPY71" s="40"/>
      <c r="GPZ71" s="40"/>
      <c r="GQA71" s="40"/>
      <c r="GQB71" s="40"/>
      <c r="GQC71" s="40"/>
      <c r="GQD71" s="40"/>
      <c r="GQE71" s="40"/>
      <c r="GQF71" s="40"/>
      <c r="GQG71" s="40"/>
      <c r="GQH71" s="40"/>
      <c r="GQI71" s="40"/>
      <c r="GQJ71" s="40"/>
      <c r="GQK71" s="40"/>
      <c r="GQL71" s="40"/>
      <c r="GQM71" s="40"/>
      <c r="GQN71" s="40"/>
      <c r="GQO71" s="40"/>
      <c r="GQP71" s="40"/>
      <c r="GQQ71" s="40"/>
      <c r="GQR71" s="40"/>
      <c r="GQS71" s="40"/>
      <c r="GQT71" s="40"/>
      <c r="GQU71" s="40"/>
      <c r="GQV71" s="40"/>
      <c r="GQW71" s="40"/>
      <c r="GQX71" s="40"/>
      <c r="GQY71" s="40"/>
      <c r="GQZ71" s="40"/>
      <c r="GRA71" s="40"/>
      <c r="GRB71" s="40"/>
      <c r="GRC71" s="40"/>
      <c r="GRD71" s="40"/>
      <c r="GRE71" s="40"/>
      <c r="GRF71" s="40"/>
      <c r="GRG71" s="40"/>
      <c r="GRH71" s="40"/>
      <c r="GRI71" s="40"/>
      <c r="GRJ71" s="40"/>
      <c r="GRK71" s="40"/>
      <c r="GRL71" s="40"/>
      <c r="GRM71" s="40"/>
      <c r="GRN71" s="40"/>
      <c r="GRO71" s="40"/>
      <c r="GRP71" s="40"/>
      <c r="GRQ71" s="40"/>
      <c r="GRR71" s="40"/>
      <c r="GRS71" s="40"/>
      <c r="GRT71" s="40"/>
      <c r="GRU71" s="40"/>
      <c r="GRV71" s="40"/>
      <c r="GRW71" s="40"/>
      <c r="GRX71" s="40"/>
      <c r="GRY71" s="40"/>
      <c r="GRZ71" s="40"/>
      <c r="GSA71" s="40"/>
      <c r="GSB71" s="40"/>
      <c r="GSC71" s="40"/>
      <c r="GSD71" s="40"/>
      <c r="GSE71" s="40"/>
      <c r="GSF71" s="40"/>
      <c r="GSG71" s="40"/>
      <c r="GSH71" s="40"/>
      <c r="GSI71" s="40"/>
      <c r="GSJ71" s="40"/>
      <c r="GSK71" s="40"/>
      <c r="GSL71" s="40"/>
      <c r="GSM71" s="40"/>
      <c r="GSN71" s="40"/>
      <c r="GSO71" s="40"/>
      <c r="GSP71" s="40"/>
      <c r="GSQ71" s="40"/>
      <c r="GSR71" s="40"/>
      <c r="GSS71" s="40"/>
      <c r="GST71" s="40"/>
      <c r="GSU71" s="40"/>
      <c r="GSV71" s="40"/>
      <c r="GSW71" s="40"/>
      <c r="GSX71" s="40"/>
      <c r="GSY71" s="40"/>
      <c r="GSZ71" s="40"/>
      <c r="GTA71" s="40"/>
      <c r="GTB71" s="40"/>
      <c r="GTC71" s="40"/>
      <c r="GTD71" s="40"/>
      <c r="GTE71" s="40"/>
      <c r="GTF71" s="40"/>
      <c r="GTG71" s="40"/>
      <c r="GTH71" s="40"/>
      <c r="GTI71" s="40"/>
      <c r="GTJ71" s="40"/>
      <c r="GTK71" s="40"/>
      <c r="GTL71" s="40"/>
      <c r="GTM71" s="40"/>
      <c r="GTN71" s="40"/>
      <c r="GTO71" s="40"/>
      <c r="GTP71" s="40"/>
      <c r="GTQ71" s="40"/>
      <c r="GTR71" s="40"/>
      <c r="GTS71" s="40"/>
      <c r="GTT71" s="40"/>
      <c r="GTU71" s="40"/>
      <c r="GTV71" s="40"/>
      <c r="GTW71" s="40"/>
      <c r="GTX71" s="40"/>
      <c r="GTY71" s="40"/>
      <c r="GTZ71" s="40"/>
      <c r="GUA71" s="40"/>
      <c r="GUB71" s="40"/>
      <c r="GUC71" s="40"/>
      <c r="GUD71" s="40"/>
      <c r="GUE71" s="40"/>
      <c r="GUF71" s="40"/>
      <c r="GUG71" s="40"/>
      <c r="GUH71" s="40"/>
      <c r="GUI71" s="40"/>
      <c r="GUJ71" s="40"/>
      <c r="GUK71" s="40"/>
      <c r="GUL71" s="40"/>
      <c r="GUM71" s="40"/>
      <c r="GUN71" s="40"/>
      <c r="GUO71" s="40"/>
      <c r="GUP71" s="40"/>
      <c r="GUQ71" s="40"/>
      <c r="GUR71" s="40"/>
      <c r="GUS71" s="40"/>
      <c r="GUT71" s="40"/>
      <c r="GUU71" s="40"/>
      <c r="GUV71" s="40"/>
      <c r="GUW71" s="40"/>
      <c r="GUX71" s="40"/>
      <c r="GUY71" s="40"/>
      <c r="GUZ71" s="40"/>
      <c r="GVA71" s="40"/>
      <c r="GVB71" s="40"/>
      <c r="GVC71" s="40"/>
      <c r="GVD71" s="40"/>
      <c r="GVE71" s="40"/>
      <c r="GVF71" s="40"/>
      <c r="GVG71" s="40"/>
      <c r="GVH71" s="40"/>
      <c r="GVI71" s="40"/>
      <c r="GVJ71" s="40"/>
      <c r="GVK71" s="40"/>
      <c r="GVL71" s="40"/>
      <c r="GVM71" s="40"/>
      <c r="GVN71" s="40"/>
      <c r="GVO71" s="40"/>
      <c r="GVP71" s="40"/>
      <c r="GVQ71" s="40"/>
      <c r="GVR71" s="40"/>
      <c r="GVS71" s="40"/>
      <c r="GVT71" s="40"/>
      <c r="GVU71" s="40"/>
      <c r="GVV71" s="40"/>
      <c r="GVW71" s="40"/>
      <c r="GVX71" s="40"/>
      <c r="GVY71" s="40"/>
      <c r="GVZ71" s="40"/>
      <c r="GWA71" s="40"/>
      <c r="GWB71" s="40"/>
      <c r="GWC71" s="40"/>
      <c r="GWD71" s="40"/>
      <c r="GWE71" s="40"/>
      <c r="GWF71" s="40"/>
      <c r="GWG71" s="40"/>
      <c r="GWH71" s="40"/>
      <c r="GWI71" s="40"/>
      <c r="GWJ71" s="40"/>
      <c r="GWK71" s="40"/>
      <c r="GWL71" s="40"/>
      <c r="GWM71" s="40"/>
      <c r="GWN71" s="40"/>
      <c r="GWO71" s="40"/>
      <c r="GWP71" s="40"/>
      <c r="GWQ71" s="40"/>
      <c r="GWR71" s="40"/>
      <c r="GWS71" s="40"/>
      <c r="GWT71" s="40"/>
      <c r="GWU71" s="40"/>
      <c r="GWV71" s="40"/>
      <c r="GWW71" s="40"/>
      <c r="GWX71" s="40"/>
      <c r="GWY71" s="40"/>
      <c r="GWZ71" s="40"/>
      <c r="GXA71" s="40"/>
      <c r="GXB71" s="40"/>
      <c r="GXC71" s="40"/>
      <c r="GXD71" s="40"/>
      <c r="GXE71" s="40"/>
      <c r="GXF71" s="40"/>
      <c r="GXG71" s="40"/>
      <c r="GXH71" s="40"/>
      <c r="GXI71" s="40"/>
      <c r="GXJ71" s="40"/>
      <c r="GXK71" s="40"/>
      <c r="GXL71" s="40"/>
      <c r="GXM71" s="40"/>
      <c r="GXN71" s="40"/>
      <c r="GXO71" s="40"/>
      <c r="GXP71" s="40"/>
      <c r="GXQ71" s="40"/>
      <c r="GXR71" s="40"/>
      <c r="GXS71" s="40"/>
      <c r="GXT71" s="40"/>
      <c r="GXU71" s="40"/>
      <c r="GXV71" s="40"/>
      <c r="GXW71" s="40"/>
      <c r="GXX71" s="40"/>
      <c r="GXY71" s="40"/>
      <c r="GXZ71" s="40"/>
      <c r="GYA71" s="40"/>
      <c r="GYB71" s="40"/>
      <c r="GYC71" s="40"/>
      <c r="GYD71" s="40"/>
      <c r="GYE71" s="40"/>
      <c r="GYF71" s="40"/>
      <c r="GYG71" s="40"/>
      <c r="GYH71" s="40"/>
      <c r="GYI71" s="40"/>
      <c r="GYJ71" s="40"/>
      <c r="GYK71" s="40"/>
      <c r="GYL71" s="40"/>
      <c r="GYM71" s="40"/>
      <c r="GYN71" s="40"/>
      <c r="GYO71" s="40"/>
      <c r="GYP71" s="40"/>
      <c r="GYQ71" s="40"/>
      <c r="GYR71" s="40"/>
      <c r="GYS71" s="40"/>
      <c r="GYT71" s="40"/>
      <c r="GYU71" s="40"/>
      <c r="GYV71" s="40"/>
      <c r="GYW71" s="40"/>
      <c r="GYX71" s="40"/>
      <c r="GYY71" s="40"/>
      <c r="GYZ71" s="40"/>
      <c r="GZA71" s="40"/>
      <c r="GZB71" s="40"/>
      <c r="GZC71" s="40"/>
      <c r="GZD71" s="40"/>
      <c r="GZE71" s="40"/>
      <c r="GZF71" s="40"/>
      <c r="GZG71" s="40"/>
      <c r="GZH71" s="40"/>
      <c r="GZI71" s="40"/>
      <c r="GZJ71" s="40"/>
      <c r="GZK71" s="40"/>
      <c r="GZL71" s="40"/>
      <c r="GZM71" s="40"/>
      <c r="GZN71" s="40"/>
      <c r="GZO71" s="40"/>
      <c r="GZP71" s="40"/>
      <c r="GZQ71" s="40"/>
      <c r="GZR71" s="40"/>
      <c r="GZS71" s="40"/>
      <c r="GZT71" s="40"/>
      <c r="GZU71" s="40"/>
      <c r="GZV71" s="40"/>
      <c r="GZW71" s="40"/>
      <c r="GZX71" s="40"/>
      <c r="GZY71" s="40"/>
      <c r="GZZ71" s="40"/>
      <c r="HAA71" s="40"/>
      <c r="HAB71" s="40"/>
      <c r="HAC71" s="40"/>
      <c r="HAD71" s="40"/>
      <c r="HAE71" s="40"/>
      <c r="HAF71" s="40"/>
      <c r="HAG71" s="40"/>
      <c r="HAH71" s="40"/>
      <c r="HAI71" s="40"/>
      <c r="HAJ71" s="40"/>
      <c r="HAK71" s="40"/>
      <c r="HAL71" s="40"/>
      <c r="HAM71" s="40"/>
      <c r="HAN71" s="40"/>
      <c r="HAO71" s="40"/>
      <c r="HAP71" s="40"/>
      <c r="HAQ71" s="40"/>
      <c r="HAR71" s="40"/>
      <c r="HAS71" s="40"/>
      <c r="HAT71" s="40"/>
      <c r="HAU71" s="40"/>
      <c r="HAV71" s="40"/>
      <c r="HAW71" s="40"/>
      <c r="HAX71" s="40"/>
      <c r="HAY71" s="40"/>
      <c r="HAZ71" s="40"/>
      <c r="HBA71" s="40"/>
      <c r="HBB71" s="40"/>
      <c r="HBC71" s="40"/>
      <c r="HBD71" s="40"/>
      <c r="HBE71" s="40"/>
      <c r="HBF71" s="40"/>
      <c r="HBG71" s="40"/>
      <c r="HBH71" s="40"/>
      <c r="HBI71" s="40"/>
      <c r="HBJ71" s="40"/>
      <c r="HBK71" s="40"/>
      <c r="HBL71" s="40"/>
      <c r="HBM71" s="40"/>
      <c r="HBN71" s="40"/>
      <c r="HBO71" s="40"/>
      <c r="HBP71" s="40"/>
      <c r="HBQ71" s="40"/>
      <c r="HBR71" s="40"/>
      <c r="HBS71" s="40"/>
      <c r="HBT71" s="40"/>
      <c r="HBU71" s="40"/>
      <c r="HBV71" s="40"/>
      <c r="HBW71" s="40"/>
      <c r="HBX71" s="40"/>
      <c r="HBY71" s="40"/>
      <c r="HBZ71" s="40"/>
      <c r="HCA71" s="40"/>
      <c r="HCB71" s="40"/>
      <c r="HCC71" s="40"/>
      <c r="HCD71" s="40"/>
      <c r="HCE71" s="40"/>
      <c r="HCF71" s="40"/>
      <c r="HCG71" s="40"/>
      <c r="HCH71" s="40"/>
      <c r="HCI71" s="40"/>
      <c r="HCJ71" s="40"/>
      <c r="HCK71" s="40"/>
      <c r="HCL71" s="40"/>
      <c r="HCM71" s="40"/>
      <c r="HCN71" s="40"/>
      <c r="HCO71" s="40"/>
      <c r="HCP71" s="40"/>
      <c r="HCQ71" s="40"/>
      <c r="HCR71" s="40"/>
      <c r="HCS71" s="40"/>
      <c r="HCT71" s="40"/>
      <c r="HCU71" s="40"/>
      <c r="HCV71" s="40"/>
      <c r="HCW71" s="40"/>
      <c r="HCX71" s="40"/>
      <c r="HCY71" s="40"/>
      <c r="HCZ71" s="40"/>
      <c r="HDA71" s="40"/>
      <c r="HDB71" s="40"/>
      <c r="HDC71" s="40"/>
      <c r="HDD71" s="40"/>
      <c r="HDE71" s="40"/>
      <c r="HDF71" s="40"/>
      <c r="HDG71" s="40"/>
      <c r="HDH71" s="40"/>
      <c r="HDI71" s="40"/>
      <c r="HDJ71" s="40"/>
      <c r="HDK71" s="40"/>
      <c r="HDL71" s="40"/>
      <c r="HDM71" s="40"/>
      <c r="HDN71" s="40"/>
      <c r="HDO71" s="40"/>
      <c r="HDP71" s="40"/>
      <c r="HDQ71" s="40"/>
      <c r="HDR71" s="40"/>
      <c r="HDS71" s="40"/>
      <c r="HDT71" s="40"/>
      <c r="HDU71" s="40"/>
      <c r="HDV71" s="40"/>
      <c r="HDW71" s="40"/>
      <c r="HDX71" s="40"/>
      <c r="HDY71" s="40"/>
      <c r="HDZ71" s="40"/>
      <c r="HEA71" s="40"/>
      <c r="HEB71" s="40"/>
      <c r="HEC71" s="40"/>
      <c r="HED71" s="40"/>
      <c r="HEE71" s="40"/>
      <c r="HEF71" s="40"/>
      <c r="HEG71" s="40"/>
      <c r="HEH71" s="40"/>
      <c r="HEI71" s="40"/>
      <c r="HEJ71" s="40"/>
      <c r="HEK71" s="40"/>
      <c r="HEL71" s="40"/>
      <c r="HEM71" s="40"/>
      <c r="HEN71" s="40"/>
      <c r="HEO71" s="40"/>
      <c r="HEP71" s="40"/>
      <c r="HEQ71" s="40"/>
      <c r="HER71" s="40"/>
      <c r="HES71" s="40"/>
      <c r="HET71" s="40"/>
      <c r="HEU71" s="40"/>
      <c r="HEV71" s="40"/>
      <c r="HEW71" s="40"/>
      <c r="HEX71" s="40"/>
      <c r="HEY71" s="40"/>
      <c r="HEZ71" s="40"/>
      <c r="HFA71" s="40"/>
      <c r="HFB71" s="40"/>
      <c r="HFC71" s="40"/>
      <c r="HFD71" s="40"/>
      <c r="HFE71" s="40"/>
      <c r="HFF71" s="40"/>
      <c r="HFG71" s="40"/>
      <c r="HFH71" s="40"/>
      <c r="HFI71" s="40"/>
      <c r="HFJ71" s="40"/>
      <c r="HFK71" s="40"/>
      <c r="HFL71" s="40"/>
      <c r="HFM71" s="40"/>
      <c r="HFN71" s="40"/>
      <c r="HFO71" s="40"/>
      <c r="HFP71" s="40"/>
      <c r="HFQ71" s="40"/>
      <c r="HFR71" s="40"/>
      <c r="HFS71" s="40"/>
      <c r="HFT71" s="40"/>
      <c r="HFU71" s="40"/>
      <c r="HFV71" s="40"/>
      <c r="HFW71" s="40"/>
      <c r="HFX71" s="40"/>
      <c r="HFY71" s="40"/>
      <c r="HFZ71" s="40"/>
      <c r="HGA71" s="40"/>
      <c r="HGB71" s="40"/>
      <c r="HGC71" s="40"/>
      <c r="HGD71" s="40"/>
      <c r="HGE71" s="40"/>
      <c r="HGF71" s="40"/>
      <c r="HGG71" s="40"/>
      <c r="HGH71" s="40"/>
      <c r="HGI71" s="40"/>
      <c r="HGJ71" s="40"/>
      <c r="HGK71" s="40"/>
      <c r="HGL71" s="40"/>
      <c r="HGM71" s="40"/>
      <c r="HGN71" s="40"/>
      <c r="HGO71" s="40"/>
      <c r="HGP71" s="40"/>
      <c r="HGQ71" s="40"/>
      <c r="HGR71" s="40"/>
      <c r="HGS71" s="40"/>
      <c r="HGT71" s="40"/>
      <c r="HGU71" s="40"/>
      <c r="HGV71" s="40"/>
      <c r="HGW71" s="40"/>
      <c r="HGX71" s="40"/>
      <c r="HGY71" s="40"/>
      <c r="HGZ71" s="40"/>
      <c r="HHA71" s="40"/>
      <c r="HHB71" s="40"/>
      <c r="HHC71" s="40"/>
      <c r="HHD71" s="40"/>
      <c r="HHE71" s="40"/>
      <c r="HHF71" s="40"/>
      <c r="HHG71" s="40"/>
      <c r="HHH71" s="40"/>
      <c r="HHI71" s="40"/>
      <c r="HHJ71" s="40"/>
      <c r="HHK71" s="40"/>
      <c r="HHL71" s="40"/>
      <c r="HHM71" s="40"/>
      <c r="HHN71" s="40"/>
      <c r="HHO71" s="40"/>
      <c r="HHP71" s="40"/>
      <c r="HHQ71" s="40"/>
      <c r="HHR71" s="40"/>
      <c r="HHS71" s="40"/>
      <c r="HHT71" s="40"/>
      <c r="HHU71" s="40"/>
      <c r="HHV71" s="40"/>
      <c r="HHW71" s="40"/>
      <c r="HHX71" s="40"/>
      <c r="HHY71" s="40"/>
      <c r="HHZ71" s="40"/>
      <c r="HIA71" s="40"/>
      <c r="HIB71" s="40"/>
      <c r="HIC71" s="40"/>
      <c r="HID71" s="40"/>
      <c r="HIE71" s="40"/>
      <c r="HIF71" s="40"/>
      <c r="HIG71" s="40"/>
      <c r="HIH71" s="40"/>
      <c r="HII71" s="40"/>
      <c r="HIJ71" s="40"/>
      <c r="HIK71" s="40"/>
      <c r="HIL71" s="40"/>
      <c r="HIM71" s="40"/>
      <c r="HIN71" s="40"/>
      <c r="HIO71" s="40"/>
      <c r="HIP71" s="40"/>
      <c r="HIQ71" s="40"/>
      <c r="HIR71" s="40"/>
      <c r="HIS71" s="40"/>
      <c r="HIT71" s="40"/>
      <c r="HIU71" s="40"/>
      <c r="HIV71" s="40"/>
      <c r="HIW71" s="40"/>
      <c r="HIX71" s="40"/>
      <c r="HIY71" s="40"/>
      <c r="HIZ71" s="40"/>
      <c r="HJA71" s="40"/>
      <c r="HJB71" s="40"/>
      <c r="HJC71" s="40"/>
      <c r="HJD71" s="40"/>
      <c r="HJE71" s="40"/>
      <c r="HJF71" s="40"/>
      <c r="HJG71" s="40"/>
      <c r="HJH71" s="40"/>
      <c r="HJI71" s="40"/>
      <c r="HJJ71" s="40"/>
      <c r="HJK71" s="40"/>
      <c r="HJL71" s="40"/>
      <c r="HJM71" s="40"/>
      <c r="HJN71" s="40"/>
      <c r="HJO71" s="40"/>
      <c r="HJP71" s="40"/>
      <c r="HJQ71" s="40"/>
      <c r="HJR71" s="40"/>
      <c r="HJS71" s="40"/>
      <c r="HJT71" s="40"/>
      <c r="HJU71" s="40"/>
      <c r="HJV71" s="40"/>
      <c r="HJW71" s="40"/>
      <c r="HJX71" s="40"/>
      <c r="HJY71" s="40"/>
      <c r="HJZ71" s="40"/>
      <c r="HKA71" s="40"/>
      <c r="HKB71" s="40"/>
      <c r="HKC71" s="40"/>
      <c r="HKD71" s="40"/>
      <c r="HKE71" s="40"/>
      <c r="HKF71" s="40"/>
      <c r="HKG71" s="40"/>
      <c r="HKH71" s="40"/>
      <c r="HKI71" s="40"/>
      <c r="HKJ71" s="40"/>
      <c r="HKK71" s="40"/>
      <c r="HKL71" s="40"/>
      <c r="HKM71" s="40"/>
      <c r="HKN71" s="40"/>
      <c r="HKO71" s="40"/>
      <c r="HKP71" s="40"/>
      <c r="HKQ71" s="40"/>
      <c r="HKR71" s="40"/>
      <c r="HKS71" s="40"/>
      <c r="HKT71" s="40"/>
      <c r="HKU71" s="40"/>
      <c r="HKV71" s="40"/>
      <c r="HKW71" s="40"/>
      <c r="HKX71" s="40"/>
      <c r="HKY71" s="40"/>
      <c r="HKZ71" s="40"/>
      <c r="HLA71" s="40"/>
      <c r="HLB71" s="40"/>
      <c r="HLC71" s="40"/>
      <c r="HLD71" s="40"/>
      <c r="HLE71" s="40"/>
      <c r="HLF71" s="40"/>
      <c r="HLG71" s="40"/>
      <c r="HLH71" s="40"/>
      <c r="HLI71" s="40"/>
      <c r="HLJ71" s="40"/>
      <c r="HLK71" s="40"/>
      <c r="HLL71" s="40"/>
      <c r="HLM71" s="40"/>
      <c r="HLN71" s="40"/>
      <c r="HLO71" s="40"/>
      <c r="HLP71" s="40"/>
      <c r="HLQ71" s="40"/>
      <c r="HLR71" s="40"/>
      <c r="HLS71" s="40"/>
      <c r="HLT71" s="40"/>
      <c r="HLU71" s="40"/>
      <c r="HLV71" s="40"/>
      <c r="HLW71" s="40"/>
      <c r="HLX71" s="40"/>
      <c r="HLY71" s="40"/>
      <c r="HLZ71" s="40"/>
      <c r="HMA71" s="40"/>
      <c r="HMB71" s="40"/>
      <c r="HMC71" s="40"/>
      <c r="HMD71" s="40"/>
      <c r="HME71" s="40"/>
      <c r="HMF71" s="40"/>
      <c r="HMG71" s="40"/>
      <c r="HMH71" s="40"/>
      <c r="HMI71" s="40"/>
      <c r="HMJ71" s="40"/>
      <c r="HMK71" s="40"/>
      <c r="HML71" s="40"/>
      <c r="HMM71" s="40"/>
      <c r="HMN71" s="40"/>
      <c r="HMO71" s="40"/>
      <c r="HMP71" s="40"/>
      <c r="HMQ71" s="40"/>
      <c r="HMR71" s="40"/>
      <c r="HMS71" s="40"/>
      <c r="HMT71" s="40"/>
      <c r="HMU71" s="40"/>
      <c r="HMV71" s="40"/>
      <c r="HMW71" s="40"/>
      <c r="HMX71" s="40"/>
      <c r="HMY71" s="40"/>
      <c r="HMZ71" s="40"/>
      <c r="HNA71" s="40"/>
      <c r="HNB71" s="40"/>
      <c r="HNC71" s="40"/>
      <c r="HND71" s="40"/>
      <c r="HNE71" s="40"/>
      <c r="HNF71" s="40"/>
      <c r="HNG71" s="40"/>
      <c r="HNH71" s="40"/>
      <c r="HNI71" s="40"/>
      <c r="HNJ71" s="40"/>
      <c r="HNK71" s="40"/>
      <c r="HNL71" s="40"/>
      <c r="HNM71" s="40"/>
      <c r="HNN71" s="40"/>
      <c r="HNO71" s="40"/>
      <c r="HNP71" s="40"/>
      <c r="HNQ71" s="40"/>
      <c r="HNR71" s="40"/>
      <c r="HNS71" s="40"/>
      <c r="HNT71" s="40"/>
      <c r="HNU71" s="40"/>
      <c r="HNV71" s="40"/>
      <c r="HNW71" s="40"/>
      <c r="HNX71" s="40"/>
      <c r="HNY71" s="40"/>
      <c r="HNZ71" s="40"/>
      <c r="HOA71" s="40"/>
      <c r="HOB71" s="40"/>
      <c r="HOC71" s="40"/>
      <c r="HOD71" s="40"/>
      <c r="HOE71" s="40"/>
      <c r="HOF71" s="40"/>
      <c r="HOG71" s="40"/>
      <c r="HOH71" s="40"/>
      <c r="HOI71" s="40"/>
      <c r="HOJ71" s="40"/>
      <c r="HOK71" s="40"/>
      <c r="HOL71" s="40"/>
      <c r="HOM71" s="40"/>
      <c r="HON71" s="40"/>
      <c r="HOO71" s="40"/>
      <c r="HOP71" s="40"/>
      <c r="HOQ71" s="40"/>
      <c r="HOR71" s="40"/>
      <c r="HOS71" s="40"/>
      <c r="HOT71" s="40"/>
      <c r="HOU71" s="40"/>
      <c r="HOV71" s="40"/>
      <c r="HOW71" s="40"/>
      <c r="HOX71" s="40"/>
      <c r="HOY71" s="40"/>
      <c r="HOZ71" s="40"/>
      <c r="HPA71" s="40"/>
      <c r="HPB71" s="40"/>
      <c r="HPC71" s="40"/>
      <c r="HPD71" s="40"/>
      <c r="HPE71" s="40"/>
      <c r="HPF71" s="40"/>
      <c r="HPG71" s="40"/>
      <c r="HPH71" s="40"/>
      <c r="HPI71" s="40"/>
      <c r="HPJ71" s="40"/>
      <c r="HPK71" s="40"/>
      <c r="HPL71" s="40"/>
      <c r="HPM71" s="40"/>
      <c r="HPN71" s="40"/>
      <c r="HPO71" s="40"/>
      <c r="HPP71" s="40"/>
      <c r="HPQ71" s="40"/>
      <c r="HPR71" s="40"/>
      <c r="HPS71" s="40"/>
      <c r="HPT71" s="40"/>
      <c r="HPU71" s="40"/>
      <c r="HPV71" s="40"/>
      <c r="HPW71" s="40"/>
      <c r="HPX71" s="40"/>
      <c r="HPY71" s="40"/>
      <c r="HPZ71" s="40"/>
      <c r="HQA71" s="40"/>
      <c r="HQB71" s="40"/>
      <c r="HQC71" s="40"/>
      <c r="HQD71" s="40"/>
      <c r="HQE71" s="40"/>
      <c r="HQF71" s="40"/>
      <c r="HQG71" s="40"/>
      <c r="HQH71" s="40"/>
      <c r="HQI71" s="40"/>
      <c r="HQJ71" s="40"/>
      <c r="HQK71" s="40"/>
      <c r="HQL71" s="40"/>
      <c r="HQM71" s="40"/>
      <c r="HQN71" s="40"/>
      <c r="HQO71" s="40"/>
      <c r="HQP71" s="40"/>
      <c r="HQQ71" s="40"/>
      <c r="HQR71" s="40"/>
      <c r="HQS71" s="40"/>
      <c r="HQT71" s="40"/>
      <c r="HQU71" s="40"/>
      <c r="HQV71" s="40"/>
      <c r="HQW71" s="40"/>
      <c r="HQX71" s="40"/>
      <c r="HQY71" s="40"/>
      <c r="HQZ71" s="40"/>
      <c r="HRA71" s="40"/>
      <c r="HRB71" s="40"/>
      <c r="HRC71" s="40"/>
      <c r="HRD71" s="40"/>
      <c r="HRE71" s="40"/>
      <c r="HRF71" s="40"/>
      <c r="HRG71" s="40"/>
      <c r="HRH71" s="40"/>
      <c r="HRI71" s="40"/>
      <c r="HRJ71" s="40"/>
      <c r="HRK71" s="40"/>
      <c r="HRL71" s="40"/>
      <c r="HRM71" s="40"/>
      <c r="HRN71" s="40"/>
      <c r="HRO71" s="40"/>
      <c r="HRP71" s="40"/>
      <c r="HRQ71" s="40"/>
      <c r="HRR71" s="40"/>
      <c r="HRS71" s="40"/>
      <c r="HRT71" s="40"/>
      <c r="HRU71" s="40"/>
      <c r="HRV71" s="40"/>
      <c r="HRW71" s="40"/>
      <c r="HRX71" s="40"/>
      <c r="HRY71" s="40"/>
      <c r="HRZ71" s="40"/>
      <c r="HSA71" s="40"/>
      <c r="HSB71" s="40"/>
      <c r="HSC71" s="40"/>
      <c r="HSD71" s="40"/>
      <c r="HSE71" s="40"/>
      <c r="HSF71" s="40"/>
      <c r="HSG71" s="40"/>
      <c r="HSH71" s="40"/>
      <c r="HSI71" s="40"/>
      <c r="HSJ71" s="40"/>
      <c r="HSK71" s="40"/>
      <c r="HSL71" s="40"/>
      <c r="HSM71" s="40"/>
      <c r="HSN71" s="40"/>
      <c r="HSO71" s="40"/>
      <c r="HSP71" s="40"/>
      <c r="HSQ71" s="40"/>
      <c r="HSR71" s="40"/>
      <c r="HSS71" s="40"/>
      <c r="HST71" s="40"/>
      <c r="HSU71" s="40"/>
      <c r="HSV71" s="40"/>
      <c r="HSW71" s="40"/>
      <c r="HSX71" s="40"/>
      <c r="HSY71" s="40"/>
      <c r="HSZ71" s="40"/>
      <c r="HTA71" s="40"/>
      <c r="HTB71" s="40"/>
      <c r="HTC71" s="40"/>
      <c r="HTD71" s="40"/>
      <c r="HTE71" s="40"/>
      <c r="HTF71" s="40"/>
      <c r="HTG71" s="40"/>
      <c r="HTH71" s="40"/>
      <c r="HTI71" s="40"/>
      <c r="HTJ71" s="40"/>
      <c r="HTK71" s="40"/>
      <c r="HTL71" s="40"/>
      <c r="HTM71" s="40"/>
      <c r="HTN71" s="40"/>
      <c r="HTO71" s="40"/>
      <c r="HTP71" s="40"/>
      <c r="HTQ71" s="40"/>
      <c r="HTR71" s="40"/>
      <c r="HTS71" s="40"/>
      <c r="HTT71" s="40"/>
      <c r="HTU71" s="40"/>
      <c r="HTV71" s="40"/>
      <c r="HTW71" s="40"/>
      <c r="HTX71" s="40"/>
      <c r="HTY71" s="40"/>
      <c r="HTZ71" s="40"/>
      <c r="HUA71" s="40"/>
      <c r="HUB71" s="40"/>
      <c r="HUC71" s="40"/>
      <c r="HUD71" s="40"/>
      <c r="HUE71" s="40"/>
      <c r="HUF71" s="40"/>
      <c r="HUG71" s="40"/>
      <c r="HUH71" s="40"/>
      <c r="HUI71" s="40"/>
      <c r="HUJ71" s="40"/>
      <c r="HUK71" s="40"/>
      <c r="HUL71" s="40"/>
      <c r="HUM71" s="40"/>
      <c r="HUN71" s="40"/>
      <c r="HUO71" s="40"/>
      <c r="HUP71" s="40"/>
      <c r="HUQ71" s="40"/>
      <c r="HUR71" s="40"/>
      <c r="HUS71" s="40"/>
      <c r="HUT71" s="40"/>
      <c r="HUU71" s="40"/>
      <c r="HUV71" s="40"/>
      <c r="HUW71" s="40"/>
      <c r="HUX71" s="40"/>
      <c r="HUY71" s="40"/>
      <c r="HUZ71" s="40"/>
      <c r="HVA71" s="40"/>
      <c r="HVB71" s="40"/>
      <c r="HVC71" s="40"/>
      <c r="HVD71" s="40"/>
      <c r="HVE71" s="40"/>
      <c r="HVF71" s="40"/>
      <c r="HVG71" s="40"/>
      <c r="HVH71" s="40"/>
      <c r="HVI71" s="40"/>
      <c r="HVJ71" s="40"/>
      <c r="HVK71" s="40"/>
      <c r="HVL71" s="40"/>
      <c r="HVM71" s="40"/>
      <c r="HVN71" s="40"/>
      <c r="HVO71" s="40"/>
      <c r="HVP71" s="40"/>
      <c r="HVQ71" s="40"/>
      <c r="HVR71" s="40"/>
      <c r="HVS71" s="40"/>
      <c r="HVT71" s="40"/>
      <c r="HVU71" s="40"/>
      <c r="HVV71" s="40"/>
      <c r="HVW71" s="40"/>
      <c r="HVX71" s="40"/>
      <c r="HVY71" s="40"/>
      <c r="HVZ71" s="40"/>
      <c r="HWA71" s="40"/>
      <c r="HWB71" s="40"/>
      <c r="HWC71" s="40"/>
      <c r="HWD71" s="40"/>
      <c r="HWE71" s="40"/>
      <c r="HWF71" s="40"/>
      <c r="HWG71" s="40"/>
      <c r="HWH71" s="40"/>
      <c r="HWI71" s="40"/>
      <c r="HWJ71" s="40"/>
      <c r="HWK71" s="40"/>
      <c r="HWL71" s="40"/>
      <c r="HWM71" s="40"/>
      <c r="HWN71" s="40"/>
      <c r="HWO71" s="40"/>
      <c r="HWP71" s="40"/>
      <c r="HWQ71" s="40"/>
      <c r="HWR71" s="40"/>
      <c r="HWS71" s="40"/>
      <c r="HWT71" s="40"/>
      <c r="HWU71" s="40"/>
      <c r="HWV71" s="40"/>
      <c r="HWW71" s="40"/>
      <c r="HWX71" s="40"/>
      <c r="HWY71" s="40"/>
      <c r="HWZ71" s="40"/>
      <c r="HXA71" s="40"/>
      <c r="HXB71" s="40"/>
      <c r="HXC71" s="40"/>
      <c r="HXD71" s="40"/>
      <c r="HXE71" s="40"/>
      <c r="HXF71" s="40"/>
      <c r="HXG71" s="40"/>
      <c r="HXH71" s="40"/>
      <c r="HXI71" s="40"/>
      <c r="HXJ71" s="40"/>
      <c r="HXK71" s="40"/>
      <c r="HXL71" s="40"/>
      <c r="HXM71" s="40"/>
      <c r="HXN71" s="40"/>
      <c r="HXO71" s="40"/>
      <c r="HXP71" s="40"/>
      <c r="HXQ71" s="40"/>
      <c r="HXR71" s="40"/>
      <c r="HXS71" s="40"/>
      <c r="HXT71" s="40"/>
      <c r="HXU71" s="40"/>
      <c r="HXV71" s="40"/>
      <c r="HXW71" s="40"/>
      <c r="HXX71" s="40"/>
      <c r="HXY71" s="40"/>
      <c r="HXZ71" s="40"/>
      <c r="HYA71" s="40"/>
      <c r="HYB71" s="40"/>
      <c r="HYC71" s="40"/>
      <c r="HYD71" s="40"/>
      <c r="HYE71" s="40"/>
      <c r="HYF71" s="40"/>
      <c r="HYG71" s="40"/>
      <c r="HYH71" s="40"/>
      <c r="HYI71" s="40"/>
      <c r="HYJ71" s="40"/>
      <c r="HYK71" s="40"/>
      <c r="HYL71" s="40"/>
      <c r="HYM71" s="40"/>
      <c r="HYN71" s="40"/>
      <c r="HYO71" s="40"/>
      <c r="HYP71" s="40"/>
      <c r="HYQ71" s="40"/>
      <c r="HYR71" s="40"/>
      <c r="HYS71" s="40"/>
      <c r="HYT71" s="40"/>
      <c r="HYU71" s="40"/>
      <c r="HYV71" s="40"/>
      <c r="HYW71" s="40"/>
      <c r="HYX71" s="40"/>
      <c r="HYY71" s="40"/>
      <c r="HYZ71" s="40"/>
      <c r="HZA71" s="40"/>
      <c r="HZB71" s="40"/>
      <c r="HZC71" s="40"/>
      <c r="HZD71" s="40"/>
      <c r="HZE71" s="40"/>
      <c r="HZF71" s="40"/>
      <c r="HZG71" s="40"/>
      <c r="HZH71" s="40"/>
      <c r="HZI71" s="40"/>
      <c r="HZJ71" s="40"/>
      <c r="HZK71" s="40"/>
      <c r="HZL71" s="40"/>
      <c r="HZM71" s="40"/>
      <c r="HZN71" s="40"/>
      <c r="HZO71" s="40"/>
      <c r="HZP71" s="40"/>
      <c r="HZQ71" s="40"/>
      <c r="HZR71" s="40"/>
      <c r="HZS71" s="40"/>
      <c r="HZT71" s="40"/>
      <c r="HZU71" s="40"/>
      <c r="HZV71" s="40"/>
      <c r="HZW71" s="40"/>
      <c r="HZX71" s="40"/>
      <c r="HZY71" s="40"/>
      <c r="HZZ71" s="40"/>
      <c r="IAA71" s="40"/>
      <c r="IAB71" s="40"/>
      <c r="IAC71" s="40"/>
      <c r="IAD71" s="40"/>
      <c r="IAE71" s="40"/>
      <c r="IAF71" s="40"/>
      <c r="IAG71" s="40"/>
      <c r="IAH71" s="40"/>
      <c r="IAI71" s="40"/>
      <c r="IAJ71" s="40"/>
      <c r="IAK71" s="40"/>
      <c r="IAL71" s="40"/>
      <c r="IAM71" s="40"/>
      <c r="IAN71" s="40"/>
      <c r="IAO71" s="40"/>
      <c r="IAP71" s="40"/>
      <c r="IAQ71" s="40"/>
      <c r="IAR71" s="40"/>
      <c r="IAS71" s="40"/>
      <c r="IAT71" s="40"/>
      <c r="IAU71" s="40"/>
      <c r="IAV71" s="40"/>
      <c r="IAW71" s="40"/>
      <c r="IAX71" s="40"/>
      <c r="IAY71" s="40"/>
      <c r="IAZ71" s="40"/>
      <c r="IBA71" s="40"/>
      <c r="IBB71" s="40"/>
      <c r="IBC71" s="40"/>
      <c r="IBD71" s="40"/>
      <c r="IBE71" s="40"/>
      <c r="IBF71" s="40"/>
      <c r="IBG71" s="40"/>
      <c r="IBH71" s="40"/>
      <c r="IBI71" s="40"/>
      <c r="IBJ71" s="40"/>
      <c r="IBK71" s="40"/>
      <c r="IBL71" s="40"/>
      <c r="IBM71" s="40"/>
      <c r="IBN71" s="40"/>
      <c r="IBO71" s="40"/>
      <c r="IBP71" s="40"/>
      <c r="IBQ71" s="40"/>
      <c r="IBR71" s="40"/>
      <c r="IBS71" s="40"/>
      <c r="IBT71" s="40"/>
      <c r="IBU71" s="40"/>
      <c r="IBV71" s="40"/>
      <c r="IBW71" s="40"/>
      <c r="IBX71" s="40"/>
      <c r="IBY71" s="40"/>
      <c r="IBZ71" s="40"/>
      <c r="ICA71" s="40"/>
      <c r="ICB71" s="40"/>
      <c r="ICC71" s="40"/>
      <c r="ICD71" s="40"/>
      <c r="ICE71" s="40"/>
      <c r="ICF71" s="40"/>
      <c r="ICG71" s="40"/>
      <c r="ICH71" s="40"/>
      <c r="ICI71" s="40"/>
      <c r="ICJ71" s="40"/>
      <c r="ICK71" s="40"/>
      <c r="ICL71" s="40"/>
      <c r="ICM71" s="40"/>
      <c r="ICN71" s="40"/>
      <c r="ICO71" s="40"/>
      <c r="ICP71" s="40"/>
      <c r="ICQ71" s="40"/>
      <c r="ICR71" s="40"/>
      <c r="ICS71" s="40"/>
      <c r="ICT71" s="40"/>
      <c r="ICU71" s="40"/>
      <c r="ICV71" s="40"/>
      <c r="ICW71" s="40"/>
      <c r="ICX71" s="40"/>
      <c r="ICY71" s="40"/>
      <c r="ICZ71" s="40"/>
      <c r="IDA71" s="40"/>
      <c r="IDB71" s="40"/>
      <c r="IDC71" s="40"/>
      <c r="IDD71" s="40"/>
      <c r="IDE71" s="40"/>
      <c r="IDF71" s="40"/>
      <c r="IDG71" s="40"/>
      <c r="IDH71" s="40"/>
      <c r="IDI71" s="40"/>
      <c r="IDJ71" s="40"/>
      <c r="IDK71" s="40"/>
      <c r="IDL71" s="40"/>
      <c r="IDM71" s="40"/>
      <c r="IDN71" s="40"/>
      <c r="IDO71" s="40"/>
      <c r="IDP71" s="40"/>
      <c r="IDQ71" s="40"/>
      <c r="IDR71" s="40"/>
      <c r="IDS71" s="40"/>
      <c r="IDT71" s="40"/>
      <c r="IDU71" s="40"/>
      <c r="IDV71" s="40"/>
      <c r="IDW71" s="40"/>
      <c r="IDX71" s="40"/>
      <c r="IDY71" s="40"/>
      <c r="IDZ71" s="40"/>
      <c r="IEA71" s="40"/>
      <c r="IEB71" s="40"/>
      <c r="IEC71" s="40"/>
      <c r="IED71" s="40"/>
      <c r="IEE71" s="40"/>
      <c r="IEF71" s="40"/>
      <c r="IEG71" s="40"/>
      <c r="IEH71" s="40"/>
      <c r="IEI71" s="40"/>
      <c r="IEJ71" s="40"/>
      <c r="IEK71" s="40"/>
      <c r="IEL71" s="40"/>
      <c r="IEM71" s="40"/>
      <c r="IEN71" s="40"/>
      <c r="IEO71" s="40"/>
      <c r="IEP71" s="40"/>
      <c r="IEQ71" s="40"/>
      <c r="IER71" s="40"/>
      <c r="IES71" s="40"/>
      <c r="IET71" s="40"/>
      <c r="IEU71" s="40"/>
      <c r="IEV71" s="40"/>
      <c r="IEW71" s="40"/>
      <c r="IEX71" s="40"/>
      <c r="IEY71" s="40"/>
      <c r="IEZ71" s="40"/>
      <c r="IFA71" s="40"/>
      <c r="IFB71" s="40"/>
      <c r="IFC71" s="40"/>
      <c r="IFD71" s="40"/>
      <c r="IFE71" s="40"/>
      <c r="IFF71" s="40"/>
      <c r="IFG71" s="40"/>
      <c r="IFH71" s="40"/>
      <c r="IFI71" s="40"/>
      <c r="IFJ71" s="40"/>
      <c r="IFK71" s="40"/>
      <c r="IFL71" s="40"/>
      <c r="IFM71" s="40"/>
      <c r="IFN71" s="40"/>
      <c r="IFO71" s="40"/>
      <c r="IFP71" s="40"/>
      <c r="IFQ71" s="40"/>
      <c r="IFR71" s="40"/>
      <c r="IFS71" s="40"/>
      <c r="IFT71" s="40"/>
      <c r="IFU71" s="40"/>
      <c r="IFV71" s="40"/>
      <c r="IFW71" s="40"/>
      <c r="IFX71" s="40"/>
      <c r="IFY71" s="40"/>
      <c r="IFZ71" s="40"/>
      <c r="IGA71" s="40"/>
      <c r="IGB71" s="40"/>
      <c r="IGC71" s="40"/>
      <c r="IGD71" s="40"/>
      <c r="IGE71" s="40"/>
      <c r="IGF71" s="40"/>
      <c r="IGG71" s="40"/>
      <c r="IGH71" s="40"/>
      <c r="IGI71" s="40"/>
      <c r="IGJ71" s="40"/>
      <c r="IGK71" s="40"/>
      <c r="IGL71" s="40"/>
      <c r="IGM71" s="40"/>
      <c r="IGN71" s="40"/>
      <c r="IGO71" s="40"/>
      <c r="IGP71" s="40"/>
      <c r="IGQ71" s="40"/>
      <c r="IGR71" s="40"/>
      <c r="IGS71" s="40"/>
      <c r="IGT71" s="40"/>
      <c r="IGU71" s="40"/>
      <c r="IGV71" s="40"/>
      <c r="IGW71" s="40"/>
      <c r="IGX71" s="40"/>
      <c r="IGY71" s="40"/>
      <c r="IGZ71" s="40"/>
      <c r="IHA71" s="40"/>
      <c r="IHB71" s="40"/>
      <c r="IHC71" s="40"/>
      <c r="IHD71" s="40"/>
      <c r="IHE71" s="40"/>
      <c r="IHF71" s="40"/>
      <c r="IHG71" s="40"/>
      <c r="IHH71" s="40"/>
      <c r="IHI71" s="40"/>
      <c r="IHJ71" s="40"/>
      <c r="IHK71" s="40"/>
      <c r="IHL71" s="40"/>
      <c r="IHM71" s="40"/>
      <c r="IHN71" s="40"/>
      <c r="IHO71" s="40"/>
      <c r="IHP71" s="40"/>
      <c r="IHQ71" s="40"/>
      <c r="IHR71" s="40"/>
      <c r="IHS71" s="40"/>
      <c r="IHT71" s="40"/>
      <c r="IHU71" s="40"/>
      <c r="IHV71" s="40"/>
      <c r="IHW71" s="40"/>
      <c r="IHX71" s="40"/>
      <c r="IHY71" s="40"/>
      <c r="IHZ71" s="40"/>
      <c r="IIA71" s="40"/>
      <c r="IIB71" s="40"/>
      <c r="IIC71" s="40"/>
      <c r="IID71" s="40"/>
      <c r="IIE71" s="40"/>
      <c r="IIF71" s="40"/>
      <c r="IIG71" s="40"/>
      <c r="IIH71" s="40"/>
      <c r="III71" s="40"/>
      <c r="IIJ71" s="40"/>
      <c r="IIK71" s="40"/>
      <c r="IIL71" s="40"/>
      <c r="IIM71" s="40"/>
      <c r="IIN71" s="40"/>
      <c r="IIO71" s="40"/>
      <c r="IIP71" s="40"/>
      <c r="IIQ71" s="40"/>
      <c r="IIR71" s="40"/>
      <c r="IIS71" s="40"/>
      <c r="IIT71" s="40"/>
      <c r="IIU71" s="40"/>
      <c r="IIV71" s="40"/>
      <c r="IIW71" s="40"/>
      <c r="IIX71" s="40"/>
      <c r="IIY71" s="40"/>
      <c r="IIZ71" s="40"/>
      <c r="IJA71" s="40"/>
      <c r="IJB71" s="40"/>
      <c r="IJC71" s="40"/>
      <c r="IJD71" s="40"/>
      <c r="IJE71" s="40"/>
      <c r="IJF71" s="40"/>
      <c r="IJG71" s="40"/>
      <c r="IJH71" s="40"/>
      <c r="IJI71" s="40"/>
      <c r="IJJ71" s="40"/>
      <c r="IJK71" s="40"/>
      <c r="IJL71" s="40"/>
      <c r="IJM71" s="40"/>
      <c r="IJN71" s="40"/>
      <c r="IJO71" s="40"/>
      <c r="IJP71" s="40"/>
      <c r="IJQ71" s="40"/>
      <c r="IJR71" s="40"/>
      <c r="IJS71" s="40"/>
      <c r="IJT71" s="40"/>
      <c r="IJU71" s="40"/>
      <c r="IJV71" s="40"/>
      <c r="IJW71" s="40"/>
      <c r="IJX71" s="40"/>
      <c r="IJY71" s="40"/>
      <c r="IJZ71" s="40"/>
      <c r="IKA71" s="40"/>
      <c r="IKB71" s="40"/>
      <c r="IKC71" s="40"/>
      <c r="IKD71" s="40"/>
      <c r="IKE71" s="40"/>
      <c r="IKF71" s="40"/>
      <c r="IKG71" s="40"/>
      <c r="IKH71" s="40"/>
      <c r="IKI71" s="40"/>
      <c r="IKJ71" s="40"/>
      <c r="IKK71" s="40"/>
      <c r="IKL71" s="40"/>
      <c r="IKM71" s="40"/>
      <c r="IKN71" s="40"/>
      <c r="IKO71" s="40"/>
      <c r="IKP71" s="40"/>
      <c r="IKQ71" s="40"/>
      <c r="IKR71" s="40"/>
      <c r="IKS71" s="40"/>
      <c r="IKT71" s="40"/>
      <c r="IKU71" s="40"/>
      <c r="IKV71" s="40"/>
      <c r="IKW71" s="40"/>
      <c r="IKX71" s="40"/>
      <c r="IKY71" s="40"/>
      <c r="IKZ71" s="40"/>
      <c r="ILA71" s="40"/>
      <c r="ILB71" s="40"/>
      <c r="ILC71" s="40"/>
      <c r="ILD71" s="40"/>
      <c r="ILE71" s="40"/>
      <c r="ILF71" s="40"/>
      <c r="ILG71" s="40"/>
      <c r="ILH71" s="40"/>
      <c r="ILI71" s="40"/>
      <c r="ILJ71" s="40"/>
      <c r="ILK71" s="40"/>
      <c r="ILL71" s="40"/>
      <c r="ILM71" s="40"/>
      <c r="ILN71" s="40"/>
      <c r="ILO71" s="40"/>
      <c r="ILP71" s="40"/>
      <c r="ILQ71" s="40"/>
      <c r="ILR71" s="40"/>
      <c r="ILS71" s="40"/>
      <c r="ILT71" s="40"/>
      <c r="ILU71" s="40"/>
      <c r="ILV71" s="40"/>
      <c r="ILW71" s="40"/>
      <c r="ILX71" s="40"/>
      <c r="ILY71" s="40"/>
      <c r="ILZ71" s="40"/>
      <c r="IMA71" s="40"/>
      <c r="IMB71" s="40"/>
      <c r="IMC71" s="40"/>
      <c r="IMD71" s="40"/>
      <c r="IME71" s="40"/>
      <c r="IMF71" s="40"/>
      <c r="IMG71" s="40"/>
      <c r="IMH71" s="40"/>
      <c r="IMI71" s="40"/>
      <c r="IMJ71" s="40"/>
      <c r="IMK71" s="40"/>
      <c r="IML71" s="40"/>
      <c r="IMM71" s="40"/>
      <c r="IMN71" s="40"/>
      <c r="IMO71" s="40"/>
      <c r="IMP71" s="40"/>
      <c r="IMQ71" s="40"/>
      <c r="IMR71" s="40"/>
      <c r="IMS71" s="40"/>
      <c r="IMT71" s="40"/>
      <c r="IMU71" s="40"/>
      <c r="IMV71" s="40"/>
      <c r="IMW71" s="40"/>
      <c r="IMX71" s="40"/>
      <c r="IMY71" s="40"/>
      <c r="IMZ71" s="40"/>
      <c r="INA71" s="40"/>
      <c r="INB71" s="40"/>
      <c r="INC71" s="40"/>
      <c r="IND71" s="40"/>
      <c r="INE71" s="40"/>
      <c r="INF71" s="40"/>
      <c r="ING71" s="40"/>
      <c r="INH71" s="40"/>
      <c r="INI71" s="40"/>
      <c r="INJ71" s="40"/>
      <c r="INK71" s="40"/>
      <c r="INL71" s="40"/>
      <c r="INM71" s="40"/>
      <c r="INN71" s="40"/>
      <c r="INO71" s="40"/>
      <c r="INP71" s="40"/>
      <c r="INQ71" s="40"/>
      <c r="INR71" s="40"/>
      <c r="INS71" s="40"/>
      <c r="INT71" s="40"/>
      <c r="INU71" s="40"/>
      <c r="INV71" s="40"/>
      <c r="INW71" s="40"/>
      <c r="INX71" s="40"/>
      <c r="INY71" s="40"/>
      <c r="INZ71" s="40"/>
      <c r="IOA71" s="40"/>
      <c r="IOB71" s="40"/>
      <c r="IOC71" s="40"/>
      <c r="IOD71" s="40"/>
      <c r="IOE71" s="40"/>
      <c r="IOF71" s="40"/>
      <c r="IOG71" s="40"/>
      <c r="IOH71" s="40"/>
      <c r="IOI71" s="40"/>
      <c r="IOJ71" s="40"/>
      <c r="IOK71" s="40"/>
      <c r="IOL71" s="40"/>
      <c r="IOM71" s="40"/>
      <c r="ION71" s="40"/>
      <c r="IOO71" s="40"/>
      <c r="IOP71" s="40"/>
      <c r="IOQ71" s="40"/>
      <c r="IOR71" s="40"/>
      <c r="IOS71" s="40"/>
      <c r="IOT71" s="40"/>
      <c r="IOU71" s="40"/>
      <c r="IOV71" s="40"/>
      <c r="IOW71" s="40"/>
      <c r="IOX71" s="40"/>
      <c r="IOY71" s="40"/>
      <c r="IOZ71" s="40"/>
      <c r="IPA71" s="40"/>
      <c r="IPB71" s="40"/>
      <c r="IPC71" s="40"/>
      <c r="IPD71" s="40"/>
      <c r="IPE71" s="40"/>
      <c r="IPF71" s="40"/>
      <c r="IPG71" s="40"/>
      <c r="IPH71" s="40"/>
      <c r="IPI71" s="40"/>
      <c r="IPJ71" s="40"/>
      <c r="IPK71" s="40"/>
      <c r="IPL71" s="40"/>
      <c r="IPM71" s="40"/>
      <c r="IPN71" s="40"/>
      <c r="IPO71" s="40"/>
      <c r="IPP71" s="40"/>
      <c r="IPQ71" s="40"/>
      <c r="IPR71" s="40"/>
      <c r="IPS71" s="40"/>
      <c r="IPT71" s="40"/>
      <c r="IPU71" s="40"/>
      <c r="IPV71" s="40"/>
      <c r="IPW71" s="40"/>
      <c r="IPX71" s="40"/>
      <c r="IPY71" s="40"/>
      <c r="IPZ71" s="40"/>
      <c r="IQA71" s="40"/>
      <c r="IQB71" s="40"/>
      <c r="IQC71" s="40"/>
      <c r="IQD71" s="40"/>
      <c r="IQE71" s="40"/>
      <c r="IQF71" s="40"/>
      <c r="IQG71" s="40"/>
      <c r="IQH71" s="40"/>
      <c r="IQI71" s="40"/>
      <c r="IQJ71" s="40"/>
      <c r="IQK71" s="40"/>
      <c r="IQL71" s="40"/>
      <c r="IQM71" s="40"/>
      <c r="IQN71" s="40"/>
      <c r="IQO71" s="40"/>
      <c r="IQP71" s="40"/>
      <c r="IQQ71" s="40"/>
      <c r="IQR71" s="40"/>
      <c r="IQS71" s="40"/>
      <c r="IQT71" s="40"/>
      <c r="IQU71" s="40"/>
      <c r="IQV71" s="40"/>
      <c r="IQW71" s="40"/>
      <c r="IQX71" s="40"/>
      <c r="IQY71" s="40"/>
      <c r="IQZ71" s="40"/>
      <c r="IRA71" s="40"/>
      <c r="IRB71" s="40"/>
      <c r="IRC71" s="40"/>
      <c r="IRD71" s="40"/>
      <c r="IRE71" s="40"/>
      <c r="IRF71" s="40"/>
      <c r="IRG71" s="40"/>
      <c r="IRH71" s="40"/>
      <c r="IRI71" s="40"/>
      <c r="IRJ71" s="40"/>
      <c r="IRK71" s="40"/>
      <c r="IRL71" s="40"/>
      <c r="IRM71" s="40"/>
      <c r="IRN71" s="40"/>
      <c r="IRO71" s="40"/>
      <c r="IRP71" s="40"/>
      <c r="IRQ71" s="40"/>
      <c r="IRR71" s="40"/>
      <c r="IRS71" s="40"/>
      <c r="IRT71" s="40"/>
      <c r="IRU71" s="40"/>
      <c r="IRV71" s="40"/>
      <c r="IRW71" s="40"/>
      <c r="IRX71" s="40"/>
      <c r="IRY71" s="40"/>
      <c r="IRZ71" s="40"/>
      <c r="ISA71" s="40"/>
      <c r="ISB71" s="40"/>
      <c r="ISC71" s="40"/>
      <c r="ISD71" s="40"/>
      <c r="ISE71" s="40"/>
      <c r="ISF71" s="40"/>
      <c r="ISG71" s="40"/>
      <c r="ISH71" s="40"/>
      <c r="ISI71" s="40"/>
      <c r="ISJ71" s="40"/>
      <c r="ISK71" s="40"/>
      <c r="ISL71" s="40"/>
      <c r="ISM71" s="40"/>
      <c r="ISN71" s="40"/>
      <c r="ISO71" s="40"/>
      <c r="ISP71" s="40"/>
      <c r="ISQ71" s="40"/>
      <c r="ISR71" s="40"/>
      <c r="ISS71" s="40"/>
      <c r="IST71" s="40"/>
      <c r="ISU71" s="40"/>
      <c r="ISV71" s="40"/>
      <c r="ISW71" s="40"/>
      <c r="ISX71" s="40"/>
      <c r="ISY71" s="40"/>
      <c r="ISZ71" s="40"/>
      <c r="ITA71" s="40"/>
      <c r="ITB71" s="40"/>
      <c r="ITC71" s="40"/>
      <c r="ITD71" s="40"/>
      <c r="ITE71" s="40"/>
      <c r="ITF71" s="40"/>
      <c r="ITG71" s="40"/>
      <c r="ITH71" s="40"/>
      <c r="ITI71" s="40"/>
      <c r="ITJ71" s="40"/>
      <c r="ITK71" s="40"/>
      <c r="ITL71" s="40"/>
      <c r="ITM71" s="40"/>
      <c r="ITN71" s="40"/>
      <c r="ITO71" s="40"/>
      <c r="ITP71" s="40"/>
      <c r="ITQ71" s="40"/>
      <c r="ITR71" s="40"/>
      <c r="ITS71" s="40"/>
      <c r="ITT71" s="40"/>
      <c r="ITU71" s="40"/>
      <c r="ITV71" s="40"/>
      <c r="ITW71" s="40"/>
      <c r="ITX71" s="40"/>
      <c r="ITY71" s="40"/>
      <c r="ITZ71" s="40"/>
      <c r="IUA71" s="40"/>
      <c r="IUB71" s="40"/>
      <c r="IUC71" s="40"/>
      <c r="IUD71" s="40"/>
      <c r="IUE71" s="40"/>
      <c r="IUF71" s="40"/>
      <c r="IUG71" s="40"/>
      <c r="IUH71" s="40"/>
      <c r="IUI71" s="40"/>
      <c r="IUJ71" s="40"/>
      <c r="IUK71" s="40"/>
      <c r="IUL71" s="40"/>
      <c r="IUM71" s="40"/>
      <c r="IUN71" s="40"/>
      <c r="IUO71" s="40"/>
      <c r="IUP71" s="40"/>
      <c r="IUQ71" s="40"/>
      <c r="IUR71" s="40"/>
      <c r="IUS71" s="40"/>
      <c r="IUT71" s="40"/>
      <c r="IUU71" s="40"/>
      <c r="IUV71" s="40"/>
      <c r="IUW71" s="40"/>
      <c r="IUX71" s="40"/>
      <c r="IUY71" s="40"/>
      <c r="IUZ71" s="40"/>
      <c r="IVA71" s="40"/>
      <c r="IVB71" s="40"/>
      <c r="IVC71" s="40"/>
      <c r="IVD71" s="40"/>
      <c r="IVE71" s="40"/>
      <c r="IVF71" s="40"/>
      <c r="IVG71" s="40"/>
      <c r="IVH71" s="40"/>
      <c r="IVI71" s="40"/>
      <c r="IVJ71" s="40"/>
      <c r="IVK71" s="40"/>
      <c r="IVL71" s="40"/>
      <c r="IVM71" s="40"/>
      <c r="IVN71" s="40"/>
      <c r="IVO71" s="40"/>
      <c r="IVP71" s="40"/>
      <c r="IVQ71" s="40"/>
      <c r="IVR71" s="40"/>
      <c r="IVS71" s="40"/>
      <c r="IVT71" s="40"/>
      <c r="IVU71" s="40"/>
      <c r="IVV71" s="40"/>
      <c r="IVW71" s="40"/>
      <c r="IVX71" s="40"/>
      <c r="IVY71" s="40"/>
      <c r="IVZ71" s="40"/>
      <c r="IWA71" s="40"/>
      <c r="IWB71" s="40"/>
      <c r="IWC71" s="40"/>
      <c r="IWD71" s="40"/>
      <c r="IWE71" s="40"/>
      <c r="IWF71" s="40"/>
      <c r="IWG71" s="40"/>
      <c r="IWH71" s="40"/>
      <c r="IWI71" s="40"/>
      <c r="IWJ71" s="40"/>
      <c r="IWK71" s="40"/>
      <c r="IWL71" s="40"/>
      <c r="IWM71" s="40"/>
      <c r="IWN71" s="40"/>
      <c r="IWO71" s="40"/>
      <c r="IWP71" s="40"/>
      <c r="IWQ71" s="40"/>
      <c r="IWR71" s="40"/>
      <c r="IWS71" s="40"/>
      <c r="IWT71" s="40"/>
      <c r="IWU71" s="40"/>
      <c r="IWV71" s="40"/>
      <c r="IWW71" s="40"/>
      <c r="IWX71" s="40"/>
      <c r="IWY71" s="40"/>
      <c r="IWZ71" s="40"/>
      <c r="IXA71" s="40"/>
      <c r="IXB71" s="40"/>
      <c r="IXC71" s="40"/>
      <c r="IXD71" s="40"/>
      <c r="IXE71" s="40"/>
      <c r="IXF71" s="40"/>
      <c r="IXG71" s="40"/>
      <c r="IXH71" s="40"/>
      <c r="IXI71" s="40"/>
      <c r="IXJ71" s="40"/>
      <c r="IXK71" s="40"/>
      <c r="IXL71" s="40"/>
      <c r="IXM71" s="40"/>
      <c r="IXN71" s="40"/>
      <c r="IXO71" s="40"/>
      <c r="IXP71" s="40"/>
      <c r="IXQ71" s="40"/>
      <c r="IXR71" s="40"/>
      <c r="IXS71" s="40"/>
      <c r="IXT71" s="40"/>
      <c r="IXU71" s="40"/>
      <c r="IXV71" s="40"/>
      <c r="IXW71" s="40"/>
      <c r="IXX71" s="40"/>
      <c r="IXY71" s="40"/>
      <c r="IXZ71" s="40"/>
      <c r="IYA71" s="40"/>
      <c r="IYB71" s="40"/>
      <c r="IYC71" s="40"/>
      <c r="IYD71" s="40"/>
      <c r="IYE71" s="40"/>
      <c r="IYF71" s="40"/>
      <c r="IYG71" s="40"/>
      <c r="IYH71" s="40"/>
      <c r="IYI71" s="40"/>
      <c r="IYJ71" s="40"/>
      <c r="IYK71" s="40"/>
      <c r="IYL71" s="40"/>
      <c r="IYM71" s="40"/>
      <c r="IYN71" s="40"/>
      <c r="IYO71" s="40"/>
      <c r="IYP71" s="40"/>
      <c r="IYQ71" s="40"/>
      <c r="IYR71" s="40"/>
      <c r="IYS71" s="40"/>
      <c r="IYT71" s="40"/>
      <c r="IYU71" s="40"/>
      <c r="IYV71" s="40"/>
      <c r="IYW71" s="40"/>
      <c r="IYX71" s="40"/>
      <c r="IYY71" s="40"/>
      <c r="IYZ71" s="40"/>
      <c r="IZA71" s="40"/>
      <c r="IZB71" s="40"/>
      <c r="IZC71" s="40"/>
      <c r="IZD71" s="40"/>
      <c r="IZE71" s="40"/>
      <c r="IZF71" s="40"/>
      <c r="IZG71" s="40"/>
      <c r="IZH71" s="40"/>
      <c r="IZI71" s="40"/>
      <c r="IZJ71" s="40"/>
      <c r="IZK71" s="40"/>
      <c r="IZL71" s="40"/>
      <c r="IZM71" s="40"/>
      <c r="IZN71" s="40"/>
      <c r="IZO71" s="40"/>
      <c r="IZP71" s="40"/>
      <c r="IZQ71" s="40"/>
      <c r="IZR71" s="40"/>
      <c r="IZS71" s="40"/>
      <c r="IZT71" s="40"/>
      <c r="IZU71" s="40"/>
      <c r="IZV71" s="40"/>
      <c r="IZW71" s="40"/>
      <c r="IZX71" s="40"/>
      <c r="IZY71" s="40"/>
      <c r="IZZ71" s="40"/>
      <c r="JAA71" s="40"/>
      <c r="JAB71" s="40"/>
      <c r="JAC71" s="40"/>
      <c r="JAD71" s="40"/>
      <c r="JAE71" s="40"/>
      <c r="JAF71" s="40"/>
      <c r="JAG71" s="40"/>
      <c r="JAH71" s="40"/>
      <c r="JAI71" s="40"/>
      <c r="JAJ71" s="40"/>
      <c r="JAK71" s="40"/>
      <c r="JAL71" s="40"/>
      <c r="JAM71" s="40"/>
      <c r="JAN71" s="40"/>
      <c r="JAO71" s="40"/>
      <c r="JAP71" s="40"/>
      <c r="JAQ71" s="40"/>
      <c r="JAR71" s="40"/>
      <c r="JAS71" s="40"/>
      <c r="JAT71" s="40"/>
      <c r="JAU71" s="40"/>
      <c r="JAV71" s="40"/>
      <c r="JAW71" s="40"/>
      <c r="JAX71" s="40"/>
      <c r="JAY71" s="40"/>
      <c r="JAZ71" s="40"/>
      <c r="JBA71" s="40"/>
      <c r="JBB71" s="40"/>
      <c r="JBC71" s="40"/>
      <c r="JBD71" s="40"/>
      <c r="JBE71" s="40"/>
      <c r="JBF71" s="40"/>
      <c r="JBG71" s="40"/>
      <c r="JBH71" s="40"/>
      <c r="JBI71" s="40"/>
      <c r="JBJ71" s="40"/>
      <c r="JBK71" s="40"/>
      <c r="JBL71" s="40"/>
      <c r="JBM71" s="40"/>
      <c r="JBN71" s="40"/>
      <c r="JBO71" s="40"/>
      <c r="JBP71" s="40"/>
      <c r="JBQ71" s="40"/>
      <c r="JBR71" s="40"/>
      <c r="JBS71" s="40"/>
      <c r="JBT71" s="40"/>
      <c r="JBU71" s="40"/>
      <c r="JBV71" s="40"/>
      <c r="JBW71" s="40"/>
      <c r="JBX71" s="40"/>
      <c r="JBY71" s="40"/>
      <c r="JBZ71" s="40"/>
      <c r="JCA71" s="40"/>
      <c r="JCB71" s="40"/>
      <c r="JCC71" s="40"/>
      <c r="JCD71" s="40"/>
      <c r="JCE71" s="40"/>
      <c r="JCF71" s="40"/>
      <c r="JCG71" s="40"/>
      <c r="JCH71" s="40"/>
      <c r="JCI71" s="40"/>
      <c r="JCJ71" s="40"/>
      <c r="JCK71" s="40"/>
      <c r="JCL71" s="40"/>
      <c r="JCM71" s="40"/>
      <c r="JCN71" s="40"/>
      <c r="JCO71" s="40"/>
      <c r="JCP71" s="40"/>
      <c r="JCQ71" s="40"/>
      <c r="JCR71" s="40"/>
      <c r="JCS71" s="40"/>
      <c r="JCT71" s="40"/>
      <c r="JCU71" s="40"/>
      <c r="JCV71" s="40"/>
      <c r="JCW71" s="40"/>
      <c r="JCX71" s="40"/>
      <c r="JCY71" s="40"/>
      <c r="JCZ71" s="40"/>
      <c r="JDA71" s="40"/>
      <c r="JDB71" s="40"/>
      <c r="JDC71" s="40"/>
      <c r="JDD71" s="40"/>
      <c r="JDE71" s="40"/>
      <c r="JDF71" s="40"/>
      <c r="JDG71" s="40"/>
      <c r="JDH71" s="40"/>
      <c r="JDI71" s="40"/>
      <c r="JDJ71" s="40"/>
      <c r="JDK71" s="40"/>
      <c r="JDL71" s="40"/>
      <c r="JDM71" s="40"/>
      <c r="JDN71" s="40"/>
      <c r="JDO71" s="40"/>
      <c r="JDP71" s="40"/>
      <c r="JDQ71" s="40"/>
      <c r="JDR71" s="40"/>
      <c r="JDS71" s="40"/>
      <c r="JDT71" s="40"/>
      <c r="JDU71" s="40"/>
      <c r="JDV71" s="40"/>
      <c r="JDW71" s="40"/>
      <c r="JDX71" s="40"/>
      <c r="JDY71" s="40"/>
      <c r="JDZ71" s="40"/>
      <c r="JEA71" s="40"/>
      <c r="JEB71" s="40"/>
      <c r="JEC71" s="40"/>
      <c r="JED71" s="40"/>
      <c r="JEE71" s="40"/>
      <c r="JEF71" s="40"/>
      <c r="JEG71" s="40"/>
      <c r="JEH71" s="40"/>
      <c r="JEI71" s="40"/>
      <c r="JEJ71" s="40"/>
      <c r="JEK71" s="40"/>
      <c r="JEL71" s="40"/>
      <c r="JEM71" s="40"/>
      <c r="JEN71" s="40"/>
      <c r="JEO71" s="40"/>
      <c r="JEP71" s="40"/>
      <c r="JEQ71" s="40"/>
      <c r="JER71" s="40"/>
      <c r="JES71" s="40"/>
      <c r="JET71" s="40"/>
      <c r="JEU71" s="40"/>
      <c r="JEV71" s="40"/>
      <c r="JEW71" s="40"/>
      <c r="JEX71" s="40"/>
      <c r="JEY71" s="40"/>
      <c r="JEZ71" s="40"/>
      <c r="JFA71" s="40"/>
      <c r="JFB71" s="40"/>
      <c r="JFC71" s="40"/>
      <c r="JFD71" s="40"/>
      <c r="JFE71" s="40"/>
      <c r="JFF71" s="40"/>
      <c r="JFG71" s="40"/>
      <c r="JFH71" s="40"/>
      <c r="JFI71" s="40"/>
      <c r="JFJ71" s="40"/>
      <c r="JFK71" s="40"/>
      <c r="JFL71" s="40"/>
      <c r="JFM71" s="40"/>
      <c r="JFN71" s="40"/>
      <c r="JFO71" s="40"/>
      <c r="JFP71" s="40"/>
      <c r="JFQ71" s="40"/>
      <c r="JFR71" s="40"/>
      <c r="JFS71" s="40"/>
      <c r="JFT71" s="40"/>
      <c r="JFU71" s="40"/>
      <c r="JFV71" s="40"/>
      <c r="JFW71" s="40"/>
      <c r="JFX71" s="40"/>
      <c r="JFY71" s="40"/>
      <c r="JFZ71" s="40"/>
      <c r="JGA71" s="40"/>
      <c r="JGB71" s="40"/>
      <c r="JGC71" s="40"/>
      <c r="JGD71" s="40"/>
      <c r="JGE71" s="40"/>
      <c r="JGF71" s="40"/>
      <c r="JGG71" s="40"/>
      <c r="JGH71" s="40"/>
      <c r="JGI71" s="40"/>
      <c r="JGJ71" s="40"/>
      <c r="JGK71" s="40"/>
      <c r="JGL71" s="40"/>
      <c r="JGM71" s="40"/>
      <c r="JGN71" s="40"/>
      <c r="JGO71" s="40"/>
      <c r="JGP71" s="40"/>
      <c r="JGQ71" s="40"/>
      <c r="JGR71" s="40"/>
      <c r="JGS71" s="40"/>
      <c r="JGT71" s="40"/>
      <c r="JGU71" s="40"/>
      <c r="JGV71" s="40"/>
      <c r="JGW71" s="40"/>
      <c r="JGX71" s="40"/>
      <c r="JGY71" s="40"/>
      <c r="JGZ71" s="40"/>
      <c r="JHA71" s="40"/>
      <c r="JHB71" s="40"/>
      <c r="JHC71" s="40"/>
      <c r="JHD71" s="40"/>
      <c r="JHE71" s="40"/>
      <c r="JHF71" s="40"/>
      <c r="JHG71" s="40"/>
      <c r="JHH71" s="40"/>
      <c r="JHI71" s="40"/>
      <c r="JHJ71" s="40"/>
      <c r="JHK71" s="40"/>
      <c r="JHL71" s="40"/>
      <c r="JHM71" s="40"/>
      <c r="JHN71" s="40"/>
      <c r="JHO71" s="40"/>
      <c r="JHP71" s="40"/>
      <c r="JHQ71" s="40"/>
      <c r="JHR71" s="40"/>
      <c r="JHS71" s="40"/>
      <c r="JHT71" s="40"/>
      <c r="JHU71" s="40"/>
      <c r="JHV71" s="40"/>
      <c r="JHW71" s="40"/>
      <c r="JHX71" s="40"/>
      <c r="JHY71" s="40"/>
      <c r="JHZ71" s="40"/>
      <c r="JIA71" s="40"/>
      <c r="JIB71" s="40"/>
      <c r="JIC71" s="40"/>
      <c r="JID71" s="40"/>
      <c r="JIE71" s="40"/>
      <c r="JIF71" s="40"/>
      <c r="JIG71" s="40"/>
      <c r="JIH71" s="40"/>
      <c r="JII71" s="40"/>
      <c r="JIJ71" s="40"/>
      <c r="JIK71" s="40"/>
      <c r="JIL71" s="40"/>
      <c r="JIM71" s="40"/>
      <c r="JIN71" s="40"/>
      <c r="JIO71" s="40"/>
      <c r="JIP71" s="40"/>
      <c r="JIQ71" s="40"/>
      <c r="JIR71" s="40"/>
      <c r="JIS71" s="40"/>
      <c r="JIT71" s="40"/>
      <c r="JIU71" s="40"/>
      <c r="JIV71" s="40"/>
      <c r="JIW71" s="40"/>
      <c r="JIX71" s="40"/>
      <c r="JIY71" s="40"/>
      <c r="JIZ71" s="40"/>
      <c r="JJA71" s="40"/>
      <c r="JJB71" s="40"/>
      <c r="JJC71" s="40"/>
      <c r="JJD71" s="40"/>
      <c r="JJE71" s="40"/>
      <c r="JJF71" s="40"/>
      <c r="JJG71" s="40"/>
      <c r="JJH71" s="40"/>
      <c r="JJI71" s="40"/>
      <c r="JJJ71" s="40"/>
      <c r="JJK71" s="40"/>
      <c r="JJL71" s="40"/>
      <c r="JJM71" s="40"/>
      <c r="JJN71" s="40"/>
      <c r="JJO71" s="40"/>
      <c r="JJP71" s="40"/>
      <c r="JJQ71" s="40"/>
      <c r="JJR71" s="40"/>
      <c r="JJS71" s="40"/>
      <c r="JJT71" s="40"/>
      <c r="JJU71" s="40"/>
      <c r="JJV71" s="40"/>
      <c r="JJW71" s="40"/>
      <c r="JJX71" s="40"/>
      <c r="JJY71" s="40"/>
      <c r="JJZ71" s="40"/>
      <c r="JKA71" s="40"/>
      <c r="JKB71" s="40"/>
      <c r="JKC71" s="40"/>
      <c r="JKD71" s="40"/>
      <c r="JKE71" s="40"/>
      <c r="JKF71" s="40"/>
      <c r="JKG71" s="40"/>
      <c r="JKH71" s="40"/>
      <c r="JKI71" s="40"/>
      <c r="JKJ71" s="40"/>
      <c r="JKK71" s="40"/>
      <c r="JKL71" s="40"/>
      <c r="JKM71" s="40"/>
      <c r="JKN71" s="40"/>
      <c r="JKO71" s="40"/>
      <c r="JKP71" s="40"/>
      <c r="JKQ71" s="40"/>
      <c r="JKR71" s="40"/>
      <c r="JKS71" s="40"/>
      <c r="JKT71" s="40"/>
      <c r="JKU71" s="40"/>
      <c r="JKV71" s="40"/>
      <c r="JKW71" s="40"/>
      <c r="JKX71" s="40"/>
      <c r="JKY71" s="40"/>
      <c r="JKZ71" s="40"/>
      <c r="JLA71" s="40"/>
      <c r="JLB71" s="40"/>
      <c r="JLC71" s="40"/>
      <c r="JLD71" s="40"/>
      <c r="JLE71" s="40"/>
      <c r="JLF71" s="40"/>
      <c r="JLG71" s="40"/>
      <c r="JLH71" s="40"/>
      <c r="JLI71" s="40"/>
      <c r="JLJ71" s="40"/>
      <c r="JLK71" s="40"/>
      <c r="JLL71" s="40"/>
      <c r="JLM71" s="40"/>
      <c r="JLN71" s="40"/>
      <c r="JLO71" s="40"/>
      <c r="JLP71" s="40"/>
      <c r="JLQ71" s="40"/>
      <c r="JLR71" s="40"/>
      <c r="JLS71" s="40"/>
      <c r="JLT71" s="40"/>
      <c r="JLU71" s="40"/>
      <c r="JLV71" s="40"/>
      <c r="JLW71" s="40"/>
      <c r="JLX71" s="40"/>
      <c r="JLY71" s="40"/>
      <c r="JLZ71" s="40"/>
      <c r="JMA71" s="40"/>
      <c r="JMB71" s="40"/>
      <c r="JMC71" s="40"/>
      <c r="JMD71" s="40"/>
      <c r="JME71" s="40"/>
      <c r="JMF71" s="40"/>
      <c r="JMG71" s="40"/>
      <c r="JMH71" s="40"/>
      <c r="JMI71" s="40"/>
      <c r="JMJ71" s="40"/>
      <c r="JMK71" s="40"/>
      <c r="JML71" s="40"/>
      <c r="JMM71" s="40"/>
      <c r="JMN71" s="40"/>
      <c r="JMO71" s="40"/>
      <c r="JMP71" s="40"/>
      <c r="JMQ71" s="40"/>
      <c r="JMR71" s="40"/>
      <c r="JMS71" s="40"/>
      <c r="JMT71" s="40"/>
      <c r="JMU71" s="40"/>
      <c r="JMV71" s="40"/>
      <c r="JMW71" s="40"/>
      <c r="JMX71" s="40"/>
      <c r="JMY71" s="40"/>
      <c r="JMZ71" s="40"/>
      <c r="JNA71" s="40"/>
      <c r="JNB71" s="40"/>
      <c r="JNC71" s="40"/>
      <c r="JND71" s="40"/>
      <c r="JNE71" s="40"/>
      <c r="JNF71" s="40"/>
      <c r="JNG71" s="40"/>
      <c r="JNH71" s="40"/>
      <c r="JNI71" s="40"/>
      <c r="JNJ71" s="40"/>
      <c r="JNK71" s="40"/>
      <c r="JNL71" s="40"/>
      <c r="JNM71" s="40"/>
      <c r="JNN71" s="40"/>
      <c r="JNO71" s="40"/>
      <c r="JNP71" s="40"/>
      <c r="JNQ71" s="40"/>
      <c r="JNR71" s="40"/>
      <c r="JNS71" s="40"/>
      <c r="JNT71" s="40"/>
      <c r="JNU71" s="40"/>
      <c r="JNV71" s="40"/>
      <c r="JNW71" s="40"/>
      <c r="JNX71" s="40"/>
      <c r="JNY71" s="40"/>
      <c r="JNZ71" s="40"/>
      <c r="JOA71" s="40"/>
      <c r="JOB71" s="40"/>
      <c r="JOC71" s="40"/>
      <c r="JOD71" s="40"/>
      <c r="JOE71" s="40"/>
      <c r="JOF71" s="40"/>
      <c r="JOG71" s="40"/>
      <c r="JOH71" s="40"/>
      <c r="JOI71" s="40"/>
      <c r="JOJ71" s="40"/>
      <c r="JOK71" s="40"/>
      <c r="JOL71" s="40"/>
      <c r="JOM71" s="40"/>
      <c r="JON71" s="40"/>
      <c r="JOO71" s="40"/>
      <c r="JOP71" s="40"/>
      <c r="JOQ71" s="40"/>
      <c r="JOR71" s="40"/>
      <c r="JOS71" s="40"/>
      <c r="JOT71" s="40"/>
      <c r="JOU71" s="40"/>
      <c r="JOV71" s="40"/>
      <c r="JOW71" s="40"/>
      <c r="JOX71" s="40"/>
      <c r="JOY71" s="40"/>
      <c r="JOZ71" s="40"/>
      <c r="JPA71" s="40"/>
      <c r="JPB71" s="40"/>
      <c r="JPC71" s="40"/>
      <c r="JPD71" s="40"/>
      <c r="JPE71" s="40"/>
      <c r="JPF71" s="40"/>
      <c r="JPG71" s="40"/>
      <c r="JPH71" s="40"/>
      <c r="JPI71" s="40"/>
      <c r="JPJ71" s="40"/>
      <c r="JPK71" s="40"/>
      <c r="JPL71" s="40"/>
      <c r="JPM71" s="40"/>
      <c r="JPN71" s="40"/>
      <c r="JPO71" s="40"/>
      <c r="JPP71" s="40"/>
      <c r="JPQ71" s="40"/>
      <c r="JPR71" s="40"/>
      <c r="JPS71" s="40"/>
      <c r="JPT71" s="40"/>
      <c r="JPU71" s="40"/>
      <c r="JPV71" s="40"/>
      <c r="JPW71" s="40"/>
      <c r="JPX71" s="40"/>
      <c r="JPY71" s="40"/>
      <c r="JPZ71" s="40"/>
      <c r="JQA71" s="40"/>
      <c r="JQB71" s="40"/>
      <c r="JQC71" s="40"/>
      <c r="JQD71" s="40"/>
      <c r="JQE71" s="40"/>
      <c r="JQF71" s="40"/>
      <c r="JQG71" s="40"/>
      <c r="JQH71" s="40"/>
      <c r="JQI71" s="40"/>
      <c r="JQJ71" s="40"/>
      <c r="JQK71" s="40"/>
      <c r="JQL71" s="40"/>
      <c r="JQM71" s="40"/>
      <c r="JQN71" s="40"/>
      <c r="JQO71" s="40"/>
      <c r="JQP71" s="40"/>
      <c r="JQQ71" s="40"/>
      <c r="JQR71" s="40"/>
      <c r="JQS71" s="40"/>
      <c r="JQT71" s="40"/>
      <c r="JQU71" s="40"/>
      <c r="JQV71" s="40"/>
      <c r="JQW71" s="40"/>
      <c r="JQX71" s="40"/>
      <c r="JQY71" s="40"/>
      <c r="JQZ71" s="40"/>
      <c r="JRA71" s="40"/>
      <c r="JRB71" s="40"/>
      <c r="JRC71" s="40"/>
      <c r="JRD71" s="40"/>
      <c r="JRE71" s="40"/>
      <c r="JRF71" s="40"/>
      <c r="JRG71" s="40"/>
      <c r="JRH71" s="40"/>
      <c r="JRI71" s="40"/>
      <c r="JRJ71" s="40"/>
      <c r="JRK71" s="40"/>
      <c r="JRL71" s="40"/>
      <c r="JRM71" s="40"/>
      <c r="JRN71" s="40"/>
      <c r="JRO71" s="40"/>
      <c r="JRP71" s="40"/>
      <c r="JRQ71" s="40"/>
      <c r="JRR71" s="40"/>
      <c r="JRS71" s="40"/>
      <c r="JRT71" s="40"/>
      <c r="JRU71" s="40"/>
      <c r="JRV71" s="40"/>
      <c r="JRW71" s="40"/>
      <c r="JRX71" s="40"/>
      <c r="JRY71" s="40"/>
      <c r="JRZ71" s="40"/>
      <c r="JSA71" s="40"/>
      <c r="JSB71" s="40"/>
      <c r="JSC71" s="40"/>
      <c r="JSD71" s="40"/>
      <c r="JSE71" s="40"/>
      <c r="JSF71" s="40"/>
      <c r="JSG71" s="40"/>
      <c r="JSH71" s="40"/>
      <c r="JSI71" s="40"/>
      <c r="JSJ71" s="40"/>
      <c r="JSK71" s="40"/>
      <c r="JSL71" s="40"/>
      <c r="JSM71" s="40"/>
      <c r="JSN71" s="40"/>
      <c r="JSO71" s="40"/>
      <c r="JSP71" s="40"/>
      <c r="JSQ71" s="40"/>
      <c r="JSR71" s="40"/>
      <c r="JSS71" s="40"/>
      <c r="JST71" s="40"/>
      <c r="JSU71" s="40"/>
      <c r="JSV71" s="40"/>
      <c r="JSW71" s="40"/>
      <c r="JSX71" s="40"/>
      <c r="JSY71" s="40"/>
      <c r="JSZ71" s="40"/>
      <c r="JTA71" s="40"/>
      <c r="JTB71" s="40"/>
      <c r="JTC71" s="40"/>
      <c r="JTD71" s="40"/>
      <c r="JTE71" s="40"/>
      <c r="JTF71" s="40"/>
      <c r="JTG71" s="40"/>
      <c r="JTH71" s="40"/>
      <c r="JTI71" s="40"/>
      <c r="JTJ71" s="40"/>
      <c r="JTK71" s="40"/>
      <c r="JTL71" s="40"/>
      <c r="JTM71" s="40"/>
      <c r="JTN71" s="40"/>
      <c r="JTO71" s="40"/>
      <c r="JTP71" s="40"/>
      <c r="JTQ71" s="40"/>
      <c r="JTR71" s="40"/>
      <c r="JTS71" s="40"/>
      <c r="JTT71" s="40"/>
      <c r="JTU71" s="40"/>
      <c r="JTV71" s="40"/>
      <c r="JTW71" s="40"/>
      <c r="JTX71" s="40"/>
      <c r="JTY71" s="40"/>
      <c r="JTZ71" s="40"/>
      <c r="JUA71" s="40"/>
      <c r="JUB71" s="40"/>
      <c r="JUC71" s="40"/>
      <c r="JUD71" s="40"/>
      <c r="JUE71" s="40"/>
      <c r="JUF71" s="40"/>
      <c r="JUG71" s="40"/>
      <c r="JUH71" s="40"/>
      <c r="JUI71" s="40"/>
      <c r="JUJ71" s="40"/>
      <c r="JUK71" s="40"/>
      <c r="JUL71" s="40"/>
      <c r="JUM71" s="40"/>
      <c r="JUN71" s="40"/>
      <c r="JUO71" s="40"/>
      <c r="JUP71" s="40"/>
      <c r="JUQ71" s="40"/>
      <c r="JUR71" s="40"/>
      <c r="JUS71" s="40"/>
      <c r="JUT71" s="40"/>
      <c r="JUU71" s="40"/>
      <c r="JUV71" s="40"/>
      <c r="JUW71" s="40"/>
      <c r="JUX71" s="40"/>
      <c r="JUY71" s="40"/>
      <c r="JUZ71" s="40"/>
      <c r="JVA71" s="40"/>
      <c r="JVB71" s="40"/>
      <c r="JVC71" s="40"/>
      <c r="JVD71" s="40"/>
      <c r="JVE71" s="40"/>
      <c r="JVF71" s="40"/>
      <c r="JVG71" s="40"/>
      <c r="JVH71" s="40"/>
      <c r="JVI71" s="40"/>
      <c r="JVJ71" s="40"/>
      <c r="JVK71" s="40"/>
      <c r="JVL71" s="40"/>
      <c r="JVM71" s="40"/>
      <c r="JVN71" s="40"/>
      <c r="JVO71" s="40"/>
      <c r="JVP71" s="40"/>
      <c r="JVQ71" s="40"/>
      <c r="JVR71" s="40"/>
      <c r="JVS71" s="40"/>
      <c r="JVT71" s="40"/>
      <c r="JVU71" s="40"/>
      <c r="JVV71" s="40"/>
      <c r="JVW71" s="40"/>
      <c r="JVX71" s="40"/>
      <c r="JVY71" s="40"/>
      <c r="JVZ71" s="40"/>
      <c r="JWA71" s="40"/>
      <c r="JWB71" s="40"/>
      <c r="JWC71" s="40"/>
      <c r="JWD71" s="40"/>
      <c r="JWE71" s="40"/>
      <c r="JWF71" s="40"/>
      <c r="JWG71" s="40"/>
      <c r="JWH71" s="40"/>
      <c r="JWI71" s="40"/>
      <c r="JWJ71" s="40"/>
      <c r="JWK71" s="40"/>
      <c r="JWL71" s="40"/>
      <c r="JWM71" s="40"/>
      <c r="JWN71" s="40"/>
      <c r="JWO71" s="40"/>
      <c r="JWP71" s="40"/>
      <c r="JWQ71" s="40"/>
      <c r="JWR71" s="40"/>
      <c r="JWS71" s="40"/>
      <c r="JWT71" s="40"/>
      <c r="JWU71" s="40"/>
      <c r="JWV71" s="40"/>
      <c r="JWW71" s="40"/>
      <c r="JWX71" s="40"/>
      <c r="JWY71" s="40"/>
      <c r="JWZ71" s="40"/>
      <c r="JXA71" s="40"/>
      <c r="JXB71" s="40"/>
      <c r="JXC71" s="40"/>
      <c r="JXD71" s="40"/>
      <c r="JXE71" s="40"/>
      <c r="JXF71" s="40"/>
      <c r="JXG71" s="40"/>
      <c r="JXH71" s="40"/>
      <c r="JXI71" s="40"/>
      <c r="JXJ71" s="40"/>
      <c r="JXK71" s="40"/>
      <c r="JXL71" s="40"/>
      <c r="JXM71" s="40"/>
      <c r="JXN71" s="40"/>
      <c r="JXO71" s="40"/>
      <c r="JXP71" s="40"/>
      <c r="JXQ71" s="40"/>
      <c r="JXR71" s="40"/>
      <c r="JXS71" s="40"/>
      <c r="JXT71" s="40"/>
      <c r="JXU71" s="40"/>
      <c r="JXV71" s="40"/>
      <c r="JXW71" s="40"/>
      <c r="JXX71" s="40"/>
      <c r="JXY71" s="40"/>
      <c r="JXZ71" s="40"/>
      <c r="JYA71" s="40"/>
      <c r="JYB71" s="40"/>
      <c r="JYC71" s="40"/>
      <c r="JYD71" s="40"/>
      <c r="JYE71" s="40"/>
      <c r="JYF71" s="40"/>
      <c r="JYG71" s="40"/>
      <c r="JYH71" s="40"/>
      <c r="JYI71" s="40"/>
      <c r="JYJ71" s="40"/>
      <c r="JYK71" s="40"/>
      <c r="JYL71" s="40"/>
      <c r="JYM71" s="40"/>
      <c r="JYN71" s="40"/>
      <c r="JYO71" s="40"/>
      <c r="JYP71" s="40"/>
      <c r="JYQ71" s="40"/>
      <c r="JYR71" s="40"/>
      <c r="JYS71" s="40"/>
      <c r="JYT71" s="40"/>
      <c r="JYU71" s="40"/>
      <c r="JYV71" s="40"/>
      <c r="JYW71" s="40"/>
      <c r="JYX71" s="40"/>
      <c r="JYY71" s="40"/>
      <c r="JYZ71" s="40"/>
      <c r="JZA71" s="40"/>
      <c r="JZB71" s="40"/>
      <c r="JZC71" s="40"/>
      <c r="JZD71" s="40"/>
      <c r="JZE71" s="40"/>
      <c r="JZF71" s="40"/>
      <c r="JZG71" s="40"/>
      <c r="JZH71" s="40"/>
      <c r="JZI71" s="40"/>
      <c r="JZJ71" s="40"/>
      <c r="JZK71" s="40"/>
      <c r="JZL71" s="40"/>
      <c r="JZM71" s="40"/>
      <c r="JZN71" s="40"/>
      <c r="JZO71" s="40"/>
      <c r="JZP71" s="40"/>
      <c r="JZQ71" s="40"/>
      <c r="JZR71" s="40"/>
      <c r="JZS71" s="40"/>
      <c r="JZT71" s="40"/>
      <c r="JZU71" s="40"/>
      <c r="JZV71" s="40"/>
      <c r="JZW71" s="40"/>
      <c r="JZX71" s="40"/>
      <c r="JZY71" s="40"/>
      <c r="JZZ71" s="40"/>
      <c r="KAA71" s="40"/>
      <c r="KAB71" s="40"/>
      <c r="KAC71" s="40"/>
      <c r="KAD71" s="40"/>
      <c r="KAE71" s="40"/>
      <c r="KAF71" s="40"/>
      <c r="KAG71" s="40"/>
      <c r="KAH71" s="40"/>
      <c r="KAI71" s="40"/>
      <c r="KAJ71" s="40"/>
      <c r="KAK71" s="40"/>
      <c r="KAL71" s="40"/>
      <c r="KAM71" s="40"/>
      <c r="KAN71" s="40"/>
      <c r="KAO71" s="40"/>
      <c r="KAP71" s="40"/>
      <c r="KAQ71" s="40"/>
      <c r="KAR71" s="40"/>
      <c r="KAS71" s="40"/>
      <c r="KAT71" s="40"/>
      <c r="KAU71" s="40"/>
      <c r="KAV71" s="40"/>
      <c r="KAW71" s="40"/>
      <c r="KAX71" s="40"/>
      <c r="KAY71" s="40"/>
      <c r="KAZ71" s="40"/>
      <c r="KBA71" s="40"/>
      <c r="KBB71" s="40"/>
      <c r="KBC71" s="40"/>
      <c r="KBD71" s="40"/>
      <c r="KBE71" s="40"/>
      <c r="KBF71" s="40"/>
      <c r="KBG71" s="40"/>
      <c r="KBH71" s="40"/>
      <c r="KBI71" s="40"/>
      <c r="KBJ71" s="40"/>
      <c r="KBK71" s="40"/>
      <c r="KBL71" s="40"/>
      <c r="KBM71" s="40"/>
      <c r="KBN71" s="40"/>
      <c r="KBO71" s="40"/>
      <c r="KBP71" s="40"/>
      <c r="KBQ71" s="40"/>
      <c r="KBR71" s="40"/>
      <c r="KBS71" s="40"/>
      <c r="KBT71" s="40"/>
      <c r="KBU71" s="40"/>
      <c r="KBV71" s="40"/>
      <c r="KBW71" s="40"/>
      <c r="KBX71" s="40"/>
      <c r="KBY71" s="40"/>
      <c r="KBZ71" s="40"/>
      <c r="KCA71" s="40"/>
      <c r="KCB71" s="40"/>
      <c r="KCC71" s="40"/>
      <c r="KCD71" s="40"/>
      <c r="KCE71" s="40"/>
      <c r="KCF71" s="40"/>
      <c r="KCG71" s="40"/>
      <c r="KCH71" s="40"/>
      <c r="KCI71" s="40"/>
      <c r="KCJ71" s="40"/>
      <c r="KCK71" s="40"/>
      <c r="KCL71" s="40"/>
      <c r="KCM71" s="40"/>
      <c r="KCN71" s="40"/>
      <c r="KCO71" s="40"/>
      <c r="KCP71" s="40"/>
      <c r="KCQ71" s="40"/>
      <c r="KCR71" s="40"/>
      <c r="KCS71" s="40"/>
      <c r="KCT71" s="40"/>
      <c r="KCU71" s="40"/>
      <c r="KCV71" s="40"/>
      <c r="KCW71" s="40"/>
      <c r="KCX71" s="40"/>
      <c r="KCY71" s="40"/>
      <c r="KCZ71" s="40"/>
      <c r="KDA71" s="40"/>
      <c r="KDB71" s="40"/>
      <c r="KDC71" s="40"/>
      <c r="KDD71" s="40"/>
      <c r="KDE71" s="40"/>
      <c r="KDF71" s="40"/>
      <c r="KDG71" s="40"/>
      <c r="KDH71" s="40"/>
      <c r="KDI71" s="40"/>
      <c r="KDJ71" s="40"/>
      <c r="KDK71" s="40"/>
      <c r="KDL71" s="40"/>
      <c r="KDM71" s="40"/>
      <c r="KDN71" s="40"/>
      <c r="KDO71" s="40"/>
      <c r="KDP71" s="40"/>
      <c r="KDQ71" s="40"/>
      <c r="KDR71" s="40"/>
      <c r="KDS71" s="40"/>
      <c r="KDT71" s="40"/>
      <c r="KDU71" s="40"/>
      <c r="KDV71" s="40"/>
      <c r="KDW71" s="40"/>
      <c r="KDX71" s="40"/>
      <c r="KDY71" s="40"/>
      <c r="KDZ71" s="40"/>
      <c r="KEA71" s="40"/>
      <c r="KEB71" s="40"/>
      <c r="KEC71" s="40"/>
      <c r="KED71" s="40"/>
      <c r="KEE71" s="40"/>
      <c r="KEF71" s="40"/>
      <c r="KEG71" s="40"/>
      <c r="KEH71" s="40"/>
      <c r="KEI71" s="40"/>
      <c r="KEJ71" s="40"/>
      <c r="KEK71" s="40"/>
      <c r="KEL71" s="40"/>
      <c r="KEM71" s="40"/>
      <c r="KEN71" s="40"/>
      <c r="KEO71" s="40"/>
      <c r="KEP71" s="40"/>
      <c r="KEQ71" s="40"/>
      <c r="KER71" s="40"/>
      <c r="KES71" s="40"/>
      <c r="KET71" s="40"/>
      <c r="KEU71" s="40"/>
      <c r="KEV71" s="40"/>
      <c r="KEW71" s="40"/>
      <c r="KEX71" s="40"/>
      <c r="KEY71" s="40"/>
      <c r="KEZ71" s="40"/>
      <c r="KFA71" s="40"/>
      <c r="KFB71" s="40"/>
      <c r="KFC71" s="40"/>
      <c r="KFD71" s="40"/>
      <c r="KFE71" s="40"/>
      <c r="KFF71" s="40"/>
      <c r="KFG71" s="40"/>
      <c r="KFH71" s="40"/>
      <c r="KFI71" s="40"/>
      <c r="KFJ71" s="40"/>
      <c r="KFK71" s="40"/>
      <c r="KFL71" s="40"/>
      <c r="KFM71" s="40"/>
      <c r="KFN71" s="40"/>
      <c r="KFO71" s="40"/>
      <c r="KFP71" s="40"/>
      <c r="KFQ71" s="40"/>
      <c r="KFR71" s="40"/>
      <c r="KFS71" s="40"/>
      <c r="KFT71" s="40"/>
      <c r="KFU71" s="40"/>
      <c r="KFV71" s="40"/>
      <c r="KFW71" s="40"/>
      <c r="KFX71" s="40"/>
      <c r="KFY71" s="40"/>
      <c r="KFZ71" s="40"/>
      <c r="KGA71" s="40"/>
      <c r="KGB71" s="40"/>
      <c r="KGC71" s="40"/>
      <c r="KGD71" s="40"/>
      <c r="KGE71" s="40"/>
      <c r="KGF71" s="40"/>
      <c r="KGG71" s="40"/>
      <c r="KGH71" s="40"/>
      <c r="KGI71" s="40"/>
      <c r="KGJ71" s="40"/>
      <c r="KGK71" s="40"/>
      <c r="KGL71" s="40"/>
      <c r="KGM71" s="40"/>
      <c r="KGN71" s="40"/>
      <c r="KGO71" s="40"/>
      <c r="KGP71" s="40"/>
      <c r="KGQ71" s="40"/>
      <c r="KGR71" s="40"/>
      <c r="KGS71" s="40"/>
      <c r="KGT71" s="40"/>
      <c r="KGU71" s="40"/>
      <c r="KGV71" s="40"/>
      <c r="KGW71" s="40"/>
      <c r="KGX71" s="40"/>
      <c r="KGY71" s="40"/>
      <c r="KGZ71" s="40"/>
      <c r="KHA71" s="40"/>
      <c r="KHB71" s="40"/>
      <c r="KHC71" s="40"/>
      <c r="KHD71" s="40"/>
      <c r="KHE71" s="40"/>
      <c r="KHF71" s="40"/>
      <c r="KHG71" s="40"/>
      <c r="KHH71" s="40"/>
      <c r="KHI71" s="40"/>
      <c r="KHJ71" s="40"/>
      <c r="KHK71" s="40"/>
      <c r="KHL71" s="40"/>
      <c r="KHM71" s="40"/>
      <c r="KHN71" s="40"/>
      <c r="KHO71" s="40"/>
      <c r="KHP71" s="40"/>
      <c r="KHQ71" s="40"/>
      <c r="KHR71" s="40"/>
      <c r="KHS71" s="40"/>
      <c r="KHT71" s="40"/>
      <c r="KHU71" s="40"/>
      <c r="KHV71" s="40"/>
      <c r="KHW71" s="40"/>
      <c r="KHX71" s="40"/>
      <c r="KHY71" s="40"/>
      <c r="KHZ71" s="40"/>
      <c r="KIA71" s="40"/>
      <c r="KIB71" s="40"/>
      <c r="KIC71" s="40"/>
      <c r="KID71" s="40"/>
      <c r="KIE71" s="40"/>
      <c r="KIF71" s="40"/>
      <c r="KIG71" s="40"/>
      <c r="KIH71" s="40"/>
      <c r="KII71" s="40"/>
      <c r="KIJ71" s="40"/>
      <c r="KIK71" s="40"/>
      <c r="KIL71" s="40"/>
      <c r="KIM71" s="40"/>
      <c r="KIN71" s="40"/>
      <c r="KIO71" s="40"/>
      <c r="KIP71" s="40"/>
      <c r="KIQ71" s="40"/>
      <c r="KIR71" s="40"/>
      <c r="KIS71" s="40"/>
      <c r="KIT71" s="40"/>
      <c r="KIU71" s="40"/>
      <c r="KIV71" s="40"/>
      <c r="KIW71" s="40"/>
      <c r="KIX71" s="40"/>
      <c r="KIY71" s="40"/>
      <c r="KIZ71" s="40"/>
      <c r="KJA71" s="40"/>
      <c r="KJB71" s="40"/>
      <c r="KJC71" s="40"/>
      <c r="KJD71" s="40"/>
      <c r="KJE71" s="40"/>
      <c r="KJF71" s="40"/>
      <c r="KJG71" s="40"/>
      <c r="KJH71" s="40"/>
      <c r="KJI71" s="40"/>
      <c r="KJJ71" s="40"/>
      <c r="KJK71" s="40"/>
      <c r="KJL71" s="40"/>
      <c r="KJM71" s="40"/>
      <c r="KJN71" s="40"/>
      <c r="KJO71" s="40"/>
      <c r="KJP71" s="40"/>
      <c r="KJQ71" s="40"/>
      <c r="KJR71" s="40"/>
      <c r="KJS71" s="40"/>
      <c r="KJT71" s="40"/>
      <c r="KJU71" s="40"/>
      <c r="KJV71" s="40"/>
      <c r="KJW71" s="40"/>
      <c r="KJX71" s="40"/>
      <c r="KJY71" s="40"/>
      <c r="KJZ71" s="40"/>
      <c r="KKA71" s="40"/>
      <c r="KKB71" s="40"/>
      <c r="KKC71" s="40"/>
      <c r="KKD71" s="40"/>
      <c r="KKE71" s="40"/>
      <c r="KKF71" s="40"/>
      <c r="KKG71" s="40"/>
      <c r="KKH71" s="40"/>
      <c r="KKI71" s="40"/>
      <c r="KKJ71" s="40"/>
      <c r="KKK71" s="40"/>
      <c r="KKL71" s="40"/>
      <c r="KKM71" s="40"/>
      <c r="KKN71" s="40"/>
      <c r="KKO71" s="40"/>
      <c r="KKP71" s="40"/>
      <c r="KKQ71" s="40"/>
      <c r="KKR71" s="40"/>
      <c r="KKS71" s="40"/>
      <c r="KKT71" s="40"/>
      <c r="KKU71" s="40"/>
      <c r="KKV71" s="40"/>
      <c r="KKW71" s="40"/>
      <c r="KKX71" s="40"/>
      <c r="KKY71" s="40"/>
      <c r="KKZ71" s="40"/>
      <c r="KLA71" s="40"/>
      <c r="KLB71" s="40"/>
      <c r="KLC71" s="40"/>
      <c r="KLD71" s="40"/>
      <c r="KLE71" s="40"/>
      <c r="KLF71" s="40"/>
      <c r="KLG71" s="40"/>
      <c r="KLH71" s="40"/>
      <c r="KLI71" s="40"/>
      <c r="KLJ71" s="40"/>
      <c r="KLK71" s="40"/>
      <c r="KLL71" s="40"/>
      <c r="KLM71" s="40"/>
      <c r="KLN71" s="40"/>
      <c r="KLO71" s="40"/>
      <c r="KLP71" s="40"/>
      <c r="KLQ71" s="40"/>
      <c r="KLR71" s="40"/>
      <c r="KLS71" s="40"/>
      <c r="KLT71" s="40"/>
      <c r="KLU71" s="40"/>
      <c r="KLV71" s="40"/>
      <c r="KLW71" s="40"/>
      <c r="KLX71" s="40"/>
      <c r="KLY71" s="40"/>
      <c r="KLZ71" s="40"/>
      <c r="KMA71" s="40"/>
      <c r="KMB71" s="40"/>
      <c r="KMC71" s="40"/>
      <c r="KMD71" s="40"/>
      <c r="KME71" s="40"/>
      <c r="KMF71" s="40"/>
      <c r="KMG71" s="40"/>
      <c r="KMH71" s="40"/>
      <c r="KMI71" s="40"/>
      <c r="KMJ71" s="40"/>
      <c r="KMK71" s="40"/>
      <c r="KML71" s="40"/>
      <c r="KMM71" s="40"/>
      <c r="KMN71" s="40"/>
      <c r="KMO71" s="40"/>
      <c r="KMP71" s="40"/>
      <c r="KMQ71" s="40"/>
      <c r="KMR71" s="40"/>
      <c r="KMS71" s="40"/>
      <c r="KMT71" s="40"/>
      <c r="KMU71" s="40"/>
      <c r="KMV71" s="40"/>
      <c r="KMW71" s="40"/>
      <c r="KMX71" s="40"/>
      <c r="KMY71" s="40"/>
      <c r="KMZ71" s="40"/>
      <c r="KNA71" s="40"/>
      <c r="KNB71" s="40"/>
      <c r="KNC71" s="40"/>
      <c r="KND71" s="40"/>
      <c r="KNE71" s="40"/>
      <c r="KNF71" s="40"/>
      <c r="KNG71" s="40"/>
      <c r="KNH71" s="40"/>
      <c r="KNI71" s="40"/>
      <c r="KNJ71" s="40"/>
      <c r="KNK71" s="40"/>
      <c r="KNL71" s="40"/>
      <c r="KNM71" s="40"/>
      <c r="KNN71" s="40"/>
      <c r="KNO71" s="40"/>
      <c r="KNP71" s="40"/>
      <c r="KNQ71" s="40"/>
      <c r="KNR71" s="40"/>
      <c r="KNS71" s="40"/>
      <c r="KNT71" s="40"/>
      <c r="KNU71" s="40"/>
      <c r="KNV71" s="40"/>
      <c r="KNW71" s="40"/>
      <c r="KNX71" s="40"/>
      <c r="KNY71" s="40"/>
      <c r="KNZ71" s="40"/>
      <c r="KOA71" s="40"/>
      <c r="KOB71" s="40"/>
      <c r="KOC71" s="40"/>
      <c r="KOD71" s="40"/>
      <c r="KOE71" s="40"/>
      <c r="KOF71" s="40"/>
      <c r="KOG71" s="40"/>
      <c r="KOH71" s="40"/>
      <c r="KOI71" s="40"/>
      <c r="KOJ71" s="40"/>
      <c r="KOK71" s="40"/>
      <c r="KOL71" s="40"/>
      <c r="KOM71" s="40"/>
      <c r="KON71" s="40"/>
      <c r="KOO71" s="40"/>
      <c r="KOP71" s="40"/>
      <c r="KOQ71" s="40"/>
      <c r="KOR71" s="40"/>
      <c r="KOS71" s="40"/>
      <c r="KOT71" s="40"/>
      <c r="KOU71" s="40"/>
      <c r="KOV71" s="40"/>
      <c r="KOW71" s="40"/>
      <c r="KOX71" s="40"/>
      <c r="KOY71" s="40"/>
      <c r="KOZ71" s="40"/>
      <c r="KPA71" s="40"/>
      <c r="KPB71" s="40"/>
      <c r="KPC71" s="40"/>
      <c r="KPD71" s="40"/>
      <c r="KPE71" s="40"/>
      <c r="KPF71" s="40"/>
      <c r="KPG71" s="40"/>
      <c r="KPH71" s="40"/>
      <c r="KPI71" s="40"/>
      <c r="KPJ71" s="40"/>
      <c r="KPK71" s="40"/>
      <c r="KPL71" s="40"/>
      <c r="KPM71" s="40"/>
      <c r="KPN71" s="40"/>
      <c r="KPO71" s="40"/>
      <c r="KPP71" s="40"/>
      <c r="KPQ71" s="40"/>
      <c r="KPR71" s="40"/>
      <c r="KPS71" s="40"/>
      <c r="KPT71" s="40"/>
      <c r="KPU71" s="40"/>
      <c r="KPV71" s="40"/>
      <c r="KPW71" s="40"/>
      <c r="KPX71" s="40"/>
      <c r="KPY71" s="40"/>
      <c r="KPZ71" s="40"/>
      <c r="KQA71" s="40"/>
      <c r="KQB71" s="40"/>
      <c r="KQC71" s="40"/>
      <c r="KQD71" s="40"/>
      <c r="KQE71" s="40"/>
      <c r="KQF71" s="40"/>
      <c r="KQG71" s="40"/>
      <c r="KQH71" s="40"/>
      <c r="KQI71" s="40"/>
      <c r="KQJ71" s="40"/>
      <c r="KQK71" s="40"/>
      <c r="KQL71" s="40"/>
      <c r="KQM71" s="40"/>
      <c r="KQN71" s="40"/>
      <c r="KQO71" s="40"/>
      <c r="KQP71" s="40"/>
      <c r="KQQ71" s="40"/>
      <c r="KQR71" s="40"/>
      <c r="KQS71" s="40"/>
      <c r="KQT71" s="40"/>
      <c r="KQU71" s="40"/>
      <c r="KQV71" s="40"/>
      <c r="KQW71" s="40"/>
      <c r="KQX71" s="40"/>
      <c r="KQY71" s="40"/>
      <c r="KQZ71" s="40"/>
      <c r="KRA71" s="40"/>
      <c r="KRB71" s="40"/>
      <c r="KRC71" s="40"/>
      <c r="KRD71" s="40"/>
      <c r="KRE71" s="40"/>
      <c r="KRF71" s="40"/>
      <c r="KRG71" s="40"/>
      <c r="KRH71" s="40"/>
      <c r="KRI71" s="40"/>
      <c r="KRJ71" s="40"/>
      <c r="KRK71" s="40"/>
      <c r="KRL71" s="40"/>
      <c r="KRM71" s="40"/>
      <c r="KRN71" s="40"/>
      <c r="KRO71" s="40"/>
      <c r="KRP71" s="40"/>
      <c r="KRQ71" s="40"/>
      <c r="KRR71" s="40"/>
      <c r="KRS71" s="40"/>
      <c r="KRT71" s="40"/>
      <c r="KRU71" s="40"/>
      <c r="KRV71" s="40"/>
      <c r="KRW71" s="40"/>
      <c r="KRX71" s="40"/>
      <c r="KRY71" s="40"/>
      <c r="KRZ71" s="40"/>
      <c r="KSA71" s="40"/>
      <c r="KSB71" s="40"/>
      <c r="KSC71" s="40"/>
      <c r="KSD71" s="40"/>
      <c r="KSE71" s="40"/>
      <c r="KSF71" s="40"/>
      <c r="KSG71" s="40"/>
      <c r="KSH71" s="40"/>
      <c r="KSI71" s="40"/>
      <c r="KSJ71" s="40"/>
      <c r="KSK71" s="40"/>
      <c r="KSL71" s="40"/>
      <c r="KSM71" s="40"/>
      <c r="KSN71" s="40"/>
      <c r="KSO71" s="40"/>
      <c r="KSP71" s="40"/>
      <c r="KSQ71" s="40"/>
      <c r="KSR71" s="40"/>
      <c r="KSS71" s="40"/>
      <c r="KST71" s="40"/>
      <c r="KSU71" s="40"/>
      <c r="KSV71" s="40"/>
      <c r="KSW71" s="40"/>
      <c r="KSX71" s="40"/>
      <c r="KSY71" s="40"/>
      <c r="KSZ71" s="40"/>
      <c r="KTA71" s="40"/>
      <c r="KTB71" s="40"/>
      <c r="KTC71" s="40"/>
      <c r="KTD71" s="40"/>
      <c r="KTE71" s="40"/>
      <c r="KTF71" s="40"/>
      <c r="KTG71" s="40"/>
      <c r="KTH71" s="40"/>
      <c r="KTI71" s="40"/>
      <c r="KTJ71" s="40"/>
      <c r="KTK71" s="40"/>
      <c r="KTL71" s="40"/>
      <c r="KTM71" s="40"/>
      <c r="KTN71" s="40"/>
      <c r="KTO71" s="40"/>
      <c r="KTP71" s="40"/>
      <c r="KTQ71" s="40"/>
      <c r="KTR71" s="40"/>
      <c r="KTS71" s="40"/>
      <c r="KTT71" s="40"/>
      <c r="KTU71" s="40"/>
      <c r="KTV71" s="40"/>
      <c r="KTW71" s="40"/>
      <c r="KTX71" s="40"/>
      <c r="KTY71" s="40"/>
      <c r="KTZ71" s="40"/>
      <c r="KUA71" s="40"/>
      <c r="KUB71" s="40"/>
      <c r="KUC71" s="40"/>
      <c r="KUD71" s="40"/>
      <c r="KUE71" s="40"/>
      <c r="KUF71" s="40"/>
      <c r="KUG71" s="40"/>
      <c r="KUH71" s="40"/>
      <c r="KUI71" s="40"/>
      <c r="KUJ71" s="40"/>
      <c r="KUK71" s="40"/>
      <c r="KUL71" s="40"/>
      <c r="KUM71" s="40"/>
      <c r="KUN71" s="40"/>
      <c r="KUO71" s="40"/>
      <c r="KUP71" s="40"/>
      <c r="KUQ71" s="40"/>
      <c r="KUR71" s="40"/>
      <c r="KUS71" s="40"/>
      <c r="KUT71" s="40"/>
      <c r="KUU71" s="40"/>
      <c r="KUV71" s="40"/>
      <c r="KUW71" s="40"/>
      <c r="KUX71" s="40"/>
      <c r="KUY71" s="40"/>
      <c r="KUZ71" s="40"/>
      <c r="KVA71" s="40"/>
      <c r="KVB71" s="40"/>
      <c r="KVC71" s="40"/>
      <c r="KVD71" s="40"/>
      <c r="KVE71" s="40"/>
      <c r="KVF71" s="40"/>
      <c r="KVG71" s="40"/>
      <c r="KVH71" s="40"/>
      <c r="KVI71" s="40"/>
      <c r="KVJ71" s="40"/>
      <c r="KVK71" s="40"/>
      <c r="KVL71" s="40"/>
      <c r="KVM71" s="40"/>
      <c r="KVN71" s="40"/>
      <c r="KVO71" s="40"/>
      <c r="KVP71" s="40"/>
      <c r="KVQ71" s="40"/>
      <c r="KVR71" s="40"/>
      <c r="KVS71" s="40"/>
      <c r="KVT71" s="40"/>
      <c r="KVU71" s="40"/>
      <c r="KVV71" s="40"/>
      <c r="KVW71" s="40"/>
      <c r="KVX71" s="40"/>
      <c r="KVY71" s="40"/>
      <c r="KVZ71" s="40"/>
      <c r="KWA71" s="40"/>
      <c r="KWB71" s="40"/>
      <c r="KWC71" s="40"/>
      <c r="KWD71" s="40"/>
      <c r="KWE71" s="40"/>
      <c r="KWF71" s="40"/>
      <c r="KWG71" s="40"/>
      <c r="KWH71" s="40"/>
      <c r="KWI71" s="40"/>
      <c r="KWJ71" s="40"/>
      <c r="KWK71" s="40"/>
      <c r="KWL71" s="40"/>
      <c r="KWM71" s="40"/>
      <c r="KWN71" s="40"/>
      <c r="KWO71" s="40"/>
      <c r="KWP71" s="40"/>
      <c r="KWQ71" s="40"/>
      <c r="KWR71" s="40"/>
      <c r="KWS71" s="40"/>
      <c r="KWT71" s="40"/>
      <c r="KWU71" s="40"/>
      <c r="KWV71" s="40"/>
      <c r="KWW71" s="40"/>
      <c r="KWX71" s="40"/>
      <c r="KWY71" s="40"/>
      <c r="KWZ71" s="40"/>
      <c r="KXA71" s="40"/>
      <c r="KXB71" s="40"/>
      <c r="KXC71" s="40"/>
      <c r="KXD71" s="40"/>
      <c r="KXE71" s="40"/>
      <c r="KXF71" s="40"/>
      <c r="KXG71" s="40"/>
      <c r="KXH71" s="40"/>
      <c r="KXI71" s="40"/>
      <c r="KXJ71" s="40"/>
      <c r="KXK71" s="40"/>
      <c r="KXL71" s="40"/>
      <c r="KXM71" s="40"/>
      <c r="KXN71" s="40"/>
      <c r="KXO71" s="40"/>
      <c r="KXP71" s="40"/>
      <c r="KXQ71" s="40"/>
      <c r="KXR71" s="40"/>
      <c r="KXS71" s="40"/>
      <c r="KXT71" s="40"/>
      <c r="KXU71" s="40"/>
      <c r="KXV71" s="40"/>
      <c r="KXW71" s="40"/>
      <c r="KXX71" s="40"/>
      <c r="KXY71" s="40"/>
      <c r="KXZ71" s="40"/>
      <c r="KYA71" s="40"/>
      <c r="KYB71" s="40"/>
      <c r="KYC71" s="40"/>
      <c r="KYD71" s="40"/>
      <c r="KYE71" s="40"/>
      <c r="KYF71" s="40"/>
      <c r="KYG71" s="40"/>
      <c r="KYH71" s="40"/>
      <c r="KYI71" s="40"/>
      <c r="KYJ71" s="40"/>
      <c r="KYK71" s="40"/>
      <c r="KYL71" s="40"/>
      <c r="KYM71" s="40"/>
      <c r="KYN71" s="40"/>
      <c r="KYO71" s="40"/>
      <c r="KYP71" s="40"/>
      <c r="KYQ71" s="40"/>
      <c r="KYR71" s="40"/>
      <c r="KYS71" s="40"/>
      <c r="KYT71" s="40"/>
      <c r="KYU71" s="40"/>
      <c r="KYV71" s="40"/>
      <c r="KYW71" s="40"/>
      <c r="KYX71" s="40"/>
      <c r="KYY71" s="40"/>
      <c r="KYZ71" s="40"/>
      <c r="KZA71" s="40"/>
      <c r="KZB71" s="40"/>
      <c r="KZC71" s="40"/>
      <c r="KZD71" s="40"/>
      <c r="KZE71" s="40"/>
      <c r="KZF71" s="40"/>
      <c r="KZG71" s="40"/>
      <c r="KZH71" s="40"/>
      <c r="KZI71" s="40"/>
      <c r="KZJ71" s="40"/>
      <c r="KZK71" s="40"/>
      <c r="KZL71" s="40"/>
      <c r="KZM71" s="40"/>
      <c r="KZN71" s="40"/>
      <c r="KZO71" s="40"/>
      <c r="KZP71" s="40"/>
      <c r="KZQ71" s="40"/>
      <c r="KZR71" s="40"/>
      <c r="KZS71" s="40"/>
      <c r="KZT71" s="40"/>
      <c r="KZU71" s="40"/>
      <c r="KZV71" s="40"/>
      <c r="KZW71" s="40"/>
      <c r="KZX71" s="40"/>
      <c r="KZY71" s="40"/>
      <c r="KZZ71" s="40"/>
      <c r="LAA71" s="40"/>
      <c r="LAB71" s="40"/>
      <c r="LAC71" s="40"/>
      <c r="LAD71" s="40"/>
      <c r="LAE71" s="40"/>
      <c r="LAF71" s="40"/>
      <c r="LAG71" s="40"/>
      <c r="LAH71" s="40"/>
      <c r="LAI71" s="40"/>
      <c r="LAJ71" s="40"/>
      <c r="LAK71" s="40"/>
      <c r="LAL71" s="40"/>
      <c r="LAM71" s="40"/>
      <c r="LAN71" s="40"/>
      <c r="LAO71" s="40"/>
      <c r="LAP71" s="40"/>
      <c r="LAQ71" s="40"/>
      <c r="LAR71" s="40"/>
      <c r="LAS71" s="40"/>
      <c r="LAT71" s="40"/>
      <c r="LAU71" s="40"/>
      <c r="LAV71" s="40"/>
      <c r="LAW71" s="40"/>
      <c r="LAX71" s="40"/>
      <c r="LAY71" s="40"/>
      <c r="LAZ71" s="40"/>
      <c r="LBA71" s="40"/>
      <c r="LBB71" s="40"/>
      <c r="LBC71" s="40"/>
      <c r="LBD71" s="40"/>
      <c r="LBE71" s="40"/>
      <c r="LBF71" s="40"/>
      <c r="LBG71" s="40"/>
      <c r="LBH71" s="40"/>
      <c r="LBI71" s="40"/>
      <c r="LBJ71" s="40"/>
      <c r="LBK71" s="40"/>
      <c r="LBL71" s="40"/>
      <c r="LBM71" s="40"/>
      <c r="LBN71" s="40"/>
      <c r="LBO71" s="40"/>
      <c r="LBP71" s="40"/>
      <c r="LBQ71" s="40"/>
      <c r="LBR71" s="40"/>
      <c r="LBS71" s="40"/>
      <c r="LBT71" s="40"/>
      <c r="LBU71" s="40"/>
      <c r="LBV71" s="40"/>
      <c r="LBW71" s="40"/>
      <c r="LBX71" s="40"/>
      <c r="LBY71" s="40"/>
      <c r="LBZ71" s="40"/>
      <c r="LCA71" s="40"/>
      <c r="LCB71" s="40"/>
      <c r="LCC71" s="40"/>
      <c r="LCD71" s="40"/>
      <c r="LCE71" s="40"/>
      <c r="LCF71" s="40"/>
      <c r="LCG71" s="40"/>
      <c r="LCH71" s="40"/>
      <c r="LCI71" s="40"/>
      <c r="LCJ71" s="40"/>
      <c r="LCK71" s="40"/>
      <c r="LCL71" s="40"/>
      <c r="LCM71" s="40"/>
      <c r="LCN71" s="40"/>
      <c r="LCO71" s="40"/>
      <c r="LCP71" s="40"/>
      <c r="LCQ71" s="40"/>
      <c r="LCR71" s="40"/>
      <c r="LCS71" s="40"/>
      <c r="LCT71" s="40"/>
      <c r="LCU71" s="40"/>
      <c r="LCV71" s="40"/>
      <c r="LCW71" s="40"/>
      <c r="LCX71" s="40"/>
      <c r="LCY71" s="40"/>
      <c r="LCZ71" s="40"/>
      <c r="LDA71" s="40"/>
      <c r="LDB71" s="40"/>
      <c r="LDC71" s="40"/>
      <c r="LDD71" s="40"/>
      <c r="LDE71" s="40"/>
      <c r="LDF71" s="40"/>
      <c r="LDG71" s="40"/>
      <c r="LDH71" s="40"/>
      <c r="LDI71" s="40"/>
      <c r="LDJ71" s="40"/>
      <c r="LDK71" s="40"/>
      <c r="LDL71" s="40"/>
      <c r="LDM71" s="40"/>
      <c r="LDN71" s="40"/>
      <c r="LDO71" s="40"/>
      <c r="LDP71" s="40"/>
      <c r="LDQ71" s="40"/>
      <c r="LDR71" s="40"/>
      <c r="LDS71" s="40"/>
      <c r="LDT71" s="40"/>
      <c r="LDU71" s="40"/>
      <c r="LDV71" s="40"/>
      <c r="LDW71" s="40"/>
      <c r="LDX71" s="40"/>
      <c r="LDY71" s="40"/>
      <c r="LDZ71" s="40"/>
      <c r="LEA71" s="40"/>
      <c r="LEB71" s="40"/>
      <c r="LEC71" s="40"/>
      <c r="LED71" s="40"/>
      <c r="LEE71" s="40"/>
      <c r="LEF71" s="40"/>
      <c r="LEG71" s="40"/>
      <c r="LEH71" s="40"/>
      <c r="LEI71" s="40"/>
      <c r="LEJ71" s="40"/>
      <c r="LEK71" s="40"/>
      <c r="LEL71" s="40"/>
      <c r="LEM71" s="40"/>
      <c r="LEN71" s="40"/>
      <c r="LEO71" s="40"/>
      <c r="LEP71" s="40"/>
      <c r="LEQ71" s="40"/>
      <c r="LER71" s="40"/>
      <c r="LES71" s="40"/>
      <c r="LET71" s="40"/>
      <c r="LEU71" s="40"/>
      <c r="LEV71" s="40"/>
      <c r="LEW71" s="40"/>
      <c r="LEX71" s="40"/>
      <c r="LEY71" s="40"/>
      <c r="LEZ71" s="40"/>
      <c r="LFA71" s="40"/>
      <c r="LFB71" s="40"/>
      <c r="LFC71" s="40"/>
      <c r="LFD71" s="40"/>
      <c r="LFE71" s="40"/>
      <c r="LFF71" s="40"/>
      <c r="LFG71" s="40"/>
      <c r="LFH71" s="40"/>
      <c r="LFI71" s="40"/>
      <c r="LFJ71" s="40"/>
      <c r="LFK71" s="40"/>
      <c r="LFL71" s="40"/>
      <c r="LFM71" s="40"/>
      <c r="LFN71" s="40"/>
      <c r="LFO71" s="40"/>
      <c r="LFP71" s="40"/>
      <c r="LFQ71" s="40"/>
      <c r="LFR71" s="40"/>
      <c r="LFS71" s="40"/>
      <c r="LFT71" s="40"/>
      <c r="LFU71" s="40"/>
      <c r="LFV71" s="40"/>
      <c r="LFW71" s="40"/>
      <c r="LFX71" s="40"/>
      <c r="LFY71" s="40"/>
      <c r="LFZ71" s="40"/>
      <c r="LGA71" s="40"/>
      <c r="LGB71" s="40"/>
      <c r="LGC71" s="40"/>
      <c r="LGD71" s="40"/>
      <c r="LGE71" s="40"/>
      <c r="LGF71" s="40"/>
      <c r="LGG71" s="40"/>
      <c r="LGH71" s="40"/>
      <c r="LGI71" s="40"/>
      <c r="LGJ71" s="40"/>
      <c r="LGK71" s="40"/>
      <c r="LGL71" s="40"/>
      <c r="LGM71" s="40"/>
      <c r="LGN71" s="40"/>
      <c r="LGO71" s="40"/>
      <c r="LGP71" s="40"/>
      <c r="LGQ71" s="40"/>
      <c r="LGR71" s="40"/>
      <c r="LGS71" s="40"/>
      <c r="LGT71" s="40"/>
      <c r="LGU71" s="40"/>
      <c r="LGV71" s="40"/>
      <c r="LGW71" s="40"/>
      <c r="LGX71" s="40"/>
      <c r="LGY71" s="40"/>
      <c r="LGZ71" s="40"/>
      <c r="LHA71" s="40"/>
      <c r="LHB71" s="40"/>
      <c r="LHC71" s="40"/>
      <c r="LHD71" s="40"/>
      <c r="LHE71" s="40"/>
      <c r="LHF71" s="40"/>
      <c r="LHG71" s="40"/>
      <c r="LHH71" s="40"/>
      <c r="LHI71" s="40"/>
      <c r="LHJ71" s="40"/>
      <c r="LHK71" s="40"/>
      <c r="LHL71" s="40"/>
      <c r="LHM71" s="40"/>
      <c r="LHN71" s="40"/>
      <c r="LHO71" s="40"/>
      <c r="LHP71" s="40"/>
      <c r="LHQ71" s="40"/>
      <c r="LHR71" s="40"/>
      <c r="LHS71" s="40"/>
      <c r="LHT71" s="40"/>
      <c r="LHU71" s="40"/>
      <c r="LHV71" s="40"/>
      <c r="LHW71" s="40"/>
      <c r="LHX71" s="40"/>
      <c r="LHY71" s="40"/>
      <c r="LHZ71" s="40"/>
      <c r="LIA71" s="40"/>
      <c r="LIB71" s="40"/>
      <c r="LIC71" s="40"/>
      <c r="LID71" s="40"/>
      <c r="LIE71" s="40"/>
      <c r="LIF71" s="40"/>
      <c r="LIG71" s="40"/>
      <c r="LIH71" s="40"/>
      <c r="LII71" s="40"/>
      <c r="LIJ71" s="40"/>
      <c r="LIK71" s="40"/>
      <c r="LIL71" s="40"/>
      <c r="LIM71" s="40"/>
      <c r="LIN71" s="40"/>
      <c r="LIO71" s="40"/>
      <c r="LIP71" s="40"/>
      <c r="LIQ71" s="40"/>
      <c r="LIR71" s="40"/>
      <c r="LIS71" s="40"/>
      <c r="LIT71" s="40"/>
      <c r="LIU71" s="40"/>
      <c r="LIV71" s="40"/>
      <c r="LIW71" s="40"/>
      <c r="LIX71" s="40"/>
      <c r="LIY71" s="40"/>
      <c r="LIZ71" s="40"/>
      <c r="LJA71" s="40"/>
      <c r="LJB71" s="40"/>
      <c r="LJC71" s="40"/>
      <c r="LJD71" s="40"/>
      <c r="LJE71" s="40"/>
      <c r="LJF71" s="40"/>
      <c r="LJG71" s="40"/>
      <c r="LJH71" s="40"/>
      <c r="LJI71" s="40"/>
      <c r="LJJ71" s="40"/>
      <c r="LJK71" s="40"/>
      <c r="LJL71" s="40"/>
      <c r="LJM71" s="40"/>
      <c r="LJN71" s="40"/>
      <c r="LJO71" s="40"/>
      <c r="LJP71" s="40"/>
      <c r="LJQ71" s="40"/>
      <c r="LJR71" s="40"/>
      <c r="LJS71" s="40"/>
      <c r="LJT71" s="40"/>
      <c r="LJU71" s="40"/>
      <c r="LJV71" s="40"/>
      <c r="LJW71" s="40"/>
      <c r="LJX71" s="40"/>
      <c r="LJY71" s="40"/>
      <c r="LJZ71" s="40"/>
      <c r="LKA71" s="40"/>
      <c r="LKB71" s="40"/>
      <c r="LKC71" s="40"/>
      <c r="LKD71" s="40"/>
      <c r="LKE71" s="40"/>
      <c r="LKF71" s="40"/>
      <c r="LKG71" s="40"/>
      <c r="LKH71" s="40"/>
      <c r="LKI71" s="40"/>
      <c r="LKJ71" s="40"/>
      <c r="LKK71" s="40"/>
      <c r="LKL71" s="40"/>
      <c r="LKM71" s="40"/>
      <c r="LKN71" s="40"/>
      <c r="LKO71" s="40"/>
      <c r="LKP71" s="40"/>
      <c r="LKQ71" s="40"/>
      <c r="LKR71" s="40"/>
      <c r="LKS71" s="40"/>
      <c r="LKT71" s="40"/>
      <c r="LKU71" s="40"/>
      <c r="LKV71" s="40"/>
      <c r="LKW71" s="40"/>
      <c r="LKX71" s="40"/>
      <c r="LKY71" s="40"/>
      <c r="LKZ71" s="40"/>
      <c r="LLA71" s="40"/>
      <c r="LLB71" s="40"/>
      <c r="LLC71" s="40"/>
      <c r="LLD71" s="40"/>
      <c r="LLE71" s="40"/>
      <c r="LLF71" s="40"/>
      <c r="LLG71" s="40"/>
      <c r="LLH71" s="40"/>
      <c r="LLI71" s="40"/>
      <c r="LLJ71" s="40"/>
      <c r="LLK71" s="40"/>
      <c r="LLL71" s="40"/>
      <c r="LLM71" s="40"/>
      <c r="LLN71" s="40"/>
      <c r="LLO71" s="40"/>
      <c r="LLP71" s="40"/>
      <c r="LLQ71" s="40"/>
      <c r="LLR71" s="40"/>
      <c r="LLS71" s="40"/>
      <c r="LLT71" s="40"/>
      <c r="LLU71" s="40"/>
      <c r="LLV71" s="40"/>
      <c r="LLW71" s="40"/>
      <c r="LLX71" s="40"/>
      <c r="LLY71" s="40"/>
      <c r="LLZ71" s="40"/>
      <c r="LMA71" s="40"/>
      <c r="LMB71" s="40"/>
      <c r="LMC71" s="40"/>
      <c r="LMD71" s="40"/>
      <c r="LME71" s="40"/>
      <c r="LMF71" s="40"/>
      <c r="LMG71" s="40"/>
      <c r="LMH71" s="40"/>
      <c r="LMI71" s="40"/>
      <c r="LMJ71" s="40"/>
      <c r="LMK71" s="40"/>
      <c r="LML71" s="40"/>
      <c r="LMM71" s="40"/>
      <c r="LMN71" s="40"/>
      <c r="LMO71" s="40"/>
      <c r="LMP71" s="40"/>
      <c r="LMQ71" s="40"/>
      <c r="LMR71" s="40"/>
      <c r="LMS71" s="40"/>
      <c r="LMT71" s="40"/>
      <c r="LMU71" s="40"/>
      <c r="LMV71" s="40"/>
      <c r="LMW71" s="40"/>
      <c r="LMX71" s="40"/>
      <c r="LMY71" s="40"/>
      <c r="LMZ71" s="40"/>
      <c r="LNA71" s="40"/>
      <c r="LNB71" s="40"/>
      <c r="LNC71" s="40"/>
      <c r="LND71" s="40"/>
      <c r="LNE71" s="40"/>
      <c r="LNF71" s="40"/>
      <c r="LNG71" s="40"/>
      <c r="LNH71" s="40"/>
      <c r="LNI71" s="40"/>
      <c r="LNJ71" s="40"/>
      <c r="LNK71" s="40"/>
      <c r="LNL71" s="40"/>
      <c r="LNM71" s="40"/>
      <c r="LNN71" s="40"/>
      <c r="LNO71" s="40"/>
      <c r="LNP71" s="40"/>
      <c r="LNQ71" s="40"/>
      <c r="LNR71" s="40"/>
      <c r="LNS71" s="40"/>
      <c r="LNT71" s="40"/>
      <c r="LNU71" s="40"/>
      <c r="LNV71" s="40"/>
      <c r="LNW71" s="40"/>
      <c r="LNX71" s="40"/>
      <c r="LNY71" s="40"/>
      <c r="LNZ71" s="40"/>
      <c r="LOA71" s="40"/>
      <c r="LOB71" s="40"/>
      <c r="LOC71" s="40"/>
      <c r="LOD71" s="40"/>
      <c r="LOE71" s="40"/>
      <c r="LOF71" s="40"/>
      <c r="LOG71" s="40"/>
      <c r="LOH71" s="40"/>
      <c r="LOI71" s="40"/>
      <c r="LOJ71" s="40"/>
      <c r="LOK71" s="40"/>
      <c r="LOL71" s="40"/>
      <c r="LOM71" s="40"/>
      <c r="LON71" s="40"/>
      <c r="LOO71" s="40"/>
      <c r="LOP71" s="40"/>
      <c r="LOQ71" s="40"/>
      <c r="LOR71" s="40"/>
      <c r="LOS71" s="40"/>
      <c r="LOT71" s="40"/>
      <c r="LOU71" s="40"/>
      <c r="LOV71" s="40"/>
      <c r="LOW71" s="40"/>
      <c r="LOX71" s="40"/>
      <c r="LOY71" s="40"/>
      <c r="LOZ71" s="40"/>
      <c r="LPA71" s="40"/>
      <c r="LPB71" s="40"/>
      <c r="LPC71" s="40"/>
      <c r="LPD71" s="40"/>
      <c r="LPE71" s="40"/>
      <c r="LPF71" s="40"/>
      <c r="LPG71" s="40"/>
      <c r="LPH71" s="40"/>
      <c r="LPI71" s="40"/>
      <c r="LPJ71" s="40"/>
      <c r="LPK71" s="40"/>
      <c r="LPL71" s="40"/>
      <c r="LPM71" s="40"/>
      <c r="LPN71" s="40"/>
      <c r="LPO71" s="40"/>
      <c r="LPP71" s="40"/>
      <c r="LPQ71" s="40"/>
      <c r="LPR71" s="40"/>
      <c r="LPS71" s="40"/>
      <c r="LPT71" s="40"/>
      <c r="LPU71" s="40"/>
      <c r="LPV71" s="40"/>
      <c r="LPW71" s="40"/>
      <c r="LPX71" s="40"/>
      <c r="LPY71" s="40"/>
      <c r="LPZ71" s="40"/>
      <c r="LQA71" s="40"/>
      <c r="LQB71" s="40"/>
      <c r="LQC71" s="40"/>
      <c r="LQD71" s="40"/>
      <c r="LQE71" s="40"/>
      <c r="LQF71" s="40"/>
      <c r="LQG71" s="40"/>
      <c r="LQH71" s="40"/>
      <c r="LQI71" s="40"/>
      <c r="LQJ71" s="40"/>
      <c r="LQK71" s="40"/>
      <c r="LQL71" s="40"/>
      <c r="LQM71" s="40"/>
      <c r="LQN71" s="40"/>
      <c r="LQO71" s="40"/>
      <c r="LQP71" s="40"/>
      <c r="LQQ71" s="40"/>
      <c r="LQR71" s="40"/>
      <c r="LQS71" s="40"/>
      <c r="LQT71" s="40"/>
      <c r="LQU71" s="40"/>
      <c r="LQV71" s="40"/>
      <c r="LQW71" s="40"/>
      <c r="LQX71" s="40"/>
      <c r="LQY71" s="40"/>
      <c r="LQZ71" s="40"/>
      <c r="LRA71" s="40"/>
      <c r="LRB71" s="40"/>
      <c r="LRC71" s="40"/>
      <c r="LRD71" s="40"/>
      <c r="LRE71" s="40"/>
      <c r="LRF71" s="40"/>
      <c r="LRG71" s="40"/>
      <c r="LRH71" s="40"/>
      <c r="LRI71" s="40"/>
      <c r="LRJ71" s="40"/>
      <c r="LRK71" s="40"/>
      <c r="LRL71" s="40"/>
      <c r="LRM71" s="40"/>
      <c r="LRN71" s="40"/>
      <c r="LRO71" s="40"/>
      <c r="LRP71" s="40"/>
      <c r="LRQ71" s="40"/>
      <c r="LRR71" s="40"/>
      <c r="LRS71" s="40"/>
      <c r="LRT71" s="40"/>
      <c r="LRU71" s="40"/>
      <c r="LRV71" s="40"/>
      <c r="LRW71" s="40"/>
      <c r="LRX71" s="40"/>
      <c r="LRY71" s="40"/>
      <c r="LRZ71" s="40"/>
      <c r="LSA71" s="40"/>
      <c r="LSB71" s="40"/>
      <c r="LSC71" s="40"/>
      <c r="LSD71" s="40"/>
      <c r="LSE71" s="40"/>
      <c r="LSF71" s="40"/>
      <c r="LSG71" s="40"/>
      <c r="LSH71" s="40"/>
      <c r="LSI71" s="40"/>
      <c r="LSJ71" s="40"/>
      <c r="LSK71" s="40"/>
      <c r="LSL71" s="40"/>
      <c r="LSM71" s="40"/>
      <c r="LSN71" s="40"/>
      <c r="LSO71" s="40"/>
      <c r="LSP71" s="40"/>
      <c r="LSQ71" s="40"/>
      <c r="LSR71" s="40"/>
      <c r="LSS71" s="40"/>
      <c r="LST71" s="40"/>
      <c r="LSU71" s="40"/>
      <c r="LSV71" s="40"/>
      <c r="LSW71" s="40"/>
      <c r="LSX71" s="40"/>
      <c r="LSY71" s="40"/>
      <c r="LSZ71" s="40"/>
      <c r="LTA71" s="40"/>
      <c r="LTB71" s="40"/>
      <c r="LTC71" s="40"/>
      <c r="LTD71" s="40"/>
      <c r="LTE71" s="40"/>
      <c r="LTF71" s="40"/>
      <c r="LTG71" s="40"/>
      <c r="LTH71" s="40"/>
      <c r="LTI71" s="40"/>
      <c r="LTJ71" s="40"/>
      <c r="LTK71" s="40"/>
      <c r="LTL71" s="40"/>
      <c r="LTM71" s="40"/>
      <c r="LTN71" s="40"/>
      <c r="LTO71" s="40"/>
      <c r="LTP71" s="40"/>
      <c r="LTQ71" s="40"/>
      <c r="LTR71" s="40"/>
      <c r="LTS71" s="40"/>
      <c r="LTT71" s="40"/>
      <c r="LTU71" s="40"/>
      <c r="LTV71" s="40"/>
      <c r="LTW71" s="40"/>
      <c r="LTX71" s="40"/>
      <c r="LTY71" s="40"/>
      <c r="LTZ71" s="40"/>
      <c r="LUA71" s="40"/>
      <c r="LUB71" s="40"/>
      <c r="LUC71" s="40"/>
      <c r="LUD71" s="40"/>
      <c r="LUE71" s="40"/>
      <c r="LUF71" s="40"/>
      <c r="LUG71" s="40"/>
      <c r="LUH71" s="40"/>
      <c r="LUI71" s="40"/>
      <c r="LUJ71" s="40"/>
      <c r="LUK71" s="40"/>
      <c r="LUL71" s="40"/>
      <c r="LUM71" s="40"/>
      <c r="LUN71" s="40"/>
      <c r="LUO71" s="40"/>
      <c r="LUP71" s="40"/>
      <c r="LUQ71" s="40"/>
      <c r="LUR71" s="40"/>
      <c r="LUS71" s="40"/>
      <c r="LUT71" s="40"/>
      <c r="LUU71" s="40"/>
      <c r="LUV71" s="40"/>
      <c r="LUW71" s="40"/>
      <c r="LUX71" s="40"/>
      <c r="LUY71" s="40"/>
      <c r="LUZ71" s="40"/>
      <c r="LVA71" s="40"/>
      <c r="LVB71" s="40"/>
      <c r="LVC71" s="40"/>
      <c r="LVD71" s="40"/>
      <c r="LVE71" s="40"/>
      <c r="LVF71" s="40"/>
      <c r="LVG71" s="40"/>
      <c r="LVH71" s="40"/>
      <c r="LVI71" s="40"/>
      <c r="LVJ71" s="40"/>
      <c r="LVK71" s="40"/>
      <c r="LVL71" s="40"/>
      <c r="LVM71" s="40"/>
      <c r="LVN71" s="40"/>
      <c r="LVO71" s="40"/>
      <c r="LVP71" s="40"/>
      <c r="LVQ71" s="40"/>
      <c r="LVR71" s="40"/>
      <c r="LVS71" s="40"/>
      <c r="LVT71" s="40"/>
      <c r="LVU71" s="40"/>
      <c r="LVV71" s="40"/>
      <c r="LVW71" s="40"/>
      <c r="LVX71" s="40"/>
      <c r="LVY71" s="40"/>
      <c r="LVZ71" s="40"/>
      <c r="LWA71" s="40"/>
      <c r="LWB71" s="40"/>
      <c r="LWC71" s="40"/>
      <c r="LWD71" s="40"/>
      <c r="LWE71" s="40"/>
      <c r="LWF71" s="40"/>
      <c r="LWG71" s="40"/>
      <c r="LWH71" s="40"/>
      <c r="LWI71" s="40"/>
      <c r="LWJ71" s="40"/>
      <c r="LWK71" s="40"/>
      <c r="LWL71" s="40"/>
      <c r="LWM71" s="40"/>
      <c r="LWN71" s="40"/>
      <c r="LWO71" s="40"/>
      <c r="LWP71" s="40"/>
      <c r="LWQ71" s="40"/>
      <c r="LWR71" s="40"/>
      <c r="LWS71" s="40"/>
      <c r="LWT71" s="40"/>
      <c r="LWU71" s="40"/>
      <c r="LWV71" s="40"/>
      <c r="LWW71" s="40"/>
      <c r="LWX71" s="40"/>
      <c r="LWY71" s="40"/>
      <c r="LWZ71" s="40"/>
      <c r="LXA71" s="40"/>
      <c r="LXB71" s="40"/>
      <c r="LXC71" s="40"/>
      <c r="LXD71" s="40"/>
      <c r="LXE71" s="40"/>
      <c r="LXF71" s="40"/>
      <c r="LXG71" s="40"/>
      <c r="LXH71" s="40"/>
      <c r="LXI71" s="40"/>
      <c r="LXJ71" s="40"/>
      <c r="LXK71" s="40"/>
      <c r="LXL71" s="40"/>
      <c r="LXM71" s="40"/>
      <c r="LXN71" s="40"/>
      <c r="LXO71" s="40"/>
      <c r="LXP71" s="40"/>
      <c r="LXQ71" s="40"/>
      <c r="LXR71" s="40"/>
      <c r="LXS71" s="40"/>
      <c r="LXT71" s="40"/>
      <c r="LXU71" s="40"/>
      <c r="LXV71" s="40"/>
      <c r="LXW71" s="40"/>
      <c r="LXX71" s="40"/>
      <c r="LXY71" s="40"/>
      <c r="LXZ71" s="40"/>
      <c r="LYA71" s="40"/>
      <c r="LYB71" s="40"/>
      <c r="LYC71" s="40"/>
      <c r="LYD71" s="40"/>
      <c r="LYE71" s="40"/>
      <c r="LYF71" s="40"/>
      <c r="LYG71" s="40"/>
      <c r="LYH71" s="40"/>
      <c r="LYI71" s="40"/>
      <c r="LYJ71" s="40"/>
      <c r="LYK71" s="40"/>
      <c r="LYL71" s="40"/>
      <c r="LYM71" s="40"/>
      <c r="LYN71" s="40"/>
      <c r="LYO71" s="40"/>
      <c r="LYP71" s="40"/>
      <c r="LYQ71" s="40"/>
      <c r="LYR71" s="40"/>
      <c r="LYS71" s="40"/>
      <c r="LYT71" s="40"/>
      <c r="LYU71" s="40"/>
      <c r="LYV71" s="40"/>
      <c r="LYW71" s="40"/>
      <c r="LYX71" s="40"/>
      <c r="LYY71" s="40"/>
      <c r="LYZ71" s="40"/>
      <c r="LZA71" s="40"/>
      <c r="LZB71" s="40"/>
      <c r="LZC71" s="40"/>
      <c r="LZD71" s="40"/>
      <c r="LZE71" s="40"/>
      <c r="LZF71" s="40"/>
      <c r="LZG71" s="40"/>
      <c r="LZH71" s="40"/>
      <c r="LZI71" s="40"/>
      <c r="LZJ71" s="40"/>
      <c r="LZK71" s="40"/>
      <c r="LZL71" s="40"/>
      <c r="LZM71" s="40"/>
      <c r="LZN71" s="40"/>
      <c r="LZO71" s="40"/>
      <c r="LZP71" s="40"/>
      <c r="LZQ71" s="40"/>
      <c r="LZR71" s="40"/>
      <c r="LZS71" s="40"/>
      <c r="LZT71" s="40"/>
      <c r="LZU71" s="40"/>
      <c r="LZV71" s="40"/>
      <c r="LZW71" s="40"/>
      <c r="LZX71" s="40"/>
      <c r="LZY71" s="40"/>
      <c r="LZZ71" s="40"/>
      <c r="MAA71" s="40"/>
      <c r="MAB71" s="40"/>
      <c r="MAC71" s="40"/>
      <c r="MAD71" s="40"/>
      <c r="MAE71" s="40"/>
      <c r="MAF71" s="40"/>
      <c r="MAG71" s="40"/>
      <c r="MAH71" s="40"/>
      <c r="MAI71" s="40"/>
      <c r="MAJ71" s="40"/>
      <c r="MAK71" s="40"/>
      <c r="MAL71" s="40"/>
      <c r="MAM71" s="40"/>
      <c r="MAN71" s="40"/>
      <c r="MAO71" s="40"/>
      <c r="MAP71" s="40"/>
      <c r="MAQ71" s="40"/>
      <c r="MAR71" s="40"/>
      <c r="MAS71" s="40"/>
      <c r="MAT71" s="40"/>
      <c r="MAU71" s="40"/>
      <c r="MAV71" s="40"/>
      <c r="MAW71" s="40"/>
      <c r="MAX71" s="40"/>
      <c r="MAY71" s="40"/>
      <c r="MAZ71" s="40"/>
      <c r="MBA71" s="40"/>
      <c r="MBB71" s="40"/>
      <c r="MBC71" s="40"/>
      <c r="MBD71" s="40"/>
      <c r="MBE71" s="40"/>
      <c r="MBF71" s="40"/>
      <c r="MBG71" s="40"/>
      <c r="MBH71" s="40"/>
      <c r="MBI71" s="40"/>
      <c r="MBJ71" s="40"/>
      <c r="MBK71" s="40"/>
      <c r="MBL71" s="40"/>
      <c r="MBM71" s="40"/>
      <c r="MBN71" s="40"/>
      <c r="MBO71" s="40"/>
      <c r="MBP71" s="40"/>
      <c r="MBQ71" s="40"/>
      <c r="MBR71" s="40"/>
      <c r="MBS71" s="40"/>
      <c r="MBT71" s="40"/>
      <c r="MBU71" s="40"/>
      <c r="MBV71" s="40"/>
      <c r="MBW71" s="40"/>
      <c r="MBX71" s="40"/>
      <c r="MBY71" s="40"/>
      <c r="MBZ71" s="40"/>
      <c r="MCA71" s="40"/>
      <c r="MCB71" s="40"/>
      <c r="MCC71" s="40"/>
      <c r="MCD71" s="40"/>
      <c r="MCE71" s="40"/>
      <c r="MCF71" s="40"/>
      <c r="MCG71" s="40"/>
      <c r="MCH71" s="40"/>
      <c r="MCI71" s="40"/>
      <c r="MCJ71" s="40"/>
      <c r="MCK71" s="40"/>
      <c r="MCL71" s="40"/>
      <c r="MCM71" s="40"/>
      <c r="MCN71" s="40"/>
      <c r="MCO71" s="40"/>
      <c r="MCP71" s="40"/>
      <c r="MCQ71" s="40"/>
      <c r="MCR71" s="40"/>
      <c r="MCS71" s="40"/>
      <c r="MCT71" s="40"/>
      <c r="MCU71" s="40"/>
      <c r="MCV71" s="40"/>
      <c r="MCW71" s="40"/>
      <c r="MCX71" s="40"/>
      <c r="MCY71" s="40"/>
      <c r="MCZ71" s="40"/>
      <c r="MDA71" s="40"/>
      <c r="MDB71" s="40"/>
      <c r="MDC71" s="40"/>
      <c r="MDD71" s="40"/>
      <c r="MDE71" s="40"/>
      <c r="MDF71" s="40"/>
      <c r="MDG71" s="40"/>
      <c r="MDH71" s="40"/>
      <c r="MDI71" s="40"/>
      <c r="MDJ71" s="40"/>
      <c r="MDK71" s="40"/>
      <c r="MDL71" s="40"/>
      <c r="MDM71" s="40"/>
      <c r="MDN71" s="40"/>
      <c r="MDO71" s="40"/>
      <c r="MDP71" s="40"/>
      <c r="MDQ71" s="40"/>
      <c r="MDR71" s="40"/>
      <c r="MDS71" s="40"/>
      <c r="MDT71" s="40"/>
      <c r="MDU71" s="40"/>
      <c r="MDV71" s="40"/>
      <c r="MDW71" s="40"/>
      <c r="MDX71" s="40"/>
      <c r="MDY71" s="40"/>
      <c r="MDZ71" s="40"/>
      <c r="MEA71" s="40"/>
      <c r="MEB71" s="40"/>
      <c r="MEC71" s="40"/>
      <c r="MED71" s="40"/>
      <c r="MEE71" s="40"/>
      <c r="MEF71" s="40"/>
      <c r="MEG71" s="40"/>
      <c r="MEH71" s="40"/>
      <c r="MEI71" s="40"/>
      <c r="MEJ71" s="40"/>
      <c r="MEK71" s="40"/>
      <c r="MEL71" s="40"/>
      <c r="MEM71" s="40"/>
      <c r="MEN71" s="40"/>
      <c r="MEO71" s="40"/>
      <c r="MEP71" s="40"/>
      <c r="MEQ71" s="40"/>
      <c r="MER71" s="40"/>
      <c r="MES71" s="40"/>
      <c r="MET71" s="40"/>
      <c r="MEU71" s="40"/>
      <c r="MEV71" s="40"/>
      <c r="MEW71" s="40"/>
      <c r="MEX71" s="40"/>
      <c r="MEY71" s="40"/>
      <c r="MEZ71" s="40"/>
      <c r="MFA71" s="40"/>
      <c r="MFB71" s="40"/>
      <c r="MFC71" s="40"/>
      <c r="MFD71" s="40"/>
      <c r="MFE71" s="40"/>
      <c r="MFF71" s="40"/>
      <c r="MFG71" s="40"/>
      <c r="MFH71" s="40"/>
      <c r="MFI71" s="40"/>
      <c r="MFJ71" s="40"/>
      <c r="MFK71" s="40"/>
      <c r="MFL71" s="40"/>
      <c r="MFM71" s="40"/>
      <c r="MFN71" s="40"/>
      <c r="MFO71" s="40"/>
      <c r="MFP71" s="40"/>
      <c r="MFQ71" s="40"/>
      <c r="MFR71" s="40"/>
      <c r="MFS71" s="40"/>
      <c r="MFT71" s="40"/>
      <c r="MFU71" s="40"/>
      <c r="MFV71" s="40"/>
      <c r="MFW71" s="40"/>
      <c r="MFX71" s="40"/>
      <c r="MFY71" s="40"/>
      <c r="MFZ71" s="40"/>
      <c r="MGA71" s="40"/>
      <c r="MGB71" s="40"/>
      <c r="MGC71" s="40"/>
      <c r="MGD71" s="40"/>
      <c r="MGE71" s="40"/>
      <c r="MGF71" s="40"/>
      <c r="MGG71" s="40"/>
      <c r="MGH71" s="40"/>
      <c r="MGI71" s="40"/>
      <c r="MGJ71" s="40"/>
      <c r="MGK71" s="40"/>
      <c r="MGL71" s="40"/>
      <c r="MGM71" s="40"/>
      <c r="MGN71" s="40"/>
      <c r="MGO71" s="40"/>
      <c r="MGP71" s="40"/>
      <c r="MGQ71" s="40"/>
      <c r="MGR71" s="40"/>
      <c r="MGS71" s="40"/>
      <c r="MGT71" s="40"/>
      <c r="MGU71" s="40"/>
      <c r="MGV71" s="40"/>
      <c r="MGW71" s="40"/>
      <c r="MGX71" s="40"/>
      <c r="MGY71" s="40"/>
      <c r="MGZ71" s="40"/>
      <c r="MHA71" s="40"/>
      <c r="MHB71" s="40"/>
      <c r="MHC71" s="40"/>
      <c r="MHD71" s="40"/>
      <c r="MHE71" s="40"/>
      <c r="MHF71" s="40"/>
      <c r="MHG71" s="40"/>
      <c r="MHH71" s="40"/>
      <c r="MHI71" s="40"/>
      <c r="MHJ71" s="40"/>
      <c r="MHK71" s="40"/>
      <c r="MHL71" s="40"/>
      <c r="MHM71" s="40"/>
      <c r="MHN71" s="40"/>
      <c r="MHO71" s="40"/>
      <c r="MHP71" s="40"/>
      <c r="MHQ71" s="40"/>
      <c r="MHR71" s="40"/>
      <c r="MHS71" s="40"/>
      <c r="MHT71" s="40"/>
      <c r="MHU71" s="40"/>
      <c r="MHV71" s="40"/>
      <c r="MHW71" s="40"/>
      <c r="MHX71" s="40"/>
      <c r="MHY71" s="40"/>
      <c r="MHZ71" s="40"/>
      <c r="MIA71" s="40"/>
      <c r="MIB71" s="40"/>
      <c r="MIC71" s="40"/>
      <c r="MID71" s="40"/>
      <c r="MIE71" s="40"/>
      <c r="MIF71" s="40"/>
      <c r="MIG71" s="40"/>
      <c r="MIH71" s="40"/>
      <c r="MII71" s="40"/>
      <c r="MIJ71" s="40"/>
      <c r="MIK71" s="40"/>
      <c r="MIL71" s="40"/>
      <c r="MIM71" s="40"/>
      <c r="MIN71" s="40"/>
      <c r="MIO71" s="40"/>
      <c r="MIP71" s="40"/>
      <c r="MIQ71" s="40"/>
      <c r="MIR71" s="40"/>
      <c r="MIS71" s="40"/>
      <c r="MIT71" s="40"/>
      <c r="MIU71" s="40"/>
      <c r="MIV71" s="40"/>
      <c r="MIW71" s="40"/>
      <c r="MIX71" s="40"/>
      <c r="MIY71" s="40"/>
      <c r="MIZ71" s="40"/>
      <c r="MJA71" s="40"/>
      <c r="MJB71" s="40"/>
      <c r="MJC71" s="40"/>
      <c r="MJD71" s="40"/>
      <c r="MJE71" s="40"/>
      <c r="MJF71" s="40"/>
      <c r="MJG71" s="40"/>
      <c r="MJH71" s="40"/>
      <c r="MJI71" s="40"/>
      <c r="MJJ71" s="40"/>
      <c r="MJK71" s="40"/>
      <c r="MJL71" s="40"/>
      <c r="MJM71" s="40"/>
      <c r="MJN71" s="40"/>
      <c r="MJO71" s="40"/>
      <c r="MJP71" s="40"/>
      <c r="MJQ71" s="40"/>
      <c r="MJR71" s="40"/>
      <c r="MJS71" s="40"/>
      <c r="MJT71" s="40"/>
      <c r="MJU71" s="40"/>
      <c r="MJV71" s="40"/>
      <c r="MJW71" s="40"/>
      <c r="MJX71" s="40"/>
      <c r="MJY71" s="40"/>
      <c r="MJZ71" s="40"/>
      <c r="MKA71" s="40"/>
      <c r="MKB71" s="40"/>
      <c r="MKC71" s="40"/>
      <c r="MKD71" s="40"/>
      <c r="MKE71" s="40"/>
      <c r="MKF71" s="40"/>
      <c r="MKG71" s="40"/>
      <c r="MKH71" s="40"/>
      <c r="MKI71" s="40"/>
      <c r="MKJ71" s="40"/>
      <c r="MKK71" s="40"/>
      <c r="MKL71" s="40"/>
      <c r="MKM71" s="40"/>
      <c r="MKN71" s="40"/>
      <c r="MKO71" s="40"/>
      <c r="MKP71" s="40"/>
      <c r="MKQ71" s="40"/>
      <c r="MKR71" s="40"/>
      <c r="MKS71" s="40"/>
      <c r="MKT71" s="40"/>
      <c r="MKU71" s="40"/>
      <c r="MKV71" s="40"/>
      <c r="MKW71" s="40"/>
      <c r="MKX71" s="40"/>
      <c r="MKY71" s="40"/>
      <c r="MKZ71" s="40"/>
      <c r="MLA71" s="40"/>
      <c r="MLB71" s="40"/>
      <c r="MLC71" s="40"/>
      <c r="MLD71" s="40"/>
      <c r="MLE71" s="40"/>
      <c r="MLF71" s="40"/>
      <c r="MLG71" s="40"/>
      <c r="MLH71" s="40"/>
      <c r="MLI71" s="40"/>
      <c r="MLJ71" s="40"/>
      <c r="MLK71" s="40"/>
      <c r="MLL71" s="40"/>
      <c r="MLM71" s="40"/>
      <c r="MLN71" s="40"/>
      <c r="MLO71" s="40"/>
      <c r="MLP71" s="40"/>
      <c r="MLQ71" s="40"/>
      <c r="MLR71" s="40"/>
      <c r="MLS71" s="40"/>
      <c r="MLT71" s="40"/>
      <c r="MLU71" s="40"/>
      <c r="MLV71" s="40"/>
      <c r="MLW71" s="40"/>
      <c r="MLX71" s="40"/>
      <c r="MLY71" s="40"/>
      <c r="MLZ71" s="40"/>
      <c r="MMA71" s="40"/>
      <c r="MMB71" s="40"/>
      <c r="MMC71" s="40"/>
      <c r="MMD71" s="40"/>
      <c r="MME71" s="40"/>
      <c r="MMF71" s="40"/>
      <c r="MMG71" s="40"/>
      <c r="MMH71" s="40"/>
      <c r="MMI71" s="40"/>
      <c r="MMJ71" s="40"/>
      <c r="MMK71" s="40"/>
      <c r="MML71" s="40"/>
      <c r="MMM71" s="40"/>
      <c r="MMN71" s="40"/>
      <c r="MMO71" s="40"/>
      <c r="MMP71" s="40"/>
      <c r="MMQ71" s="40"/>
      <c r="MMR71" s="40"/>
      <c r="MMS71" s="40"/>
      <c r="MMT71" s="40"/>
      <c r="MMU71" s="40"/>
      <c r="MMV71" s="40"/>
      <c r="MMW71" s="40"/>
      <c r="MMX71" s="40"/>
      <c r="MMY71" s="40"/>
      <c r="MMZ71" s="40"/>
      <c r="MNA71" s="40"/>
      <c r="MNB71" s="40"/>
      <c r="MNC71" s="40"/>
      <c r="MND71" s="40"/>
      <c r="MNE71" s="40"/>
      <c r="MNF71" s="40"/>
      <c r="MNG71" s="40"/>
      <c r="MNH71" s="40"/>
      <c r="MNI71" s="40"/>
      <c r="MNJ71" s="40"/>
      <c r="MNK71" s="40"/>
      <c r="MNL71" s="40"/>
      <c r="MNM71" s="40"/>
      <c r="MNN71" s="40"/>
      <c r="MNO71" s="40"/>
      <c r="MNP71" s="40"/>
      <c r="MNQ71" s="40"/>
      <c r="MNR71" s="40"/>
      <c r="MNS71" s="40"/>
      <c r="MNT71" s="40"/>
      <c r="MNU71" s="40"/>
      <c r="MNV71" s="40"/>
      <c r="MNW71" s="40"/>
      <c r="MNX71" s="40"/>
      <c r="MNY71" s="40"/>
      <c r="MNZ71" s="40"/>
      <c r="MOA71" s="40"/>
      <c r="MOB71" s="40"/>
      <c r="MOC71" s="40"/>
      <c r="MOD71" s="40"/>
      <c r="MOE71" s="40"/>
      <c r="MOF71" s="40"/>
      <c r="MOG71" s="40"/>
      <c r="MOH71" s="40"/>
      <c r="MOI71" s="40"/>
      <c r="MOJ71" s="40"/>
      <c r="MOK71" s="40"/>
      <c r="MOL71" s="40"/>
      <c r="MOM71" s="40"/>
      <c r="MON71" s="40"/>
      <c r="MOO71" s="40"/>
      <c r="MOP71" s="40"/>
      <c r="MOQ71" s="40"/>
      <c r="MOR71" s="40"/>
      <c r="MOS71" s="40"/>
      <c r="MOT71" s="40"/>
      <c r="MOU71" s="40"/>
      <c r="MOV71" s="40"/>
      <c r="MOW71" s="40"/>
      <c r="MOX71" s="40"/>
      <c r="MOY71" s="40"/>
      <c r="MOZ71" s="40"/>
      <c r="MPA71" s="40"/>
      <c r="MPB71" s="40"/>
      <c r="MPC71" s="40"/>
      <c r="MPD71" s="40"/>
      <c r="MPE71" s="40"/>
      <c r="MPF71" s="40"/>
      <c r="MPG71" s="40"/>
      <c r="MPH71" s="40"/>
      <c r="MPI71" s="40"/>
      <c r="MPJ71" s="40"/>
      <c r="MPK71" s="40"/>
      <c r="MPL71" s="40"/>
      <c r="MPM71" s="40"/>
      <c r="MPN71" s="40"/>
      <c r="MPO71" s="40"/>
      <c r="MPP71" s="40"/>
      <c r="MPQ71" s="40"/>
      <c r="MPR71" s="40"/>
      <c r="MPS71" s="40"/>
      <c r="MPT71" s="40"/>
      <c r="MPU71" s="40"/>
      <c r="MPV71" s="40"/>
      <c r="MPW71" s="40"/>
      <c r="MPX71" s="40"/>
      <c r="MPY71" s="40"/>
      <c r="MPZ71" s="40"/>
      <c r="MQA71" s="40"/>
      <c r="MQB71" s="40"/>
      <c r="MQC71" s="40"/>
      <c r="MQD71" s="40"/>
      <c r="MQE71" s="40"/>
      <c r="MQF71" s="40"/>
      <c r="MQG71" s="40"/>
      <c r="MQH71" s="40"/>
      <c r="MQI71" s="40"/>
      <c r="MQJ71" s="40"/>
      <c r="MQK71" s="40"/>
      <c r="MQL71" s="40"/>
      <c r="MQM71" s="40"/>
      <c r="MQN71" s="40"/>
      <c r="MQO71" s="40"/>
      <c r="MQP71" s="40"/>
      <c r="MQQ71" s="40"/>
      <c r="MQR71" s="40"/>
      <c r="MQS71" s="40"/>
      <c r="MQT71" s="40"/>
      <c r="MQU71" s="40"/>
      <c r="MQV71" s="40"/>
      <c r="MQW71" s="40"/>
      <c r="MQX71" s="40"/>
      <c r="MQY71" s="40"/>
      <c r="MQZ71" s="40"/>
      <c r="MRA71" s="40"/>
      <c r="MRB71" s="40"/>
      <c r="MRC71" s="40"/>
      <c r="MRD71" s="40"/>
      <c r="MRE71" s="40"/>
      <c r="MRF71" s="40"/>
      <c r="MRG71" s="40"/>
      <c r="MRH71" s="40"/>
      <c r="MRI71" s="40"/>
      <c r="MRJ71" s="40"/>
      <c r="MRK71" s="40"/>
      <c r="MRL71" s="40"/>
      <c r="MRM71" s="40"/>
      <c r="MRN71" s="40"/>
      <c r="MRO71" s="40"/>
      <c r="MRP71" s="40"/>
      <c r="MRQ71" s="40"/>
      <c r="MRR71" s="40"/>
      <c r="MRS71" s="40"/>
      <c r="MRT71" s="40"/>
      <c r="MRU71" s="40"/>
      <c r="MRV71" s="40"/>
      <c r="MRW71" s="40"/>
      <c r="MRX71" s="40"/>
      <c r="MRY71" s="40"/>
      <c r="MRZ71" s="40"/>
      <c r="MSA71" s="40"/>
      <c r="MSB71" s="40"/>
      <c r="MSC71" s="40"/>
      <c r="MSD71" s="40"/>
      <c r="MSE71" s="40"/>
      <c r="MSF71" s="40"/>
      <c r="MSG71" s="40"/>
      <c r="MSH71" s="40"/>
      <c r="MSI71" s="40"/>
      <c r="MSJ71" s="40"/>
      <c r="MSK71" s="40"/>
      <c r="MSL71" s="40"/>
      <c r="MSM71" s="40"/>
      <c r="MSN71" s="40"/>
      <c r="MSO71" s="40"/>
      <c r="MSP71" s="40"/>
      <c r="MSQ71" s="40"/>
      <c r="MSR71" s="40"/>
      <c r="MSS71" s="40"/>
      <c r="MST71" s="40"/>
      <c r="MSU71" s="40"/>
      <c r="MSV71" s="40"/>
      <c r="MSW71" s="40"/>
      <c r="MSX71" s="40"/>
      <c r="MSY71" s="40"/>
      <c r="MSZ71" s="40"/>
      <c r="MTA71" s="40"/>
      <c r="MTB71" s="40"/>
      <c r="MTC71" s="40"/>
      <c r="MTD71" s="40"/>
      <c r="MTE71" s="40"/>
      <c r="MTF71" s="40"/>
      <c r="MTG71" s="40"/>
      <c r="MTH71" s="40"/>
      <c r="MTI71" s="40"/>
      <c r="MTJ71" s="40"/>
      <c r="MTK71" s="40"/>
      <c r="MTL71" s="40"/>
      <c r="MTM71" s="40"/>
      <c r="MTN71" s="40"/>
      <c r="MTO71" s="40"/>
      <c r="MTP71" s="40"/>
      <c r="MTQ71" s="40"/>
      <c r="MTR71" s="40"/>
      <c r="MTS71" s="40"/>
      <c r="MTT71" s="40"/>
      <c r="MTU71" s="40"/>
      <c r="MTV71" s="40"/>
      <c r="MTW71" s="40"/>
      <c r="MTX71" s="40"/>
      <c r="MTY71" s="40"/>
      <c r="MTZ71" s="40"/>
      <c r="MUA71" s="40"/>
      <c r="MUB71" s="40"/>
      <c r="MUC71" s="40"/>
      <c r="MUD71" s="40"/>
      <c r="MUE71" s="40"/>
      <c r="MUF71" s="40"/>
      <c r="MUG71" s="40"/>
      <c r="MUH71" s="40"/>
      <c r="MUI71" s="40"/>
      <c r="MUJ71" s="40"/>
      <c r="MUK71" s="40"/>
      <c r="MUL71" s="40"/>
      <c r="MUM71" s="40"/>
      <c r="MUN71" s="40"/>
      <c r="MUO71" s="40"/>
      <c r="MUP71" s="40"/>
      <c r="MUQ71" s="40"/>
      <c r="MUR71" s="40"/>
      <c r="MUS71" s="40"/>
      <c r="MUT71" s="40"/>
      <c r="MUU71" s="40"/>
      <c r="MUV71" s="40"/>
      <c r="MUW71" s="40"/>
      <c r="MUX71" s="40"/>
      <c r="MUY71" s="40"/>
      <c r="MUZ71" s="40"/>
      <c r="MVA71" s="40"/>
      <c r="MVB71" s="40"/>
      <c r="MVC71" s="40"/>
      <c r="MVD71" s="40"/>
      <c r="MVE71" s="40"/>
      <c r="MVF71" s="40"/>
      <c r="MVG71" s="40"/>
      <c r="MVH71" s="40"/>
      <c r="MVI71" s="40"/>
      <c r="MVJ71" s="40"/>
      <c r="MVK71" s="40"/>
      <c r="MVL71" s="40"/>
      <c r="MVM71" s="40"/>
      <c r="MVN71" s="40"/>
      <c r="MVO71" s="40"/>
      <c r="MVP71" s="40"/>
      <c r="MVQ71" s="40"/>
      <c r="MVR71" s="40"/>
      <c r="MVS71" s="40"/>
      <c r="MVT71" s="40"/>
      <c r="MVU71" s="40"/>
      <c r="MVV71" s="40"/>
      <c r="MVW71" s="40"/>
      <c r="MVX71" s="40"/>
      <c r="MVY71" s="40"/>
      <c r="MVZ71" s="40"/>
      <c r="MWA71" s="40"/>
      <c r="MWB71" s="40"/>
      <c r="MWC71" s="40"/>
      <c r="MWD71" s="40"/>
      <c r="MWE71" s="40"/>
      <c r="MWF71" s="40"/>
      <c r="MWG71" s="40"/>
      <c r="MWH71" s="40"/>
      <c r="MWI71" s="40"/>
      <c r="MWJ71" s="40"/>
      <c r="MWK71" s="40"/>
      <c r="MWL71" s="40"/>
      <c r="MWM71" s="40"/>
      <c r="MWN71" s="40"/>
      <c r="MWO71" s="40"/>
      <c r="MWP71" s="40"/>
      <c r="MWQ71" s="40"/>
      <c r="MWR71" s="40"/>
      <c r="MWS71" s="40"/>
      <c r="MWT71" s="40"/>
      <c r="MWU71" s="40"/>
      <c r="MWV71" s="40"/>
      <c r="MWW71" s="40"/>
      <c r="MWX71" s="40"/>
      <c r="MWY71" s="40"/>
      <c r="MWZ71" s="40"/>
      <c r="MXA71" s="40"/>
      <c r="MXB71" s="40"/>
      <c r="MXC71" s="40"/>
      <c r="MXD71" s="40"/>
      <c r="MXE71" s="40"/>
      <c r="MXF71" s="40"/>
      <c r="MXG71" s="40"/>
      <c r="MXH71" s="40"/>
      <c r="MXI71" s="40"/>
      <c r="MXJ71" s="40"/>
      <c r="MXK71" s="40"/>
      <c r="MXL71" s="40"/>
      <c r="MXM71" s="40"/>
      <c r="MXN71" s="40"/>
      <c r="MXO71" s="40"/>
      <c r="MXP71" s="40"/>
      <c r="MXQ71" s="40"/>
      <c r="MXR71" s="40"/>
      <c r="MXS71" s="40"/>
      <c r="MXT71" s="40"/>
      <c r="MXU71" s="40"/>
      <c r="MXV71" s="40"/>
      <c r="MXW71" s="40"/>
      <c r="MXX71" s="40"/>
      <c r="MXY71" s="40"/>
      <c r="MXZ71" s="40"/>
      <c r="MYA71" s="40"/>
      <c r="MYB71" s="40"/>
      <c r="MYC71" s="40"/>
      <c r="MYD71" s="40"/>
      <c r="MYE71" s="40"/>
      <c r="MYF71" s="40"/>
      <c r="MYG71" s="40"/>
      <c r="MYH71" s="40"/>
      <c r="MYI71" s="40"/>
      <c r="MYJ71" s="40"/>
      <c r="MYK71" s="40"/>
      <c r="MYL71" s="40"/>
      <c r="MYM71" s="40"/>
      <c r="MYN71" s="40"/>
      <c r="MYO71" s="40"/>
      <c r="MYP71" s="40"/>
      <c r="MYQ71" s="40"/>
      <c r="MYR71" s="40"/>
      <c r="MYS71" s="40"/>
      <c r="MYT71" s="40"/>
      <c r="MYU71" s="40"/>
      <c r="MYV71" s="40"/>
      <c r="MYW71" s="40"/>
      <c r="MYX71" s="40"/>
      <c r="MYY71" s="40"/>
      <c r="MYZ71" s="40"/>
      <c r="MZA71" s="40"/>
      <c r="MZB71" s="40"/>
      <c r="MZC71" s="40"/>
      <c r="MZD71" s="40"/>
      <c r="MZE71" s="40"/>
      <c r="MZF71" s="40"/>
      <c r="MZG71" s="40"/>
      <c r="MZH71" s="40"/>
      <c r="MZI71" s="40"/>
      <c r="MZJ71" s="40"/>
      <c r="MZK71" s="40"/>
      <c r="MZL71" s="40"/>
      <c r="MZM71" s="40"/>
      <c r="MZN71" s="40"/>
      <c r="MZO71" s="40"/>
      <c r="MZP71" s="40"/>
      <c r="MZQ71" s="40"/>
      <c r="MZR71" s="40"/>
      <c r="MZS71" s="40"/>
      <c r="MZT71" s="40"/>
      <c r="MZU71" s="40"/>
      <c r="MZV71" s="40"/>
      <c r="MZW71" s="40"/>
      <c r="MZX71" s="40"/>
      <c r="MZY71" s="40"/>
      <c r="MZZ71" s="40"/>
      <c r="NAA71" s="40"/>
      <c r="NAB71" s="40"/>
      <c r="NAC71" s="40"/>
      <c r="NAD71" s="40"/>
      <c r="NAE71" s="40"/>
      <c r="NAF71" s="40"/>
      <c r="NAG71" s="40"/>
      <c r="NAH71" s="40"/>
      <c r="NAI71" s="40"/>
      <c r="NAJ71" s="40"/>
      <c r="NAK71" s="40"/>
      <c r="NAL71" s="40"/>
      <c r="NAM71" s="40"/>
      <c r="NAN71" s="40"/>
      <c r="NAO71" s="40"/>
      <c r="NAP71" s="40"/>
      <c r="NAQ71" s="40"/>
      <c r="NAR71" s="40"/>
      <c r="NAS71" s="40"/>
      <c r="NAT71" s="40"/>
      <c r="NAU71" s="40"/>
      <c r="NAV71" s="40"/>
      <c r="NAW71" s="40"/>
      <c r="NAX71" s="40"/>
      <c r="NAY71" s="40"/>
      <c r="NAZ71" s="40"/>
      <c r="NBA71" s="40"/>
      <c r="NBB71" s="40"/>
      <c r="NBC71" s="40"/>
      <c r="NBD71" s="40"/>
      <c r="NBE71" s="40"/>
      <c r="NBF71" s="40"/>
      <c r="NBG71" s="40"/>
      <c r="NBH71" s="40"/>
      <c r="NBI71" s="40"/>
      <c r="NBJ71" s="40"/>
      <c r="NBK71" s="40"/>
      <c r="NBL71" s="40"/>
      <c r="NBM71" s="40"/>
      <c r="NBN71" s="40"/>
      <c r="NBO71" s="40"/>
      <c r="NBP71" s="40"/>
      <c r="NBQ71" s="40"/>
      <c r="NBR71" s="40"/>
      <c r="NBS71" s="40"/>
      <c r="NBT71" s="40"/>
      <c r="NBU71" s="40"/>
      <c r="NBV71" s="40"/>
      <c r="NBW71" s="40"/>
      <c r="NBX71" s="40"/>
      <c r="NBY71" s="40"/>
      <c r="NBZ71" s="40"/>
      <c r="NCA71" s="40"/>
      <c r="NCB71" s="40"/>
      <c r="NCC71" s="40"/>
      <c r="NCD71" s="40"/>
      <c r="NCE71" s="40"/>
      <c r="NCF71" s="40"/>
      <c r="NCG71" s="40"/>
      <c r="NCH71" s="40"/>
      <c r="NCI71" s="40"/>
      <c r="NCJ71" s="40"/>
      <c r="NCK71" s="40"/>
      <c r="NCL71" s="40"/>
      <c r="NCM71" s="40"/>
      <c r="NCN71" s="40"/>
      <c r="NCO71" s="40"/>
      <c r="NCP71" s="40"/>
      <c r="NCQ71" s="40"/>
      <c r="NCR71" s="40"/>
      <c r="NCS71" s="40"/>
      <c r="NCT71" s="40"/>
      <c r="NCU71" s="40"/>
      <c r="NCV71" s="40"/>
      <c r="NCW71" s="40"/>
      <c r="NCX71" s="40"/>
      <c r="NCY71" s="40"/>
      <c r="NCZ71" s="40"/>
      <c r="NDA71" s="40"/>
      <c r="NDB71" s="40"/>
      <c r="NDC71" s="40"/>
      <c r="NDD71" s="40"/>
      <c r="NDE71" s="40"/>
      <c r="NDF71" s="40"/>
      <c r="NDG71" s="40"/>
      <c r="NDH71" s="40"/>
      <c r="NDI71" s="40"/>
      <c r="NDJ71" s="40"/>
      <c r="NDK71" s="40"/>
      <c r="NDL71" s="40"/>
      <c r="NDM71" s="40"/>
      <c r="NDN71" s="40"/>
      <c r="NDO71" s="40"/>
      <c r="NDP71" s="40"/>
      <c r="NDQ71" s="40"/>
      <c r="NDR71" s="40"/>
      <c r="NDS71" s="40"/>
      <c r="NDT71" s="40"/>
      <c r="NDU71" s="40"/>
      <c r="NDV71" s="40"/>
      <c r="NDW71" s="40"/>
      <c r="NDX71" s="40"/>
      <c r="NDY71" s="40"/>
      <c r="NDZ71" s="40"/>
      <c r="NEA71" s="40"/>
      <c r="NEB71" s="40"/>
      <c r="NEC71" s="40"/>
      <c r="NED71" s="40"/>
      <c r="NEE71" s="40"/>
      <c r="NEF71" s="40"/>
      <c r="NEG71" s="40"/>
      <c r="NEH71" s="40"/>
      <c r="NEI71" s="40"/>
      <c r="NEJ71" s="40"/>
      <c r="NEK71" s="40"/>
      <c r="NEL71" s="40"/>
      <c r="NEM71" s="40"/>
      <c r="NEN71" s="40"/>
      <c r="NEO71" s="40"/>
      <c r="NEP71" s="40"/>
      <c r="NEQ71" s="40"/>
      <c r="NER71" s="40"/>
      <c r="NES71" s="40"/>
      <c r="NET71" s="40"/>
      <c r="NEU71" s="40"/>
      <c r="NEV71" s="40"/>
      <c r="NEW71" s="40"/>
      <c r="NEX71" s="40"/>
      <c r="NEY71" s="40"/>
      <c r="NEZ71" s="40"/>
      <c r="NFA71" s="40"/>
      <c r="NFB71" s="40"/>
      <c r="NFC71" s="40"/>
      <c r="NFD71" s="40"/>
      <c r="NFE71" s="40"/>
      <c r="NFF71" s="40"/>
      <c r="NFG71" s="40"/>
      <c r="NFH71" s="40"/>
      <c r="NFI71" s="40"/>
      <c r="NFJ71" s="40"/>
      <c r="NFK71" s="40"/>
      <c r="NFL71" s="40"/>
      <c r="NFM71" s="40"/>
      <c r="NFN71" s="40"/>
      <c r="NFO71" s="40"/>
      <c r="NFP71" s="40"/>
      <c r="NFQ71" s="40"/>
      <c r="NFR71" s="40"/>
      <c r="NFS71" s="40"/>
      <c r="NFT71" s="40"/>
      <c r="NFU71" s="40"/>
      <c r="NFV71" s="40"/>
      <c r="NFW71" s="40"/>
      <c r="NFX71" s="40"/>
      <c r="NFY71" s="40"/>
      <c r="NFZ71" s="40"/>
      <c r="NGA71" s="40"/>
      <c r="NGB71" s="40"/>
      <c r="NGC71" s="40"/>
      <c r="NGD71" s="40"/>
      <c r="NGE71" s="40"/>
      <c r="NGF71" s="40"/>
      <c r="NGG71" s="40"/>
      <c r="NGH71" s="40"/>
      <c r="NGI71" s="40"/>
      <c r="NGJ71" s="40"/>
      <c r="NGK71" s="40"/>
      <c r="NGL71" s="40"/>
      <c r="NGM71" s="40"/>
      <c r="NGN71" s="40"/>
      <c r="NGO71" s="40"/>
      <c r="NGP71" s="40"/>
      <c r="NGQ71" s="40"/>
      <c r="NGR71" s="40"/>
      <c r="NGS71" s="40"/>
      <c r="NGT71" s="40"/>
      <c r="NGU71" s="40"/>
      <c r="NGV71" s="40"/>
      <c r="NGW71" s="40"/>
      <c r="NGX71" s="40"/>
      <c r="NGY71" s="40"/>
      <c r="NGZ71" s="40"/>
      <c r="NHA71" s="40"/>
      <c r="NHB71" s="40"/>
      <c r="NHC71" s="40"/>
      <c r="NHD71" s="40"/>
      <c r="NHE71" s="40"/>
      <c r="NHF71" s="40"/>
      <c r="NHG71" s="40"/>
      <c r="NHH71" s="40"/>
      <c r="NHI71" s="40"/>
      <c r="NHJ71" s="40"/>
      <c r="NHK71" s="40"/>
      <c r="NHL71" s="40"/>
      <c r="NHM71" s="40"/>
      <c r="NHN71" s="40"/>
      <c r="NHO71" s="40"/>
      <c r="NHP71" s="40"/>
      <c r="NHQ71" s="40"/>
      <c r="NHR71" s="40"/>
      <c r="NHS71" s="40"/>
      <c r="NHT71" s="40"/>
      <c r="NHU71" s="40"/>
      <c r="NHV71" s="40"/>
      <c r="NHW71" s="40"/>
      <c r="NHX71" s="40"/>
      <c r="NHY71" s="40"/>
      <c r="NHZ71" s="40"/>
      <c r="NIA71" s="40"/>
      <c r="NIB71" s="40"/>
      <c r="NIC71" s="40"/>
      <c r="NID71" s="40"/>
      <c r="NIE71" s="40"/>
      <c r="NIF71" s="40"/>
      <c r="NIG71" s="40"/>
      <c r="NIH71" s="40"/>
      <c r="NII71" s="40"/>
      <c r="NIJ71" s="40"/>
      <c r="NIK71" s="40"/>
      <c r="NIL71" s="40"/>
      <c r="NIM71" s="40"/>
      <c r="NIN71" s="40"/>
      <c r="NIO71" s="40"/>
      <c r="NIP71" s="40"/>
      <c r="NIQ71" s="40"/>
      <c r="NIR71" s="40"/>
      <c r="NIS71" s="40"/>
      <c r="NIT71" s="40"/>
      <c r="NIU71" s="40"/>
      <c r="NIV71" s="40"/>
      <c r="NIW71" s="40"/>
      <c r="NIX71" s="40"/>
      <c r="NIY71" s="40"/>
      <c r="NIZ71" s="40"/>
      <c r="NJA71" s="40"/>
      <c r="NJB71" s="40"/>
      <c r="NJC71" s="40"/>
      <c r="NJD71" s="40"/>
      <c r="NJE71" s="40"/>
      <c r="NJF71" s="40"/>
      <c r="NJG71" s="40"/>
      <c r="NJH71" s="40"/>
      <c r="NJI71" s="40"/>
      <c r="NJJ71" s="40"/>
      <c r="NJK71" s="40"/>
      <c r="NJL71" s="40"/>
      <c r="NJM71" s="40"/>
      <c r="NJN71" s="40"/>
      <c r="NJO71" s="40"/>
      <c r="NJP71" s="40"/>
      <c r="NJQ71" s="40"/>
      <c r="NJR71" s="40"/>
      <c r="NJS71" s="40"/>
      <c r="NJT71" s="40"/>
      <c r="NJU71" s="40"/>
      <c r="NJV71" s="40"/>
      <c r="NJW71" s="40"/>
      <c r="NJX71" s="40"/>
      <c r="NJY71" s="40"/>
      <c r="NJZ71" s="40"/>
      <c r="NKA71" s="40"/>
      <c r="NKB71" s="40"/>
      <c r="NKC71" s="40"/>
      <c r="NKD71" s="40"/>
      <c r="NKE71" s="40"/>
      <c r="NKF71" s="40"/>
      <c r="NKG71" s="40"/>
      <c r="NKH71" s="40"/>
      <c r="NKI71" s="40"/>
      <c r="NKJ71" s="40"/>
      <c r="NKK71" s="40"/>
      <c r="NKL71" s="40"/>
      <c r="NKM71" s="40"/>
      <c r="NKN71" s="40"/>
      <c r="NKO71" s="40"/>
      <c r="NKP71" s="40"/>
      <c r="NKQ71" s="40"/>
      <c r="NKR71" s="40"/>
      <c r="NKS71" s="40"/>
      <c r="NKT71" s="40"/>
      <c r="NKU71" s="40"/>
      <c r="NKV71" s="40"/>
      <c r="NKW71" s="40"/>
      <c r="NKX71" s="40"/>
      <c r="NKY71" s="40"/>
      <c r="NKZ71" s="40"/>
      <c r="NLA71" s="40"/>
      <c r="NLB71" s="40"/>
      <c r="NLC71" s="40"/>
      <c r="NLD71" s="40"/>
      <c r="NLE71" s="40"/>
      <c r="NLF71" s="40"/>
      <c r="NLG71" s="40"/>
      <c r="NLH71" s="40"/>
      <c r="NLI71" s="40"/>
      <c r="NLJ71" s="40"/>
      <c r="NLK71" s="40"/>
      <c r="NLL71" s="40"/>
      <c r="NLM71" s="40"/>
      <c r="NLN71" s="40"/>
      <c r="NLO71" s="40"/>
      <c r="NLP71" s="40"/>
      <c r="NLQ71" s="40"/>
      <c r="NLR71" s="40"/>
      <c r="NLS71" s="40"/>
      <c r="NLT71" s="40"/>
      <c r="NLU71" s="40"/>
      <c r="NLV71" s="40"/>
      <c r="NLW71" s="40"/>
      <c r="NLX71" s="40"/>
      <c r="NLY71" s="40"/>
      <c r="NLZ71" s="40"/>
      <c r="NMA71" s="40"/>
      <c r="NMB71" s="40"/>
      <c r="NMC71" s="40"/>
      <c r="NMD71" s="40"/>
      <c r="NME71" s="40"/>
      <c r="NMF71" s="40"/>
      <c r="NMG71" s="40"/>
      <c r="NMH71" s="40"/>
      <c r="NMI71" s="40"/>
      <c r="NMJ71" s="40"/>
      <c r="NMK71" s="40"/>
      <c r="NML71" s="40"/>
      <c r="NMM71" s="40"/>
      <c r="NMN71" s="40"/>
      <c r="NMO71" s="40"/>
      <c r="NMP71" s="40"/>
      <c r="NMQ71" s="40"/>
      <c r="NMR71" s="40"/>
      <c r="NMS71" s="40"/>
      <c r="NMT71" s="40"/>
      <c r="NMU71" s="40"/>
      <c r="NMV71" s="40"/>
      <c r="NMW71" s="40"/>
      <c r="NMX71" s="40"/>
      <c r="NMY71" s="40"/>
      <c r="NMZ71" s="40"/>
      <c r="NNA71" s="40"/>
      <c r="NNB71" s="40"/>
      <c r="NNC71" s="40"/>
      <c r="NND71" s="40"/>
      <c r="NNE71" s="40"/>
      <c r="NNF71" s="40"/>
      <c r="NNG71" s="40"/>
      <c r="NNH71" s="40"/>
      <c r="NNI71" s="40"/>
      <c r="NNJ71" s="40"/>
      <c r="NNK71" s="40"/>
      <c r="NNL71" s="40"/>
      <c r="NNM71" s="40"/>
      <c r="NNN71" s="40"/>
      <c r="NNO71" s="40"/>
      <c r="NNP71" s="40"/>
      <c r="NNQ71" s="40"/>
      <c r="NNR71" s="40"/>
      <c r="NNS71" s="40"/>
      <c r="NNT71" s="40"/>
      <c r="NNU71" s="40"/>
      <c r="NNV71" s="40"/>
      <c r="NNW71" s="40"/>
      <c r="NNX71" s="40"/>
      <c r="NNY71" s="40"/>
      <c r="NNZ71" s="40"/>
      <c r="NOA71" s="40"/>
      <c r="NOB71" s="40"/>
      <c r="NOC71" s="40"/>
      <c r="NOD71" s="40"/>
      <c r="NOE71" s="40"/>
      <c r="NOF71" s="40"/>
      <c r="NOG71" s="40"/>
      <c r="NOH71" s="40"/>
      <c r="NOI71" s="40"/>
      <c r="NOJ71" s="40"/>
      <c r="NOK71" s="40"/>
      <c r="NOL71" s="40"/>
      <c r="NOM71" s="40"/>
      <c r="NON71" s="40"/>
      <c r="NOO71" s="40"/>
      <c r="NOP71" s="40"/>
      <c r="NOQ71" s="40"/>
      <c r="NOR71" s="40"/>
      <c r="NOS71" s="40"/>
      <c r="NOT71" s="40"/>
      <c r="NOU71" s="40"/>
      <c r="NOV71" s="40"/>
      <c r="NOW71" s="40"/>
      <c r="NOX71" s="40"/>
      <c r="NOY71" s="40"/>
      <c r="NOZ71" s="40"/>
      <c r="NPA71" s="40"/>
      <c r="NPB71" s="40"/>
      <c r="NPC71" s="40"/>
      <c r="NPD71" s="40"/>
      <c r="NPE71" s="40"/>
      <c r="NPF71" s="40"/>
      <c r="NPG71" s="40"/>
      <c r="NPH71" s="40"/>
      <c r="NPI71" s="40"/>
      <c r="NPJ71" s="40"/>
      <c r="NPK71" s="40"/>
      <c r="NPL71" s="40"/>
      <c r="NPM71" s="40"/>
      <c r="NPN71" s="40"/>
      <c r="NPO71" s="40"/>
      <c r="NPP71" s="40"/>
      <c r="NPQ71" s="40"/>
      <c r="NPR71" s="40"/>
      <c r="NPS71" s="40"/>
      <c r="NPT71" s="40"/>
      <c r="NPU71" s="40"/>
      <c r="NPV71" s="40"/>
      <c r="NPW71" s="40"/>
      <c r="NPX71" s="40"/>
      <c r="NPY71" s="40"/>
      <c r="NPZ71" s="40"/>
      <c r="NQA71" s="40"/>
      <c r="NQB71" s="40"/>
      <c r="NQC71" s="40"/>
      <c r="NQD71" s="40"/>
      <c r="NQE71" s="40"/>
      <c r="NQF71" s="40"/>
      <c r="NQG71" s="40"/>
      <c r="NQH71" s="40"/>
      <c r="NQI71" s="40"/>
      <c r="NQJ71" s="40"/>
      <c r="NQK71" s="40"/>
      <c r="NQL71" s="40"/>
      <c r="NQM71" s="40"/>
      <c r="NQN71" s="40"/>
      <c r="NQO71" s="40"/>
      <c r="NQP71" s="40"/>
      <c r="NQQ71" s="40"/>
      <c r="NQR71" s="40"/>
      <c r="NQS71" s="40"/>
      <c r="NQT71" s="40"/>
      <c r="NQU71" s="40"/>
      <c r="NQV71" s="40"/>
      <c r="NQW71" s="40"/>
      <c r="NQX71" s="40"/>
      <c r="NQY71" s="40"/>
      <c r="NQZ71" s="40"/>
      <c r="NRA71" s="40"/>
      <c r="NRB71" s="40"/>
      <c r="NRC71" s="40"/>
      <c r="NRD71" s="40"/>
      <c r="NRE71" s="40"/>
      <c r="NRF71" s="40"/>
      <c r="NRG71" s="40"/>
      <c r="NRH71" s="40"/>
      <c r="NRI71" s="40"/>
      <c r="NRJ71" s="40"/>
      <c r="NRK71" s="40"/>
      <c r="NRL71" s="40"/>
      <c r="NRM71" s="40"/>
      <c r="NRN71" s="40"/>
      <c r="NRO71" s="40"/>
      <c r="NRP71" s="40"/>
      <c r="NRQ71" s="40"/>
      <c r="NRR71" s="40"/>
      <c r="NRS71" s="40"/>
      <c r="NRT71" s="40"/>
      <c r="NRU71" s="40"/>
      <c r="NRV71" s="40"/>
      <c r="NRW71" s="40"/>
      <c r="NRX71" s="40"/>
      <c r="NRY71" s="40"/>
      <c r="NRZ71" s="40"/>
      <c r="NSA71" s="40"/>
      <c r="NSB71" s="40"/>
      <c r="NSC71" s="40"/>
      <c r="NSD71" s="40"/>
      <c r="NSE71" s="40"/>
      <c r="NSF71" s="40"/>
      <c r="NSG71" s="40"/>
      <c r="NSH71" s="40"/>
      <c r="NSI71" s="40"/>
      <c r="NSJ71" s="40"/>
      <c r="NSK71" s="40"/>
      <c r="NSL71" s="40"/>
      <c r="NSM71" s="40"/>
      <c r="NSN71" s="40"/>
      <c r="NSO71" s="40"/>
      <c r="NSP71" s="40"/>
      <c r="NSQ71" s="40"/>
      <c r="NSR71" s="40"/>
      <c r="NSS71" s="40"/>
      <c r="NST71" s="40"/>
      <c r="NSU71" s="40"/>
      <c r="NSV71" s="40"/>
      <c r="NSW71" s="40"/>
      <c r="NSX71" s="40"/>
      <c r="NSY71" s="40"/>
      <c r="NSZ71" s="40"/>
      <c r="NTA71" s="40"/>
      <c r="NTB71" s="40"/>
      <c r="NTC71" s="40"/>
      <c r="NTD71" s="40"/>
      <c r="NTE71" s="40"/>
      <c r="NTF71" s="40"/>
      <c r="NTG71" s="40"/>
      <c r="NTH71" s="40"/>
      <c r="NTI71" s="40"/>
      <c r="NTJ71" s="40"/>
      <c r="NTK71" s="40"/>
      <c r="NTL71" s="40"/>
      <c r="NTM71" s="40"/>
      <c r="NTN71" s="40"/>
      <c r="NTO71" s="40"/>
      <c r="NTP71" s="40"/>
      <c r="NTQ71" s="40"/>
      <c r="NTR71" s="40"/>
      <c r="NTS71" s="40"/>
      <c r="NTT71" s="40"/>
      <c r="NTU71" s="40"/>
      <c r="NTV71" s="40"/>
      <c r="NTW71" s="40"/>
      <c r="NTX71" s="40"/>
      <c r="NTY71" s="40"/>
      <c r="NTZ71" s="40"/>
      <c r="NUA71" s="40"/>
      <c r="NUB71" s="40"/>
      <c r="NUC71" s="40"/>
      <c r="NUD71" s="40"/>
      <c r="NUE71" s="40"/>
      <c r="NUF71" s="40"/>
      <c r="NUG71" s="40"/>
      <c r="NUH71" s="40"/>
      <c r="NUI71" s="40"/>
      <c r="NUJ71" s="40"/>
      <c r="NUK71" s="40"/>
      <c r="NUL71" s="40"/>
      <c r="NUM71" s="40"/>
      <c r="NUN71" s="40"/>
      <c r="NUO71" s="40"/>
      <c r="NUP71" s="40"/>
      <c r="NUQ71" s="40"/>
      <c r="NUR71" s="40"/>
      <c r="NUS71" s="40"/>
      <c r="NUT71" s="40"/>
      <c r="NUU71" s="40"/>
      <c r="NUV71" s="40"/>
      <c r="NUW71" s="40"/>
      <c r="NUX71" s="40"/>
      <c r="NUY71" s="40"/>
      <c r="NUZ71" s="40"/>
      <c r="NVA71" s="40"/>
      <c r="NVB71" s="40"/>
      <c r="NVC71" s="40"/>
      <c r="NVD71" s="40"/>
      <c r="NVE71" s="40"/>
      <c r="NVF71" s="40"/>
      <c r="NVG71" s="40"/>
      <c r="NVH71" s="40"/>
      <c r="NVI71" s="40"/>
      <c r="NVJ71" s="40"/>
      <c r="NVK71" s="40"/>
      <c r="NVL71" s="40"/>
      <c r="NVM71" s="40"/>
      <c r="NVN71" s="40"/>
      <c r="NVO71" s="40"/>
      <c r="NVP71" s="40"/>
      <c r="NVQ71" s="40"/>
      <c r="NVR71" s="40"/>
      <c r="NVS71" s="40"/>
      <c r="NVT71" s="40"/>
      <c r="NVU71" s="40"/>
      <c r="NVV71" s="40"/>
      <c r="NVW71" s="40"/>
      <c r="NVX71" s="40"/>
      <c r="NVY71" s="40"/>
      <c r="NVZ71" s="40"/>
      <c r="NWA71" s="40"/>
      <c r="NWB71" s="40"/>
      <c r="NWC71" s="40"/>
      <c r="NWD71" s="40"/>
      <c r="NWE71" s="40"/>
      <c r="NWF71" s="40"/>
      <c r="NWG71" s="40"/>
      <c r="NWH71" s="40"/>
      <c r="NWI71" s="40"/>
      <c r="NWJ71" s="40"/>
      <c r="NWK71" s="40"/>
      <c r="NWL71" s="40"/>
      <c r="NWM71" s="40"/>
      <c r="NWN71" s="40"/>
      <c r="NWO71" s="40"/>
      <c r="NWP71" s="40"/>
      <c r="NWQ71" s="40"/>
      <c r="NWR71" s="40"/>
      <c r="NWS71" s="40"/>
      <c r="NWT71" s="40"/>
      <c r="NWU71" s="40"/>
      <c r="NWV71" s="40"/>
      <c r="NWW71" s="40"/>
      <c r="NWX71" s="40"/>
      <c r="NWY71" s="40"/>
      <c r="NWZ71" s="40"/>
      <c r="NXA71" s="40"/>
      <c r="NXB71" s="40"/>
      <c r="NXC71" s="40"/>
      <c r="NXD71" s="40"/>
      <c r="NXE71" s="40"/>
      <c r="NXF71" s="40"/>
      <c r="NXG71" s="40"/>
      <c r="NXH71" s="40"/>
      <c r="NXI71" s="40"/>
      <c r="NXJ71" s="40"/>
      <c r="NXK71" s="40"/>
      <c r="NXL71" s="40"/>
      <c r="NXM71" s="40"/>
      <c r="NXN71" s="40"/>
      <c r="NXO71" s="40"/>
      <c r="NXP71" s="40"/>
      <c r="NXQ71" s="40"/>
      <c r="NXR71" s="40"/>
      <c r="NXS71" s="40"/>
      <c r="NXT71" s="40"/>
      <c r="NXU71" s="40"/>
      <c r="NXV71" s="40"/>
      <c r="NXW71" s="40"/>
      <c r="NXX71" s="40"/>
      <c r="NXY71" s="40"/>
      <c r="NXZ71" s="40"/>
      <c r="NYA71" s="40"/>
      <c r="NYB71" s="40"/>
      <c r="NYC71" s="40"/>
      <c r="NYD71" s="40"/>
      <c r="NYE71" s="40"/>
      <c r="NYF71" s="40"/>
      <c r="NYG71" s="40"/>
      <c r="NYH71" s="40"/>
      <c r="NYI71" s="40"/>
      <c r="NYJ71" s="40"/>
      <c r="NYK71" s="40"/>
      <c r="NYL71" s="40"/>
      <c r="NYM71" s="40"/>
      <c r="NYN71" s="40"/>
      <c r="NYO71" s="40"/>
      <c r="NYP71" s="40"/>
      <c r="NYQ71" s="40"/>
      <c r="NYR71" s="40"/>
      <c r="NYS71" s="40"/>
      <c r="NYT71" s="40"/>
      <c r="NYU71" s="40"/>
      <c r="NYV71" s="40"/>
      <c r="NYW71" s="40"/>
      <c r="NYX71" s="40"/>
      <c r="NYY71" s="40"/>
      <c r="NYZ71" s="40"/>
      <c r="NZA71" s="40"/>
      <c r="NZB71" s="40"/>
      <c r="NZC71" s="40"/>
      <c r="NZD71" s="40"/>
      <c r="NZE71" s="40"/>
      <c r="NZF71" s="40"/>
      <c r="NZG71" s="40"/>
      <c r="NZH71" s="40"/>
      <c r="NZI71" s="40"/>
      <c r="NZJ71" s="40"/>
      <c r="NZK71" s="40"/>
      <c r="NZL71" s="40"/>
      <c r="NZM71" s="40"/>
      <c r="NZN71" s="40"/>
      <c r="NZO71" s="40"/>
      <c r="NZP71" s="40"/>
      <c r="NZQ71" s="40"/>
      <c r="NZR71" s="40"/>
      <c r="NZS71" s="40"/>
      <c r="NZT71" s="40"/>
      <c r="NZU71" s="40"/>
      <c r="NZV71" s="40"/>
      <c r="NZW71" s="40"/>
      <c r="NZX71" s="40"/>
      <c r="NZY71" s="40"/>
      <c r="NZZ71" s="40"/>
      <c r="OAA71" s="40"/>
      <c r="OAB71" s="40"/>
      <c r="OAC71" s="40"/>
      <c r="OAD71" s="40"/>
      <c r="OAE71" s="40"/>
      <c r="OAF71" s="40"/>
      <c r="OAG71" s="40"/>
      <c r="OAH71" s="40"/>
      <c r="OAI71" s="40"/>
      <c r="OAJ71" s="40"/>
      <c r="OAK71" s="40"/>
      <c r="OAL71" s="40"/>
      <c r="OAM71" s="40"/>
      <c r="OAN71" s="40"/>
      <c r="OAO71" s="40"/>
      <c r="OAP71" s="40"/>
      <c r="OAQ71" s="40"/>
      <c r="OAR71" s="40"/>
      <c r="OAS71" s="40"/>
      <c r="OAT71" s="40"/>
      <c r="OAU71" s="40"/>
      <c r="OAV71" s="40"/>
      <c r="OAW71" s="40"/>
      <c r="OAX71" s="40"/>
      <c r="OAY71" s="40"/>
      <c r="OAZ71" s="40"/>
      <c r="OBA71" s="40"/>
      <c r="OBB71" s="40"/>
      <c r="OBC71" s="40"/>
      <c r="OBD71" s="40"/>
      <c r="OBE71" s="40"/>
      <c r="OBF71" s="40"/>
      <c r="OBG71" s="40"/>
      <c r="OBH71" s="40"/>
      <c r="OBI71" s="40"/>
      <c r="OBJ71" s="40"/>
      <c r="OBK71" s="40"/>
      <c r="OBL71" s="40"/>
      <c r="OBM71" s="40"/>
      <c r="OBN71" s="40"/>
      <c r="OBO71" s="40"/>
      <c r="OBP71" s="40"/>
      <c r="OBQ71" s="40"/>
      <c r="OBR71" s="40"/>
      <c r="OBS71" s="40"/>
      <c r="OBT71" s="40"/>
      <c r="OBU71" s="40"/>
      <c r="OBV71" s="40"/>
      <c r="OBW71" s="40"/>
      <c r="OBX71" s="40"/>
      <c r="OBY71" s="40"/>
      <c r="OBZ71" s="40"/>
      <c r="OCA71" s="40"/>
      <c r="OCB71" s="40"/>
      <c r="OCC71" s="40"/>
      <c r="OCD71" s="40"/>
      <c r="OCE71" s="40"/>
      <c r="OCF71" s="40"/>
      <c r="OCG71" s="40"/>
      <c r="OCH71" s="40"/>
      <c r="OCI71" s="40"/>
      <c r="OCJ71" s="40"/>
      <c r="OCK71" s="40"/>
      <c r="OCL71" s="40"/>
      <c r="OCM71" s="40"/>
      <c r="OCN71" s="40"/>
      <c r="OCO71" s="40"/>
      <c r="OCP71" s="40"/>
      <c r="OCQ71" s="40"/>
      <c r="OCR71" s="40"/>
      <c r="OCS71" s="40"/>
      <c r="OCT71" s="40"/>
      <c r="OCU71" s="40"/>
      <c r="OCV71" s="40"/>
      <c r="OCW71" s="40"/>
      <c r="OCX71" s="40"/>
      <c r="OCY71" s="40"/>
      <c r="OCZ71" s="40"/>
      <c r="ODA71" s="40"/>
      <c r="ODB71" s="40"/>
      <c r="ODC71" s="40"/>
      <c r="ODD71" s="40"/>
      <c r="ODE71" s="40"/>
      <c r="ODF71" s="40"/>
      <c r="ODG71" s="40"/>
      <c r="ODH71" s="40"/>
      <c r="ODI71" s="40"/>
      <c r="ODJ71" s="40"/>
      <c r="ODK71" s="40"/>
      <c r="ODL71" s="40"/>
      <c r="ODM71" s="40"/>
      <c r="ODN71" s="40"/>
      <c r="ODO71" s="40"/>
      <c r="ODP71" s="40"/>
      <c r="ODQ71" s="40"/>
      <c r="ODR71" s="40"/>
      <c r="ODS71" s="40"/>
      <c r="ODT71" s="40"/>
      <c r="ODU71" s="40"/>
      <c r="ODV71" s="40"/>
      <c r="ODW71" s="40"/>
      <c r="ODX71" s="40"/>
      <c r="ODY71" s="40"/>
      <c r="ODZ71" s="40"/>
      <c r="OEA71" s="40"/>
      <c r="OEB71" s="40"/>
      <c r="OEC71" s="40"/>
      <c r="OED71" s="40"/>
      <c r="OEE71" s="40"/>
      <c r="OEF71" s="40"/>
      <c r="OEG71" s="40"/>
      <c r="OEH71" s="40"/>
      <c r="OEI71" s="40"/>
      <c r="OEJ71" s="40"/>
      <c r="OEK71" s="40"/>
      <c r="OEL71" s="40"/>
      <c r="OEM71" s="40"/>
      <c r="OEN71" s="40"/>
      <c r="OEO71" s="40"/>
      <c r="OEP71" s="40"/>
      <c r="OEQ71" s="40"/>
      <c r="OER71" s="40"/>
      <c r="OES71" s="40"/>
      <c r="OET71" s="40"/>
      <c r="OEU71" s="40"/>
      <c r="OEV71" s="40"/>
      <c r="OEW71" s="40"/>
      <c r="OEX71" s="40"/>
      <c r="OEY71" s="40"/>
      <c r="OEZ71" s="40"/>
      <c r="OFA71" s="40"/>
      <c r="OFB71" s="40"/>
      <c r="OFC71" s="40"/>
      <c r="OFD71" s="40"/>
      <c r="OFE71" s="40"/>
      <c r="OFF71" s="40"/>
      <c r="OFG71" s="40"/>
      <c r="OFH71" s="40"/>
      <c r="OFI71" s="40"/>
      <c r="OFJ71" s="40"/>
      <c r="OFK71" s="40"/>
      <c r="OFL71" s="40"/>
      <c r="OFM71" s="40"/>
      <c r="OFN71" s="40"/>
      <c r="OFO71" s="40"/>
      <c r="OFP71" s="40"/>
      <c r="OFQ71" s="40"/>
      <c r="OFR71" s="40"/>
      <c r="OFS71" s="40"/>
      <c r="OFT71" s="40"/>
      <c r="OFU71" s="40"/>
      <c r="OFV71" s="40"/>
      <c r="OFW71" s="40"/>
      <c r="OFX71" s="40"/>
      <c r="OFY71" s="40"/>
      <c r="OFZ71" s="40"/>
      <c r="OGA71" s="40"/>
      <c r="OGB71" s="40"/>
      <c r="OGC71" s="40"/>
      <c r="OGD71" s="40"/>
      <c r="OGE71" s="40"/>
      <c r="OGF71" s="40"/>
      <c r="OGG71" s="40"/>
      <c r="OGH71" s="40"/>
      <c r="OGI71" s="40"/>
      <c r="OGJ71" s="40"/>
      <c r="OGK71" s="40"/>
      <c r="OGL71" s="40"/>
      <c r="OGM71" s="40"/>
      <c r="OGN71" s="40"/>
      <c r="OGO71" s="40"/>
      <c r="OGP71" s="40"/>
      <c r="OGQ71" s="40"/>
      <c r="OGR71" s="40"/>
      <c r="OGS71" s="40"/>
      <c r="OGT71" s="40"/>
      <c r="OGU71" s="40"/>
      <c r="OGV71" s="40"/>
      <c r="OGW71" s="40"/>
      <c r="OGX71" s="40"/>
      <c r="OGY71" s="40"/>
      <c r="OGZ71" s="40"/>
      <c r="OHA71" s="40"/>
      <c r="OHB71" s="40"/>
      <c r="OHC71" s="40"/>
      <c r="OHD71" s="40"/>
      <c r="OHE71" s="40"/>
      <c r="OHF71" s="40"/>
      <c r="OHG71" s="40"/>
      <c r="OHH71" s="40"/>
      <c r="OHI71" s="40"/>
      <c r="OHJ71" s="40"/>
      <c r="OHK71" s="40"/>
      <c r="OHL71" s="40"/>
      <c r="OHM71" s="40"/>
      <c r="OHN71" s="40"/>
      <c r="OHO71" s="40"/>
      <c r="OHP71" s="40"/>
      <c r="OHQ71" s="40"/>
      <c r="OHR71" s="40"/>
      <c r="OHS71" s="40"/>
      <c r="OHT71" s="40"/>
      <c r="OHU71" s="40"/>
      <c r="OHV71" s="40"/>
      <c r="OHW71" s="40"/>
      <c r="OHX71" s="40"/>
      <c r="OHY71" s="40"/>
      <c r="OHZ71" s="40"/>
      <c r="OIA71" s="40"/>
      <c r="OIB71" s="40"/>
      <c r="OIC71" s="40"/>
      <c r="OID71" s="40"/>
      <c r="OIE71" s="40"/>
      <c r="OIF71" s="40"/>
      <c r="OIG71" s="40"/>
      <c r="OIH71" s="40"/>
      <c r="OII71" s="40"/>
      <c r="OIJ71" s="40"/>
      <c r="OIK71" s="40"/>
      <c r="OIL71" s="40"/>
      <c r="OIM71" s="40"/>
      <c r="OIN71" s="40"/>
      <c r="OIO71" s="40"/>
      <c r="OIP71" s="40"/>
      <c r="OIQ71" s="40"/>
      <c r="OIR71" s="40"/>
      <c r="OIS71" s="40"/>
      <c r="OIT71" s="40"/>
      <c r="OIU71" s="40"/>
      <c r="OIV71" s="40"/>
      <c r="OIW71" s="40"/>
      <c r="OIX71" s="40"/>
      <c r="OIY71" s="40"/>
      <c r="OIZ71" s="40"/>
      <c r="OJA71" s="40"/>
      <c r="OJB71" s="40"/>
      <c r="OJC71" s="40"/>
      <c r="OJD71" s="40"/>
      <c r="OJE71" s="40"/>
      <c r="OJF71" s="40"/>
      <c r="OJG71" s="40"/>
      <c r="OJH71" s="40"/>
      <c r="OJI71" s="40"/>
      <c r="OJJ71" s="40"/>
      <c r="OJK71" s="40"/>
      <c r="OJL71" s="40"/>
      <c r="OJM71" s="40"/>
      <c r="OJN71" s="40"/>
      <c r="OJO71" s="40"/>
      <c r="OJP71" s="40"/>
      <c r="OJQ71" s="40"/>
      <c r="OJR71" s="40"/>
      <c r="OJS71" s="40"/>
      <c r="OJT71" s="40"/>
      <c r="OJU71" s="40"/>
      <c r="OJV71" s="40"/>
      <c r="OJW71" s="40"/>
      <c r="OJX71" s="40"/>
      <c r="OJY71" s="40"/>
      <c r="OJZ71" s="40"/>
      <c r="OKA71" s="40"/>
      <c r="OKB71" s="40"/>
      <c r="OKC71" s="40"/>
      <c r="OKD71" s="40"/>
      <c r="OKE71" s="40"/>
      <c r="OKF71" s="40"/>
      <c r="OKG71" s="40"/>
      <c r="OKH71" s="40"/>
      <c r="OKI71" s="40"/>
      <c r="OKJ71" s="40"/>
      <c r="OKK71" s="40"/>
      <c r="OKL71" s="40"/>
      <c r="OKM71" s="40"/>
      <c r="OKN71" s="40"/>
      <c r="OKO71" s="40"/>
      <c r="OKP71" s="40"/>
      <c r="OKQ71" s="40"/>
      <c r="OKR71" s="40"/>
      <c r="OKS71" s="40"/>
      <c r="OKT71" s="40"/>
      <c r="OKU71" s="40"/>
      <c r="OKV71" s="40"/>
      <c r="OKW71" s="40"/>
      <c r="OKX71" s="40"/>
      <c r="OKY71" s="40"/>
      <c r="OKZ71" s="40"/>
      <c r="OLA71" s="40"/>
      <c r="OLB71" s="40"/>
      <c r="OLC71" s="40"/>
      <c r="OLD71" s="40"/>
      <c r="OLE71" s="40"/>
      <c r="OLF71" s="40"/>
      <c r="OLG71" s="40"/>
      <c r="OLH71" s="40"/>
      <c r="OLI71" s="40"/>
      <c r="OLJ71" s="40"/>
      <c r="OLK71" s="40"/>
      <c r="OLL71" s="40"/>
      <c r="OLM71" s="40"/>
      <c r="OLN71" s="40"/>
      <c r="OLO71" s="40"/>
      <c r="OLP71" s="40"/>
      <c r="OLQ71" s="40"/>
      <c r="OLR71" s="40"/>
      <c r="OLS71" s="40"/>
      <c r="OLT71" s="40"/>
      <c r="OLU71" s="40"/>
      <c r="OLV71" s="40"/>
      <c r="OLW71" s="40"/>
      <c r="OLX71" s="40"/>
      <c r="OLY71" s="40"/>
      <c r="OLZ71" s="40"/>
      <c r="OMA71" s="40"/>
      <c r="OMB71" s="40"/>
      <c r="OMC71" s="40"/>
      <c r="OMD71" s="40"/>
      <c r="OME71" s="40"/>
      <c r="OMF71" s="40"/>
      <c r="OMG71" s="40"/>
      <c r="OMH71" s="40"/>
      <c r="OMI71" s="40"/>
      <c r="OMJ71" s="40"/>
      <c r="OMK71" s="40"/>
      <c r="OML71" s="40"/>
      <c r="OMM71" s="40"/>
      <c r="OMN71" s="40"/>
      <c r="OMO71" s="40"/>
      <c r="OMP71" s="40"/>
      <c r="OMQ71" s="40"/>
      <c r="OMR71" s="40"/>
      <c r="OMS71" s="40"/>
      <c r="OMT71" s="40"/>
      <c r="OMU71" s="40"/>
      <c r="OMV71" s="40"/>
      <c r="OMW71" s="40"/>
      <c r="OMX71" s="40"/>
      <c r="OMY71" s="40"/>
      <c r="OMZ71" s="40"/>
      <c r="ONA71" s="40"/>
      <c r="ONB71" s="40"/>
      <c r="ONC71" s="40"/>
      <c r="OND71" s="40"/>
      <c r="ONE71" s="40"/>
      <c r="ONF71" s="40"/>
      <c r="ONG71" s="40"/>
      <c r="ONH71" s="40"/>
      <c r="ONI71" s="40"/>
      <c r="ONJ71" s="40"/>
      <c r="ONK71" s="40"/>
      <c r="ONL71" s="40"/>
      <c r="ONM71" s="40"/>
      <c r="ONN71" s="40"/>
      <c r="ONO71" s="40"/>
      <c r="ONP71" s="40"/>
      <c r="ONQ71" s="40"/>
      <c r="ONR71" s="40"/>
      <c r="ONS71" s="40"/>
      <c r="ONT71" s="40"/>
      <c r="ONU71" s="40"/>
      <c r="ONV71" s="40"/>
      <c r="ONW71" s="40"/>
      <c r="ONX71" s="40"/>
      <c r="ONY71" s="40"/>
      <c r="ONZ71" s="40"/>
      <c r="OOA71" s="40"/>
      <c r="OOB71" s="40"/>
      <c r="OOC71" s="40"/>
      <c r="OOD71" s="40"/>
      <c r="OOE71" s="40"/>
      <c r="OOF71" s="40"/>
      <c r="OOG71" s="40"/>
      <c r="OOH71" s="40"/>
      <c r="OOI71" s="40"/>
      <c r="OOJ71" s="40"/>
      <c r="OOK71" s="40"/>
      <c r="OOL71" s="40"/>
      <c r="OOM71" s="40"/>
      <c r="OON71" s="40"/>
      <c r="OOO71" s="40"/>
      <c r="OOP71" s="40"/>
      <c r="OOQ71" s="40"/>
      <c r="OOR71" s="40"/>
      <c r="OOS71" s="40"/>
      <c r="OOT71" s="40"/>
      <c r="OOU71" s="40"/>
      <c r="OOV71" s="40"/>
      <c r="OOW71" s="40"/>
      <c r="OOX71" s="40"/>
      <c r="OOY71" s="40"/>
      <c r="OOZ71" s="40"/>
      <c r="OPA71" s="40"/>
      <c r="OPB71" s="40"/>
      <c r="OPC71" s="40"/>
      <c r="OPD71" s="40"/>
      <c r="OPE71" s="40"/>
      <c r="OPF71" s="40"/>
      <c r="OPG71" s="40"/>
      <c r="OPH71" s="40"/>
      <c r="OPI71" s="40"/>
      <c r="OPJ71" s="40"/>
      <c r="OPK71" s="40"/>
      <c r="OPL71" s="40"/>
      <c r="OPM71" s="40"/>
      <c r="OPN71" s="40"/>
      <c r="OPO71" s="40"/>
      <c r="OPP71" s="40"/>
      <c r="OPQ71" s="40"/>
      <c r="OPR71" s="40"/>
      <c r="OPS71" s="40"/>
      <c r="OPT71" s="40"/>
      <c r="OPU71" s="40"/>
      <c r="OPV71" s="40"/>
      <c r="OPW71" s="40"/>
      <c r="OPX71" s="40"/>
      <c r="OPY71" s="40"/>
      <c r="OPZ71" s="40"/>
      <c r="OQA71" s="40"/>
      <c r="OQB71" s="40"/>
      <c r="OQC71" s="40"/>
      <c r="OQD71" s="40"/>
      <c r="OQE71" s="40"/>
      <c r="OQF71" s="40"/>
      <c r="OQG71" s="40"/>
      <c r="OQH71" s="40"/>
      <c r="OQI71" s="40"/>
      <c r="OQJ71" s="40"/>
      <c r="OQK71" s="40"/>
      <c r="OQL71" s="40"/>
      <c r="OQM71" s="40"/>
      <c r="OQN71" s="40"/>
      <c r="OQO71" s="40"/>
      <c r="OQP71" s="40"/>
      <c r="OQQ71" s="40"/>
      <c r="OQR71" s="40"/>
      <c r="OQS71" s="40"/>
      <c r="OQT71" s="40"/>
      <c r="OQU71" s="40"/>
      <c r="OQV71" s="40"/>
      <c r="OQW71" s="40"/>
      <c r="OQX71" s="40"/>
      <c r="OQY71" s="40"/>
      <c r="OQZ71" s="40"/>
      <c r="ORA71" s="40"/>
      <c r="ORB71" s="40"/>
      <c r="ORC71" s="40"/>
      <c r="ORD71" s="40"/>
      <c r="ORE71" s="40"/>
      <c r="ORF71" s="40"/>
      <c r="ORG71" s="40"/>
      <c r="ORH71" s="40"/>
      <c r="ORI71" s="40"/>
      <c r="ORJ71" s="40"/>
      <c r="ORK71" s="40"/>
      <c r="ORL71" s="40"/>
      <c r="ORM71" s="40"/>
      <c r="ORN71" s="40"/>
      <c r="ORO71" s="40"/>
      <c r="ORP71" s="40"/>
      <c r="ORQ71" s="40"/>
      <c r="ORR71" s="40"/>
      <c r="ORS71" s="40"/>
      <c r="ORT71" s="40"/>
      <c r="ORU71" s="40"/>
      <c r="ORV71" s="40"/>
      <c r="ORW71" s="40"/>
      <c r="ORX71" s="40"/>
      <c r="ORY71" s="40"/>
      <c r="ORZ71" s="40"/>
      <c r="OSA71" s="40"/>
      <c r="OSB71" s="40"/>
      <c r="OSC71" s="40"/>
      <c r="OSD71" s="40"/>
      <c r="OSE71" s="40"/>
      <c r="OSF71" s="40"/>
      <c r="OSG71" s="40"/>
      <c r="OSH71" s="40"/>
      <c r="OSI71" s="40"/>
      <c r="OSJ71" s="40"/>
      <c r="OSK71" s="40"/>
      <c r="OSL71" s="40"/>
      <c r="OSM71" s="40"/>
      <c r="OSN71" s="40"/>
      <c r="OSO71" s="40"/>
      <c r="OSP71" s="40"/>
      <c r="OSQ71" s="40"/>
      <c r="OSR71" s="40"/>
      <c r="OSS71" s="40"/>
      <c r="OST71" s="40"/>
      <c r="OSU71" s="40"/>
      <c r="OSV71" s="40"/>
      <c r="OSW71" s="40"/>
      <c r="OSX71" s="40"/>
      <c r="OSY71" s="40"/>
      <c r="OSZ71" s="40"/>
      <c r="OTA71" s="40"/>
      <c r="OTB71" s="40"/>
      <c r="OTC71" s="40"/>
      <c r="OTD71" s="40"/>
      <c r="OTE71" s="40"/>
      <c r="OTF71" s="40"/>
      <c r="OTG71" s="40"/>
      <c r="OTH71" s="40"/>
      <c r="OTI71" s="40"/>
      <c r="OTJ71" s="40"/>
      <c r="OTK71" s="40"/>
      <c r="OTL71" s="40"/>
      <c r="OTM71" s="40"/>
      <c r="OTN71" s="40"/>
      <c r="OTO71" s="40"/>
      <c r="OTP71" s="40"/>
      <c r="OTQ71" s="40"/>
      <c r="OTR71" s="40"/>
      <c r="OTS71" s="40"/>
      <c r="OTT71" s="40"/>
      <c r="OTU71" s="40"/>
      <c r="OTV71" s="40"/>
      <c r="OTW71" s="40"/>
      <c r="OTX71" s="40"/>
      <c r="OTY71" s="40"/>
      <c r="OTZ71" s="40"/>
      <c r="OUA71" s="40"/>
      <c r="OUB71" s="40"/>
      <c r="OUC71" s="40"/>
      <c r="OUD71" s="40"/>
      <c r="OUE71" s="40"/>
      <c r="OUF71" s="40"/>
      <c r="OUG71" s="40"/>
      <c r="OUH71" s="40"/>
      <c r="OUI71" s="40"/>
      <c r="OUJ71" s="40"/>
      <c r="OUK71" s="40"/>
      <c r="OUL71" s="40"/>
      <c r="OUM71" s="40"/>
      <c r="OUN71" s="40"/>
      <c r="OUO71" s="40"/>
      <c r="OUP71" s="40"/>
      <c r="OUQ71" s="40"/>
      <c r="OUR71" s="40"/>
      <c r="OUS71" s="40"/>
      <c r="OUT71" s="40"/>
      <c r="OUU71" s="40"/>
      <c r="OUV71" s="40"/>
      <c r="OUW71" s="40"/>
      <c r="OUX71" s="40"/>
      <c r="OUY71" s="40"/>
      <c r="OUZ71" s="40"/>
      <c r="OVA71" s="40"/>
      <c r="OVB71" s="40"/>
      <c r="OVC71" s="40"/>
      <c r="OVD71" s="40"/>
      <c r="OVE71" s="40"/>
      <c r="OVF71" s="40"/>
      <c r="OVG71" s="40"/>
      <c r="OVH71" s="40"/>
      <c r="OVI71" s="40"/>
      <c r="OVJ71" s="40"/>
      <c r="OVK71" s="40"/>
      <c r="OVL71" s="40"/>
      <c r="OVM71" s="40"/>
      <c r="OVN71" s="40"/>
      <c r="OVO71" s="40"/>
      <c r="OVP71" s="40"/>
      <c r="OVQ71" s="40"/>
      <c r="OVR71" s="40"/>
      <c r="OVS71" s="40"/>
      <c r="OVT71" s="40"/>
      <c r="OVU71" s="40"/>
      <c r="OVV71" s="40"/>
      <c r="OVW71" s="40"/>
      <c r="OVX71" s="40"/>
      <c r="OVY71" s="40"/>
      <c r="OVZ71" s="40"/>
      <c r="OWA71" s="40"/>
      <c r="OWB71" s="40"/>
      <c r="OWC71" s="40"/>
      <c r="OWD71" s="40"/>
      <c r="OWE71" s="40"/>
      <c r="OWF71" s="40"/>
      <c r="OWG71" s="40"/>
      <c r="OWH71" s="40"/>
      <c r="OWI71" s="40"/>
      <c r="OWJ71" s="40"/>
      <c r="OWK71" s="40"/>
      <c r="OWL71" s="40"/>
      <c r="OWM71" s="40"/>
      <c r="OWN71" s="40"/>
      <c r="OWO71" s="40"/>
      <c r="OWP71" s="40"/>
      <c r="OWQ71" s="40"/>
      <c r="OWR71" s="40"/>
      <c r="OWS71" s="40"/>
      <c r="OWT71" s="40"/>
      <c r="OWU71" s="40"/>
      <c r="OWV71" s="40"/>
      <c r="OWW71" s="40"/>
      <c r="OWX71" s="40"/>
      <c r="OWY71" s="40"/>
      <c r="OWZ71" s="40"/>
      <c r="OXA71" s="40"/>
      <c r="OXB71" s="40"/>
      <c r="OXC71" s="40"/>
      <c r="OXD71" s="40"/>
      <c r="OXE71" s="40"/>
      <c r="OXF71" s="40"/>
      <c r="OXG71" s="40"/>
      <c r="OXH71" s="40"/>
      <c r="OXI71" s="40"/>
      <c r="OXJ71" s="40"/>
      <c r="OXK71" s="40"/>
      <c r="OXL71" s="40"/>
      <c r="OXM71" s="40"/>
      <c r="OXN71" s="40"/>
      <c r="OXO71" s="40"/>
      <c r="OXP71" s="40"/>
      <c r="OXQ71" s="40"/>
      <c r="OXR71" s="40"/>
      <c r="OXS71" s="40"/>
      <c r="OXT71" s="40"/>
      <c r="OXU71" s="40"/>
      <c r="OXV71" s="40"/>
      <c r="OXW71" s="40"/>
      <c r="OXX71" s="40"/>
      <c r="OXY71" s="40"/>
      <c r="OXZ71" s="40"/>
      <c r="OYA71" s="40"/>
      <c r="OYB71" s="40"/>
      <c r="OYC71" s="40"/>
      <c r="OYD71" s="40"/>
      <c r="OYE71" s="40"/>
      <c r="OYF71" s="40"/>
      <c r="OYG71" s="40"/>
      <c r="OYH71" s="40"/>
      <c r="OYI71" s="40"/>
      <c r="OYJ71" s="40"/>
      <c r="OYK71" s="40"/>
      <c r="OYL71" s="40"/>
      <c r="OYM71" s="40"/>
      <c r="OYN71" s="40"/>
      <c r="OYO71" s="40"/>
      <c r="OYP71" s="40"/>
      <c r="OYQ71" s="40"/>
      <c r="OYR71" s="40"/>
      <c r="OYS71" s="40"/>
      <c r="OYT71" s="40"/>
      <c r="OYU71" s="40"/>
      <c r="OYV71" s="40"/>
      <c r="OYW71" s="40"/>
      <c r="OYX71" s="40"/>
      <c r="OYY71" s="40"/>
      <c r="OYZ71" s="40"/>
      <c r="OZA71" s="40"/>
      <c r="OZB71" s="40"/>
      <c r="OZC71" s="40"/>
      <c r="OZD71" s="40"/>
      <c r="OZE71" s="40"/>
      <c r="OZF71" s="40"/>
      <c r="OZG71" s="40"/>
      <c r="OZH71" s="40"/>
      <c r="OZI71" s="40"/>
      <c r="OZJ71" s="40"/>
      <c r="OZK71" s="40"/>
      <c r="OZL71" s="40"/>
      <c r="OZM71" s="40"/>
      <c r="OZN71" s="40"/>
      <c r="OZO71" s="40"/>
      <c r="OZP71" s="40"/>
      <c r="OZQ71" s="40"/>
      <c r="OZR71" s="40"/>
      <c r="OZS71" s="40"/>
      <c r="OZT71" s="40"/>
      <c r="OZU71" s="40"/>
      <c r="OZV71" s="40"/>
      <c r="OZW71" s="40"/>
      <c r="OZX71" s="40"/>
      <c r="OZY71" s="40"/>
      <c r="OZZ71" s="40"/>
      <c r="PAA71" s="40"/>
      <c r="PAB71" s="40"/>
      <c r="PAC71" s="40"/>
      <c r="PAD71" s="40"/>
      <c r="PAE71" s="40"/>
      <c r="PAF71" s="40"/>
      <c r="PAG71" s="40"/>
      <c r="PAH71" s="40"/>
      <c r="PAI71" s="40"/>
      <c r="PAJ71" s="40"/>
      <c r="PAK71" s="40"/>
      <c r="PAL71" s="40"/>
      <c r="PAM71" s="40"/>
      <c r="PAN71" s="40"/>
      <c r="PAO71" s="40"/>
      <c r="PAP71" s="40"/>
      <c r="PAQ71" s="40"/>
      <c r="PAR71" s="40"/>
      <c r="PAS71" s="40"/>
      <c r="PAT71" s="40"/>
      <c r="PAU71" s="40"/>
      <c r="PAV71" s="40"/>
      <c r="PAW71" s="40"/>
      <c r="PAX71" s="40"/>
      <c r="PAY71" s="40"/>
      <c r="PAZ71" s="40"/>
      <c r="PBA71" s="40"/>
      <c r="PBB71" s="40"/>
      <c r="PBC71" s="40"/>
      <c r="PBD71" s="40"/>
      <c r="PBE71" s="40"/>
      <c r="PBF71" s="40"/>
      <c r="PBG71" s="40"/>
      <c r="PBH71" s="40"/>
      <c r="PBI71" s="40"/>
      <c r="PBJ71" s="40"/>
      <c r="PBK71" s="40"/>
      <c r="PBL71" s="40"/>
      <c r="PBM71" s="40"/>
      <c r="PBN71" s="40"/>
      <c r="PBO71" s="40"/>
      <c r="PBP71" s="40"/>
      <c r="PBQ71" s="40"/>
      <c r="PBR71" s="40"/>
      <c r="PBS71" s="40"/>
      <c r="PBT71" s="40"/>
      <c r="PBU71" s="40"/>
      <c r="PBV71" s="40"/>
      <c r="PBW71" s="40"/>
      <c r="PBX71" s="40"/>
      <c r="PBY71" s="40"/>
      <c r="PBZ71" s="40"/>
      <c r="PCA71" s="40"/>
      <c r="PCB71" s="40"/>
      <c r="PCC71" s="40"/>
      <c r="PCD71" s="40"/>
      <c r="PCE71" s="40"/>
      <c r="PCF71" s="40"/>
      <c r="PCG71" s="40"/>
      <c r="PCH71" s="40"/>
      <c r="PCI71" s="40"/>
      <c r="PCJ71" s="40"/>
      <c r="PCK71" s="40"/>
      <c r="PCL71" s="40"/>
      <c r="PCM71" s="40"/>
      <c r="PCN71" s="40"/>
      <c r="PCO71" s="40"/>
      <c r="PCP71" s="40"/>
      <c r="PCQ71" s="40"/>
      <c r="PCR71" s="40"/>
      <c r="PCS71" s="40"/>
      <c r="PCT71" s="40"/>
      <c r="PCU71" s="40"/>
      <c r="PCV71" s="40"/>
      <c r="PCW71" s="40"/>
      <c r="PCX71" s="40"/>
      <c r="PCY71" s="40"/>
      <c r="PCZ71" s="40"/>
      <c r="PDA71" s="40"/>
      <c r="PDB71" s="40"/>
      <c r="PDC71" s="40"/>
      <c r="PDD71" s="40"/>
      <c r="PDE71" s="40"/>
      <c r="PDF71" s="40"/>
      <c r="PDG71" s="40"/>
      <c r="PDH71" s="40"/>
      <c r="PDI71" s="40"/>
      <c r="PDJ71" s="40"/>
      <c r="PDK71" s="40"/>
      <c r="PDL71" s="40"/>
      <c r="PDM71" s="40"/>
      <c r="PDN71" s="40"/>
      <c r="PDO71" s="40"/>
      <c r="PDP71" s="40"/>
      <c r="PDQ71" s="40"/>
      <c r="PDR71" s="40"/>
      <c r="PDS71" s="40"/>
      <c r="PDT71" s="40"/>
      <c r="PDU71" s="40"/>
      <c r="PDV71" s="40"/>
      <c r="PDW71" s="40"/>
      <c r="PDX71" s="40"/>
      <c r="PDY71" s="40"/>
      <c r="PDZ71" s="40"/>
      <c r="PEA71" s="40"/>
      <c r="PEB71" s="40"/>
      <c r="PEC71" s="40"/>
      <c r="PED71" s="40"/>
      <c r="PEE71" s="40"/>
      <c r="PEF71" s="40"/>
      <c r="PEG71" s="40"/>
      <c r="PEH71" s="40"/>
      <c r="PEI71" s="40"/>
      <c r="PEJ71" s="40"/>
      <c r="PEK71" s="40"/>
      <c r="PEL71" s="40"/>
      <c r="PEM71" s="40"/>
      <c r="PEN71" s="40"/>
      <c r="PEO71" s="40"/>
      <c r="PEP71" s="40"/>
      <c r="PEQ71" s="40"/>
      <c r="PER71" s="40"/>
      <c r="PES71" s="40"/>
      <c r="PET71" s="40"/>
      <c r="PEU71" s="40"/>
      <c r="PEV71" s="40"/>
      <c r="PEW71" s="40"/>
      <c r="PEX71" s="40"/>
      <c r="PEY71" s="40"/>
      <c r="PEZ71" s="40"/>
      <c r="PFA71" s="40"/>
      <c r="PFB71" s="40"/>
      <c r="PFC71" s="40"/>
      <c r="PFD71" s="40"/>
      <c r="PFE71" s="40"/>
      <c r="PFF71" s="40"/>
      <c r="PFG71" s="40"/>
      <c r="PFH71" s="40"/>
      <c r="PFI71" s="40"/>
      <c r="PFJ71" s="40"/>
      <c r="PFK71" s="40"/>
      <c r="PFL71" s="40"/>
      <c r="PFM71" s="40"/>
      <c r="PFN71" s="40"/>
      <c r="PFO71" s="40"/>
      <c r="PFP71" s="40"/>
      <c r="PFQ71" s="40"/>
      <c r="PFR71" s="40"/>
      <c r="PFS71" s="40"/>
      <c r="PFT71" s="40"/>
      <c r="PFU71" s="40"/>
      <c r="PFV71" s="40"/>
      <c r="PFW71" s="40"/>
      <c r="PFX71" s="40"/>
      <c r="PFY71" s="40"/>
      <c r="PFZ71" s="40"/>
      <c r="PGA71" s="40"/>
      <c r="PGB71" s="40"/>
      <c r="PGC71" s="40"/>
      <c r="PGD71" s="40"/>
      <c r="PGE71" s="40"/>
      <c r="PGF71" s="40"/>
      <c r="PGG71" s="40"/>
      <c r="PGH71" s="40"/>
      <c r="PGI71" s="40"/>
      <c r="PGJ71" s="40"/>
      <c r="PGK71" s="40"/>
      <c r="PGL71" s="40"/>
      <c r="PGM71" s="40"/>
      <c r="PGN71" s="40"/>
      <c r="PGO71" s="40"/>
      <c r="PGP71" s="40"/>
      <c r="PGQ71" s="40"/>
      <c r="PGR71" s="40"/>
      <c r="PGS71" s="40"/>
      <c r="PGT71" s="40"/>
      <c r="PGU71" s="40"/>
      <c r="PGV71" s="40"/>
      <c r="PGW71" s="40"/>
      <c r="PGX71" s="40"/>
      <c r="PGY71" s="40"/>
      <c r="PGZ71" s="40"/>
      <c r="PHA71" s="40"/>
      <c r="PHB71" s="40"/>
      <c r="PHC71" s="40"/>
      <c r="PHD71" s="40"/>
      <c r="PHE71" s="40"/>
      <c r="PHF71" s="40"/>
      <c r="PHG71" s="40"/>
      <c r="PHH71" s="40"/>
      <c r="PHI71" s="40"/>
      <c r="PHJ71" s="40"/>
      <c r="PHK71" s="40"/>
      <c r="PHL71" s="40"/>
      <c r="PHM71" s="40"/>
      <c r="PHN71" s="40"/>
      <c r="PHO71" s="40"/>
      <c r="PHP71" s="40"/>
      <c r="PHQ71" s="40"/>
      <c r="PHR71" s="40"/>
      <c r="PHS71" s="40"/>
      <c r="PHT71" s="40"/>
      <c r="PHU71" s="40"/>
      <c r="PHV71" s="40"/>
      <c r="PHW71" s="40"/>
      <c r="PHX71" s="40"/>
      <c r="PHY71" s="40"/>
      <c r="PHZ71" s="40"/>
      <c r="PIA71" s="40"/>
      <c r="PIB71" s="40"/>
      <c r="PIC71" s="40"/>
      <c r="PID71" s="40"/>
      <c r="PIE71" s="40"/>
      <c r="PIF71" s="40"/>
      <c r="PIG71" s="40"/>
      <c r="PIH71" s="40"/>
      <c r="PII71" s="40"/>
      <c r="PIJ71" s="40"/>
      <c r="PIK71" s="40"/>
      <c r="PIL71" s="40"/>
      <c r="PIM71" s="40"/>
      <c r="PIN71" s="40"/>
      <c r="PIO71" s="40"/>
      <c r="PIP71" s="40"/>
      <c r="PIQ71" s="40"/>
      <c r="PIR71" s="40"/>
      <c r="PIS71" s="40"/>
      <c r="PIT71" s="40"/>
      <c r="PIU71" s="40"/>
      <c r="PIV71" s="40"/>
      <c r="PIW71" s="40"/>
      <c r="PIX71" s="40"/>
      <c r="PIY71" s="40"/>
      <c r="PIZ71" s="40"/>
      <c r="PJA71" s="40"/>
      <c r="PJB71" s="40"/>
      <c r="PJC71" s="40"/>
      <c r="PJD71" s="40"/>
      <c r="PJE71" s="40"/>
      <c r="PJF71" s="40"/>
      <c r="PJG71" s="40"/>
      <c r="PJH71" s="40"/>
      <c r="PJI71" s="40"/>
      <c r="PJJ71" s="40"/>
      <c r="PJK71" s="40"/>
      <c r="PJL71" s="40"/>
      <c r="PJM71" s="40"/>
      <c r="PJN71" s="40"/>
      <c r="PJO71" s="40"/>
      <c r="PJP71" s="40"/>
      <c r="PJQ71" s="40"/>
      <c r="PJR71" s="40"/>
      <c r="PJS71" s="40"/>
      <c r="PJT71" s="40"/>
      <c r="PJU71" s="40"/>
      <c r="PJV71" s="40"/>
      <c r="PJW71" s="40"/>
      <c r="PJX71" s="40"/>
      <c r="PJY71" s="40"/>
      <c r="PJZ71" s="40"/>
      <c r="PKA71" s="40"/>
      <c r="PKB71" s="40"/>
      <c r="PKC71" s="40"/>
      <c r="PKD71" s="40"/>
      <c r="PKE71" s="40"/>
      <c r="PKF71" s="40"/>
      <c r="PKG71" s="40"/>
      <c r="PKH71" s="40"/>
      <c r="PKI71" s="40"/>
      <c r="PKJ71" s="40"/>
      <c r="PKK71" s="40"/>
      <c r="PKL71" s="40"/>
      <c r="PKM71" s="40"/>
      <c r="PKN71" s="40"/>
      <c r="PKO71" s="40"/>
      <c r="PKP71" s="40"/>
      <c r="PKQ71" s="40"/>
      <c r="PKR71" s="40"/>
      <c r="PKS71" s="40"/>
      <c r="PKT71" s="40"/>
      <c r="PKU71" s="40"/>
      <c r="PKV71" s="40"/>
      <c r="PKW71" s="40"/>
      <c r="PKX71" s="40"/>
      <c r="PKY71" s="40"/>
      <c r="PKZ71" s="40"/>
      <c r="PLA71" s="40"/>
      <c r="PLB71" s="40"/>
      <c r="PLC71" s="40"/>
      <c r="PLD71" s="40"/>
      <c r="PLE71" s="40"/>
      <c r="PLF71" s="40"/>
      <c r="PLG71" s="40"/>
      <c r="PLH71" s="40"/>
      <c r="PLI71" s="40"/>
      <c r="PLJ71" s="40"/>
      <c r="PLK71" s="40"/>
      <c r="PLL71" s="40"/>
      <c r="PLM71" s="40"/>
      <c r="PLN71" s="40"/>
      <c r="PLO71" s="40"/>
      <c r="PLP71" s="40"/>
      <c r="PLQ71" s="40"/>
      <c r="PLR71" s="40"/>
      <c r="PLS71" s="40"/>
      <c r="PLT71" s="40"/>
      <c r="PLU71" s="40"/>
      <c r="PLV71" s="40"/>
      <c r="PLW71" s="40"/>
      <c r="PLX71" s="40"/>
      <c r="PLY71" s="40"/>
      <c r="PLZ71" s="40"/>
      <c r="PMA71" s="40"/>
      <c r="PMB71" s="40"/>
      <c r="PMC71" s="40"/>
      <c r="PMD71" s="40"/>
      <c r="PME71" s="40"/>
      <c r="PMF71" s="40"/>
      <c r="PMG71" s="40"/>
      <c r="PMH71" s="40"/>
      <c r="PMI71" s="40"/>
      <c r="PMJ71" s="40"/>
      <c r="PMK71" s="40"/>
      <c r="PML71" s="40"/>
      <c r="PMM71" s="40"/>
      <c r="PMN71" s="40"/>
      <c r="PMO71" s="40"/>
      <c r="PMP71" s="40"/>
      <c r="PMQ71" s="40"/>
      <c r="PMR71" s="40"/>
      <c r="PMS71" s="40"/>
      <c r="PMT71" s="40"/>
      <c r="PMU71" s="40"/>
      <c r="PMV71" s="40"/>
      <c r="PMW71" s="40"/>
      <c r="PMX71" s="40"/>
      <c r="PMY71" s="40"/>
      <c r="PMZ71" s="40"/>
      <c r="PNA71" s="40"/>
      <c r="PNB71" s="40"/>
      <c r="PNC71" s="40"/>
      <c r="PND71" s="40"/>
      <c r="PNE71" s="40"/>
      <c r="PNF71" s="40"/>
      <c r="PNG71" s="40"/>
      <c r="PNH71" s="40"/>
      <c r="PNI71" s="40"/>
      <c r="PNJ71" s="40"/>
      <c r="PNK71" s="40"/>
      <c r="PNL71" s="40"/>
      <c r="PNM71" s="40"/>
      <c r="PNN71" s="40"/>
      <c r="PNO71" s="40"/>
      <c r="PNP71" s="40"/>
      <c r="PNQ71" s="40"/>
      <c r="PNR71" s="40"/>
      <c r="PNS71" s="40"/>
      <c r="PNT71" s="40"/>
      <c r="PNU71" s="40"/>
      <c r="PNV71" s="40"/>
      <c r="PNW71" s="40"/>
      <c r="PNX71" s="40"/>
      <c r="PNY71" s="40"/>
      <c r="PNZ71" s="40"/>
      <c r="POA71" s="40"/>
      <c r="POB71" s="40"/>
      <c r="POC71" s="40"/>
      <c r="POD71" s="40"/>
      <c r="POE71" s="40"/>
      <c r="POF71" s="40"/>
      <c r="POG71" s="40"/>
      <c r="POH71" s="40"/>
      <c r="POI71" s="40"/>
      <c r="POJ71" s="40"/>
      <c r="POK71" s="40"/>
      <c r="POL71" s="40"/>
      <c r="POM71" s="40"/>
      <c r="PON71" s="40"/>
      <c r="POO71" s="40"/>
      <c r="POP71" s="40"/>
      <c r="POQ71" s="40"/>
      <c r="POR71" s="40"/>
      <c r="POS71" s="40"/>
      <c r="POT71" s="40"/>
      <c r="POU71" s="40"/>
      <c r="POV71" s="40"/>
      <c r="POW71" s="40"/>
      <c r="POX71" s="40"/>
      <c r="POY71" s="40"/>
      <c r="POZ71" s="40"/>
      <c r="PPA71" s="40"/>
      <c r="PPB71" s="40"/>
      <c r="PPC71" s="40"/>
      <c r="PPD71" s="40"/>
      <c r="PPE71" s="40"/>
      <c r="PPF71" s="40"/>
      <c r="PPG71" s="40"/>
      <c r="PPH71" s="40"/>
      <c r="PPI71" s="40"/>
      <c r="PPJ71" s="40"/>
      <c r="PPK71" s="40"/>
      <c r="PPL71" s="40"/>
      <c r="PPM71" s="40"/>
      <c r="PPN71" s="40"/>
      <c r="PPO71" s="40"/>
      <c r="PPP71" s="40"/>
      <c r="PPQ71" s="40"/>
      <c r="PPR71" s="40"/>
      <c r="PPS71" s="40"/>
      <c r="PPT71" s="40"/>
      <c r="PPU71" s="40"/>
      <c r="PPV71" s="40"/>
      <c r="PPW71" s="40"/>
      <c r="PPX71" s="40"/>
      <c r="PPY71" s="40"/>
      <c r="PPZ71" s="40"/>
      <c r="PQA71" s="40"/>
      <c r="PQB71" s="40"/>
      <c r="PQC71" s="40"/>
      <c r="PQD71" s="40"/>
      <c r="PQE71" s="40"/>
      <c r="PQF71" s="40"/>
      <c r="PQG71" s="40"/>
      <c r="PQH71" s="40"/>
      <c r="PQI71" s="40"/>
      <c r="PQJ71" s="40"/>
      <c r="PQK71" s="40"/>
      <c r="PQL71" s="40"/>
      <c r="PQM71" s="40"/>
      <c r="PQN71" s="40"/>
      <c r="PQO71" s="40"/>
      <c r="PQP71" s="40"/>
      <c r="PQQ71" s="40"/>
      <c r="PQR71" s="40"/>
      <c r="PQS71" s="40"/>
      <c r="PQT71" s="40"/>
      <c r="PQU71" s="40"/>
      <c r="PQV71" s="40"/>
      <c r="PQW71" s="40"/>
      <c r="PQX71" s="40"/>
      <c r="PQY71" s="40"/>
      <c r="PQZ71" s="40"/>
      <c r="PRA71" s="40"/>
      <c r="PRB71" s="40"/>
      <c r="PRC71" s="40"/>
      <c r="PRD71" s="40"/>
      <c r="PRE71" s="40"/>
      <c r="PRF71" s="40"/>
      <c r="PRG71" s="40"/>
      <c r="PRH71" s="40"/>
      <c r="PRI71" s="40"/>
      <c r="PRJ71" s="40"/>
      <c r="PRK71" s="40"/>
      <c r="PRL71" s="40"/>
      <c r="PRM71" s="40"/>
      <c r="PRN71" s="40"/>
      <c r="PRO71" s="40"/>
      <c r="PRP71" s="40"/>
      <c r="PRQ71" s="40"/>
      <c r="PRR71" s="40"/>
      <c r="PRS71" s="40"/>
      <c r="PRT71" s="40"/>
      <c r="PRU71" s="40"/>
      <c r="PRV71" s="40"/>
      <c r="PRW71" s="40"/>
      <c r="PRX71" s="40"/>
      <c r="PRY71" s="40"/>
      <c r="PRZ71" s="40"/>
      <c r="PSA71" s="40"/>
      <c r="PSB71" s="40"/>
      <c r="PSC71" s="40"/>
      <c r="PSD71" s="40"/>
      <c r="PSE71" s="40"/>
      <c r="PSF71" s="40"/>
      <c r="PSG71" s="40"/>
      <c r="PSH71" s="40"/>
      <c r="PSI71" s="40"/>
      <c r="PSJ71" s="40"/>
      <c r="PSK71" s="40"/>
      <c r="PSL71" s="40"/>
      <c r="PSM71" s="40"/>
      <c r="PSN71" s="40"/>
      <c r="PSO71" s="40"/>
      <c r="PSP71" s="40"/>
      <c r="PSQ71" s="40"/>
      <c r="PSR71" s="40"/>
      <c r="PSS71" s="40"/>
      <c r="PST71" s="40"/>
      <c r="PSU71" s="40"/>
      <c r="PSV71" s="40"/>
      <c r="PSW71" s="40"/>
      <c r="PSX71" s="40"/>
      <c r="PSY71" s="40"/>
      <c r="PSZ71" s="40"/>
      <c r="PTA71" s="40"/>
      <c r="PTB71" s="40"/>
      <c r="PTC71" s="40"/>
      <c r="PTD71" s="40"/>
      <c r="PTE71" s="40"/>
      <c r="PTF71" s="40"/>
      <c r="PTG71" s="40"/>
      <c r="PTH71" s="40"/>
      <c r="PTI71" s="40"/>
      <c r="PTJ71" s="40"/>
      <c r="PTK71" s="40"/>
      <c r="PTL71" s="40"/>
      <c r="PTM71" s="40"/>
      <c r="PTN71" s="40"/>
      <c r="PTO71" s="40"/>
      <c r="PTP71" s="40"/>
      <c r="PTQ71" s="40"/>
      <c r="PTR71" s="40"/>
      <c r="PTS71" s="40"/>
      <c r="PTT71" s="40"/>
      <c r="PTU71" s="40"/>
      <c r="PTV71" s="40"/>
      <c r="PTW71" s="40"/>
      <c r="PTX71" s="40"/>
      <c r="PTY71" s="40"/>
      <c r="PTZ71" s="40"/>
      <c r="PUA71" s="40"/>
      <c r="PUB71" s="40"/>
      <c r="PUC71" s="40"/>
      <c r="PUD71" s="40"/>
      <c r="PUE71" s="40"/>
      <c r="PUF71" s="40"/>
      <c r="PUG71" s="40"/>
      <c r="PUH71" s="40"/>
      <c r="PUI71" s="40"/>
      <c r="PUJ71" s="40"/>
      <c r="PUK71" s="40"/>
      <c r="PUL71" s="40"/>
      <c r="PUM71" s="40"/>
      <c r="PUN71" s="40"/>
      <c r="PUO71" s="40"/>
      <c r="PUP71" s="40"/>
      <c r="PUQ71" s="40"/>
      <c r="PUR71" s="40"/>
      <c r="PUS71" s="40"/>
      <c r="PUT71" s="40"/>
      <c r="PUU71" s="40"/>
      <c r="PUV71" s="40"/>
      <c r="PUW71" s="40"/>
      <c r="PUX71" s="40"/>
      <c r="PUY71" s="40"/>
      <c r="PUZ71" s="40"/>
      <c r="PVA71" s="40"/>
      <c r="PVB71" s="40"/>
      <c r="PVC71" s="40"/>
      <c r="PVD71" s="40"/>
      <c r="PVE71" s="40"/>
      <c r="PVF71" s="40"/>
      <c r="PVG71" s="40"/>
      <c r="PVH71" s="40"/>
      <c r="PVI71" s="40"/>
      <c r="PVJ71" s="40"/>
      <c r="PVK71" s="40"/>
      <c r="PVL71" s="40"/>
      <c r="PVM71" s="40"/>
      <c r="PVN71" s="40"/>
      <c r="PVO71" s="40"/>
      <c r="PVP71" s="40"/>
      <c r="PVQ71" s="40"/>
      <c r="PVR71" s="40"/>
      <c r="PVS71" s="40"/>
      <c r="PVT71" s="40"/>
      <c r="PVU71" s="40"/>
      <c r="PVV71" s="40"/>
      <c r="PVW71" s="40"/>
      <c r="PVX71" s="40"/>
      <c r="PVY71" s="40"/>
      <c r="PVZ71" s="40"/>
      <c r="PWA71" s="40"/>
      <c r="PWB71" s="40"/>
      <c r="PWC71" s="40"/>
      <c r="PWD71" s="40"/>
      <c r="PWE71" s="40"/>
      <c r="PWF71" s="40"/>
      <c r="PWG71" s="40"/>
      <c r="PWH71" s="40"/>
      <c r="PWI71" s="40"/>
      <c r="PWJ71" s="40"/>
      <c r="PWK71" s="40"/>
      <c r="PWL71" s="40"/>
      <c r="PWM71" s="40"/>
      <c r="PWN71" s="40"/>
      <c r="PWO71" s="40"/>
      <c r="PWP71" s="40"/>
      <c r="PWQ71" s="40"/>
      <c r="PWR71" s="40"/>
      <c r="PWS71" s="40"/>
      <c r="PWT71" s="40"/>
      <c r="PWU71" s="40"/>
      <c r="PWV71" s="40"/>
      <c r="PWW71" s="40"/>
      <c r="PWX71" s="40"/>
      <c r="PWY71" s="40"/>
      <c r="PWZ71" s="40"/>
      <c r="PXA71" s="40"/>
      <c r="PXB71" s="40"/>
      <c r="PXC71" s="40"/>
      <c r="PXD71" s="40"/>
      <c r="PXE71" s="40"/>
      <c r="PXF71" s="40"/>
      <c r="PXG71" s="40"/>
      <c r="PXH71" s="40"/>
      <c r="PXI71" s="40"/>
      <c r="PXJ71" s="40"/>
      <c r="PXK71" s="40"/>
      <c r="PXL71" s="40"/>
      <c r="PXM71" s="40"/>
      <c r="PXN71" s="40"/>
      <c r="PXO71" s="40"/>
      <c r="PXP71" s="40"/>
      <c r="PXQ71" s="40"/>
      <c r="PXR71" s="40"/>
      <c r="PXS71" s="40"/>
      <c r="PXT71" s="40"/>
      <c r="PXU71" s="40"/>
      <c r="PXV71" s="40"/>
      <c r="PXW71" s="40"/>
      <c r="PXX71" s="40"/>
      <c r="PXY71" s="40"/>
      <c r="PXZ71" s="40"/>
      <c r="PYA71" s="40"/>
      <c r="PYB71" s="40"/>
      <c r="PYC71" s="40"/>
      <c r="PYD71" s="40"/>
      <c r="PYE71" s="40"/>
      <c r="PYF71" s="40"/>
      <c r="PYG71" s="40"/>
      <c r="PYH71" s="40"/>
      <c r="PYI71" s="40"/>
      <c r="PYJ71" s="40"/>
      <c r="PYK71" s="40"/>
      <c r="PYL71" s="40"/>
      <c r="PYM71" s="40"/>
      <c r="PYN71" s="40"/>
      <c r="PYO71" s="40"/>
      <c r="PYP71" s="40"/>
      <c r="PYQ71" s="40"/>
      <c r="PYR71" s="40"/>
      <c r="PYS71" s="40"/>
      <c r="PYT71" s="40"/>
      <c r="PYU71" s="40"/>
      <c r="PYV71" s="40"/>
      <c r="PYW71" s="40"/>
      <c r="PYX71" s="40"/>
      <c r="PYY71" s="40"/>
      <c r="PYZ71" s="40"/>
      <c r="PZA71" s="40"/>
      <c r="PZB71" s="40"/>
      <c r="PZC71" s="40"/>
      <c r="PZD71" s="40"/>
      <c r="PZE71" s="40"/>
      <c r="PZF71" s="40"/>
      <c r="PZG71" s="40"/>
      <c r="PZH71" s="40"/>
      <c r="PZI71" s="40"/>
      <c r="PZJ71" s="40"/>
      <c r="PZK71" s="40"/>
      <c r="PZL71" s="40"/>
      <c r="PZM71" s="40"/>
      <c r="PZN71" s="40"/>
      <c r="PZO71" s="40"/>
      <c r="PZP71" s="40"/>
      <c r="PZQ71" s="40"/>
      <c r="PZR71" s="40"/>
      <c r="PZS71" s="40"/>
      <c r="PZT71" s="40"/>
      <c r="PZU71" s="40"/>
      <c r="PZV71" s="40"/>
      <c r="PZW71" s="40"/>
      <c r="PZX71" s="40"/>
      <c r="PZY71" s="40"/>
      <c r="PZZ71" s="40"/>
      <c r="QAA71" s="40"/>
      <c r="QAB71" s="40"/>
      <c r="QAC71" s="40"/>
      <c r="QAD71" s="40"/>
      <c r="QAE71" s="40"/>
      <c r="QAF71" s="40"/>
      <c r="QAG71" s="40"/>
      <c r="QAH71" s="40"/>
      <c r="QAI71" s="40"/>
      <c r="QAJ71" s="40"/>
      <c r="QAK71" s="40"/>
      <c r="QAL71" s="40"/>
      <c r="QAM71" s="40"/>
      <c r="QAN71" s="40"/>
      <c r="QAO71" s="40"/>
      <c r="QAP71" s="40"/>
      <c r="QAQ71" s="40"/>
      <c r="QAR71" s="40"/>
      <c r="QAS71" s="40"/>
      <c r="QAT71" s="40"/>
      <c r="QAU71" s="40"/>
      <c r="QAV71" s="40"/>
      <c r="QAW71" s="40"/>
      <c r="QAX71" s="40"/>
      <c r="QAY71" s="40"/>
      <c r="QAZ71" s="40"/>
      <c r="QBA71" s="40"/>
      <c r="QBB71" s="40"/>
      <c r="QBC71" s="40"/>
      <c r="QBD71" s="40"/>
      <c r="QBE71" s="40"/>
      <c r="QBF71" s="40"/>
      <c r="QBG71" s="40"/>
      <c r="QBH71" s="40"/>
      <c r="QBI71" s="40"/>
      <c r="QBJ71" s="40"/>
      <c r="QBK71" s="40"/>
      <c r="QBL71" s="40"/>
      <c r="QBM71" s="40"/>
      <c r="QBN71" s="40"/>
      <c r="QBO71" s="40"/>
      <c r="QBP71" s="40"/>
      <c r="QBQ71" s="40"/>
      <c r="QBR71" s="40"/>
      <c r="QBS71" s="40"/>
      <c r="QBT71" s="40"/>
      <c r="QBU71" s="40"/>
      <c r="QBV71" s="40"/>
      <c r="QBW71" s="40"/>
      <c r="QBX71" s="40"/>
      <c r="QBY71" s="40"/>
      <c r="QBZ71" s="40"/>
      <c r="QCA71" s="40"/>
      <c r="QCB71" s="40"/>
      <c r="QCC71" s="40"/>
      <c r="QCD71" s="40"/>
      <c r="QCE71" s="40"/>
      <c r="QCF71" s="40"/>
      <c r="QCG71" s="40"/>
      <c r="QCH71" s="40"/>
      <c r="QCI71" s="40"/>
      <c r="QCJ71" s="40"/>
      <c r="QCK71" s="40"/>
      <c r="QCL71" s="40"/>
      <c r="QCM71" s="40"/>
      <c r="QCN71" s="40"/>
      <c r="QCO71" s="40"/>
      <c r="QCP71" s="40"/>
      <c r="QCQ71" s="40"/>
      <c r="QCR71" s="40"/>
      <c r="QCS71" s="40"/>
      <c r="QCT71" s="40"/>
      <c r="QCU71" s="40"/>
      <c r="QCV71" s="40"/>
      <c r="QCW71" s="40"/>
      <c r="QCX71" s="40"/>
      <c r="QCY71" s="40"/>
      <c r="QCZ71" s="40"/>
      <c r="QDA71" s="40"/>
      <c r="QDB71" s="40"/>
      <c r="QDC71" s="40"/>
      <c r="QDD71" s="40"/>
      <c r="QDE71" s="40"/>
      <c r="QDF71" s="40"/>
      <c r="QDG71" s="40"/>
      <c r="QDH71" s="40"/>
      <c r="QDI71" s="40"/>
      <c r="QDJ71" s="40"/>
      <c r="QDK71" s="40"/>
      <c r="QDL71" s="40"/>
      <c r="QDM71" s="40"/>
      <c r="QDN71" s="40"/>
      <c r="QDO71" s="40"/>
      <c r="QDP71" s="40"/>
      <c r="QDQ71" s="40"/>
      <c r="QDR71" s="40"/>
      <c r="QDS71" s="40"/>
      <c r="QDT71" s="40"/>
      <c r="QDU71" s="40"/>
      <c r="QDV71" s="40"/>
      <c r="QDW71" s="40"/>
      <c r="QDX71" s="40"/>
      <c r="QDY71" s="40"/>
      <c r="QDZ71" s="40"/>
      <c r="QEA71" s="40"/>
      <c r="QEB71" s="40"/>
      <c r="QEC71" s="40"/>
      <c r="QED71" s="40"/>
      <c r="QEE71" s="40"/>
      <c r="QEF71" s="40"/>
      <c r="QEG71" s="40"/>
      <c r="QEH71" s="40"/>
      <c r="QEI71" s="40"/>
      <c r="QEJ71" s="40"/>
      <c r="QEK71" s="40"/>
      <c r="QEL71" s="40"/>
      <c r="QEM71" s="40"/>
      <c r="QEN71" s="40"/>
      <c r="QEO71" s="40"/>
      <c r="QEP71" s="40"/>
      <c r="QEQ71" s="40"/>
      <c r="QER71" s="40"/>
      <c r="QES71" s="40"/>
      <c r="QET71" s="40"/>
      <c r="QEU71" s="40"/>
      <c r="QEV71" s="40"/>
      <c r="QEW71" s="40"/>
      <c r="QEX71" s="40"/>
      <c r="QEY71" s="40"/>
      <c r="QEZ71" s="40"/>
      <c r="QFA71" s="40"/>
      <c r="QFB71" s="40"/>
      <c r="QFC71" s="40"/>
      <c r="QFD71" s="40"/>
      <c r="QFE71" s="40"/>
      <c r="QFF71" s="40"/>
      <c r="QFG71" s="40"/>
      <c r="QFH71" s="40"/>
      <c r="QFI71" s="40"/>
      <c r="QFJ71" s="40"/>
      <c r="QFK71" s="40"/>
      <c r="QFL71" s="40"/>
      <c r="QFM71" s="40"/>
      <c r="QFN71" s="40"/>
      <c r="QFO71" s="40"/>
      <c r="QFP71" s="40"/>
      <c r="QFQ71" s="40"/>
      <c r="QFR71" s="40"/>
      <c r="QFS71" s="40"/>
      <c r="QFT71" s="40"/>
      <c r="QFU71" s="40"/>
      <c r="QFV71" s="40"/>
      <c r="QFW71" s="40"/>
      <c r="QFX71" s="40"/>
      <c r="QFY71" s="40"/>
      <c r="QFZ71" s="40"/>
      <c r="QGA71" s="40"/>
      <c r="QGB71" s="40"/>
      <c r="QGC71" s="40"/>
      <c r="QGD71" s="40"/>
      <c r="QGE71" s="40"/>
      <c r="QGF71" s="40"/>
      <c r="QGG71" s="40"/>
      <c r="QGH71" s="40"/>
      <c r="QGI71" s="40"/>
      <c r="QGJ71" s="40"/>
      <c r="QGK71" s="40"/>
      <c r="QGL71" s="40"/>
      <c r="QGM71" s="40"/>
      <c r="QGN71" s="40"/>
      <c r="QGO71" s="40"/>
      <c r="QGP71" s="40"/>
      <c r="QGQ71" s="40"/>
      <c r="QGR71" s="40"/>
      <c r="QGS71" s="40"/>
      <c r="QGT71" s="40"/>
      <c r="QGU71" s="40"/>
      <c r="QGV71" s="40"/>
      <c r="QGW71" s="40"/>
      <c r="QGX71" s="40"/>
      <c r="QGY71" s="40"/>
      <c r="QGZ71" s="40"/>
      <c r="QHA71" s="40"/>
      <c r="QHB71" s="40"/>
      <c r="QHC71" s="40"/>
      <c r="QHD71" s="40"/>
      <c r="QHE71" s="40"/>
      <c r="QHF71" s="40"/>
      <c r="QHG71" s="40"/>
      <c r="QHH71" s="40"/>
      <c r="QHI71" s="40"/>
      <c r="QHJ71" s="40"/>
      <c r="QHK71" s="40"/>
      <c r="QHL71" s="40"/>
      <c r="QHM71" s="40"/>
      <c r="QHN71" s="40"/>
      <c r="QHO71" s="40"/>
      <c r="QHP71" s="40"/>
      <c r="QHQ71" s="40"/>
      <c r="QHR71" s="40"/>
      <c r="QHS71" s="40"/>
      <c r="QHT71" s="40"/>
      <c r="QHU71" s="40"/>
      <c r="QHV71" s="40"/>
      <c r="QHW71" s="40"/>
      <c r="QHX71" s="40"/>
      <c r="QHY71" s="40"/>
      <c r="QHZ71" s="40"/>
      <c r="QIA71" s="40"/>
      <c r="QIB71" s="40"/>
      <c r="QIC71" s="40"/>
      <c r="QID71" s="40"/>
      <c r="QIE71" s="40"/>
      <c r="QIF71" s="40"/>
      <c r="QIG71" s="40"/>
      <c r="QIH71" s="40"/>
      <c r="QII71" s="40"/>
      <c r="QIJ71" s="40"/>
      <c r="QIK71" s="40"/>
      <c r="QIL71" s="40"/>
      <c r="QIM71" s="40"/>
      <c r="QIN71" s="40"/>
      <c r="QIO71" s="40"/>
      <c r="QIP71" s="40"/>
      <c r="QIQ71" s="40"/>
      <c r="QIR71" s="40"/>
      <c r="QIS71" s="40"/>
      <c r="QIT71" s="40"/>
      <c r="QIU71" s="40"/>
      <c r="QIV71" s="40"/>
      <c r="QIW71" s="40"/>
      <c r="QIX71" s="40"/>
      <c r="QIY71" s="40"/>
      <c r="QIZ71" s="40"/>
      <c r="QJA71" s="40"/>
      <c r="QJB71" s="40"/>
      <c r="QJC71" s="40"/>
      <c r="QJD71" s="40"/>
      <c r="QJE71" s="40"/>
      <c r="QJF71" s="40"/>
      <c r="QJG71" s="40"/>
      <c r="QJH71" s="40"/>
      <c r="QJI71" s="40"/>
      <c r="QJJ71" s="40"/>
      <c r="QJK71" s="40"/>
      <c r="QJL71" s="40"/>
      <c r="QJM71" s="40"/>
      <c r="QJN71" s="40"/>
      <c r="QJO71" s="40"/>
      <c r="QJP71" s="40"/>
      <c r="QJQ71" s="40"/>
      <c r="QJR71" s="40"/>
      <c r="QJS71" s="40"/>
      <c r="QJT71" s="40"/>
      <c r="QJU71" s="40"/>
      <c r="QJV71" s="40"/>
      <c r="QJW71" s="40"/>
      <c r="QJX71" s="40"/>
      <c r="QJY71" s="40"/>
      <c r="QJZ71" s="40"/>
      <c r="QKA71" s="40"/>
      <c r="QKB71" s="40"/>
      <c r="QKC71" s="40"/>
      <c r="QKD71" s="40"/>
      <c r="QKE71" s="40"/>
      <c r="QKF71" s="40"/>
      <c r="QKG71" s="40"/>
      <c r="QKH71" s="40"/>
      <c r="QKI71" s="40"/>
      <c r="QKJ71" s="40"/>
      <c r="QKK71" s="40"/>
      <c r="QKL71" s="40"/>
      <c r="QKM71" s="40"/>
      <c r="QKN71" s="40"/>
      <c r="QKO71" s="40"/>
      <c r="QKP71" s="40"/>
      <c r="QKQ71" s="40"/>
      <c r="QKR71" s="40"/>
      <c r="QKS71" s="40"/>
      <c r="QKT71" s="40"/>
      <c r="QKU71" s="40"/>
      <c r="QKV71" s="40"/>
      <c r="QKW71" s="40"/>
      <c r="QKX71" s="40"/>
      <c r="QKY71" s="40"/>
      <c r="QKZ71" s="40"/>
      <c r="QLA71" s="40"/>
      <c r="QLB71" s="40"/>
      <c r="QLC71" s="40"/>
      <c r="QLD71" s="40"/>
      <c r="QLE71" s="40"/>
      <c r="QLF71" s="40"/>
      <c r="QLG71" s="40"/>
      <c r="QLH71" s="40"/>
      <c r="QLI71" s="40"/>
      <c r="QLJ71" s="40"/>
      <c r="QLK71" s="40"/>
      <c r="QLL71" s="40"/>
      <c r="QLM71" s="40"/>
      <c r="QLN71" s="40"/>
      <c r="QLO71" s="40"/>
      <c r="QLP71" s="40"/>
      <c r="QLQ71" s="40"/>
      <c r="QLR71" s="40"/>
      <c r="QLS71" s="40"/>
      <c r="QLT71" s="40"/>
      <c r="QLU71" s="40"/>
      <c r="QLV71" s="40"/>
      <c r="QLW71" s="40"/>
      <c r="QLX71" s="40"/>
      <c r="QLY71" s="40"/>
      <c r="QLZ71" s="40"/>
      <c r="QMA71" s="40"/>
      <c r="QMB71" s="40"/>
      <c r="QMC71" s="40"/>
      <c r="QMD71" s="40"/>
      <c r="QME71" s="40"/>
      <c r="QMF71" s="40"/>
      <c r="QMG71" s="40"/>
      <c r="QMH71" s="40"/>
      <c r="QMI71" s="40"/>
      <c r="QMJ71" s="40"/>
      <c r="QMK71" s="40"/>
      <c r="QML71" s="40"/>
      <c r="QMM71" s="40"/>
      <c r="QMN71" s="40"/>
      <c r="QMO71" s="40"/>
      <c r="QMP71" s="40"/>
      <c r="QMQ71" s="40"/>
      <c r="QMR71" s="40"/>
      <c r="QMS71" s="40"/>
      <c r="QMT71" s="40"/>
      <c r="QMU71" s="40"/>
      <c r="QMV71" s="40"/>
      <c r="QMW71" s="40"/>
      <c r="QMX71" s="40"/>
      <c r="QMY71" s="40"/>
      <c r="QMZ71" s="40"/>
      <c r="QNA71" s="40"/>
      <c r="QNB71" s="40"/>
      <c r="QNC71" s="40"/>
      <c r="QND71" s="40"/>
      <c r="QNE71" s="40"/>
      <c r="QNF71" s="40"/>
      <c r="QNG71" s="40"/>
      <c r="QNH71" s="40"/>
      <c r="QNI71" s="40"/>
      <c r="QNJ71" s="40"/>
      <c r="QNK71" s="40"/>
      <c r="QNL71" s="40"/>
      <c r="QNM71" s="40"/>
      <c r="QNN71" s="40"/>
      <c r="QNO71" s="40"/>
      <c r="QNP71" s="40"/>
      <c r="QNQ71" s="40"/>
      <c r="QNR71" s="40"/>
      <c r="QNS71" s="40"/>
      <c r="QNT71" s="40"/>
      <c r="QNU71" s="40"/>
      <c r="QNV71" s="40"/>
      <c r="QNW71" s="40"/>
      <c r="QNX71" s="40"/>
      <c r="QNY71" s="40"/>
      <c r="QNZ71" s="40"/>
      <c r="QOA71" s="40"/>
      <c r="QOB71" s="40"/>
      <c r="QOC71" s="40"/>
      <c r="QOD71" s="40"/>
      <c r="QOE71" s="40"/>
      <c r="QOF71" s="40"/>
      <c r="QOG71" s="40"/>
      <c r="QOH71" s="40"/>
      <c r="QOI71" s="40"/>
      <c r="QOJ71" s="40"/>
      <c r="QOK71" s="40"/>
      <c r="QOL71" s="40"/>
      <c r="QOM71" s="40"/>
      <c r="QON71" s="40"/>
      <c r="QOO71" s="40"/>
      <c r="QOP71" s="40"/>
      <c r="QOQ71" s="40"/>
      <c r="QOR71" s="40"/>
      <c r="QOS71" s="40"/>
      <c r="QOT71" s="40"/>
      <c r="QOU71" s="40"/>
      <c r="QOV71" s="40"/>
      <c r="QOW71" s="40"/>
      <c r="QOX71" s="40"/>
      <c r="QOY71" s="40"/>
      <c r="QOZ71" s="40"/>
      <c r="QPA71" s="40"/>
      <c r="QPB71" s="40"/>
      <c r="QPC71" s="40"/>
      <c r="QPD71" s="40"/>
      <c r="QPE71" s="40"/>
      <c r="QPF71" s="40"/>
      <c r="QPG71" s="40"/>
      <c r="QPH71" s="40"/>
      <c r="QPI71" s="40"/>
      <c r="QPJ71" s="40"/>
      <c r="QPK71" s="40"/>
      <c r="QPL71" s="40"/>
      <c r="QPM71" s="40"/>
      <c r="QPN71" s="40"/>
      <c r="QPO71" s="40"/>
      <c r="QPP71" s="40"/>
      <c r="QPQ71" s="40"/>
      <c r="QPR71" s="40"/>
      <c r="QPS71" s="40"/>
      <c r="QPT71" s="40"/>
      <c r="QPU71" s="40"/>
      <c r="QPV71" s="40"/>
      <c r="QPW71" s="40"/>
      <c r="QPX71" s="40"/>
      <c r="QPY71" s="40"/>
      <c r="QPZ71" s="40"/>
      <c r="QQA71" s="40"/>
      <c r="QQB71" s="40"/>
      <c r="QQC71" s="40"/>
      <c r="QQD71" s="40"/>
      <c r="QQE71" s="40"/>
      <c r="QQF71" s="40"/>
      <c r="QQG71" s="40"/>
      <c r="QQH71" s="40"/>
      <c r="QQI71" s="40"/>
      <c r="QQJ71" s="40"/>
      <c r="QQK71" s="40"/>
      <c r="QQL71" s="40"/>
      <c r="QQM71" s="40"/>
      <c r="QQN71" s="40"/>
      <c r="QQO71" s="40"/>
      <c r="QQP71" s="40"/>
      <c r="QQQ71" s="40"/>
      <c r="QQR71" s="40"/>
      <c r="QQS71" s="40"/>
      <c r="QQT71" s="40"/>
      <c r="QQU71" s="40"/>
      <c r="QQV71" s="40"/>
      <c r="QQW71" s="40"/>
      <c r="QQX71" s="40"/>
      <c r="QQY71" s="40"/>
      <c r="QQZ71" s="40"/>
      <c r="QRA71" s="40"/>
      <c r="QRB71" s="40"/>
      <c r="QRC71" s="40"/>
      <c r="QRD71" s="40"/>
      <c r="QRE71" s="40"/>
      <c r="QRF71" s="40"/>
      <c r="QRG71" s="40"/>
      <c r="QRH71" s="40"/>
      <c r="QRI71" s="40"/>
      <c r="QRJ71" s="40"/>
      <c r="QRK71" s="40"/>
      <c r="QRL71" s="40"/>
      <c r="QRM71" s="40"/>
      <c r="QRN71" s="40"/>
      <c r="QRO71" s="40"/>
      <c r="QRP71" s="40"/>
      <c r="QRQ71" s="40"/>
      <c r="QRR71" s="40"/>
      <c r="QRS71" s="40"/>
      <c r="QRT71" s="40"/>
      <c r="QRU71" s="40"/>
      <c r="QRV71" s="40"/>
      <c r="QRW71" s="40"/>
      <c r="QRX71" s="40"/>
      <c r="QRY71" s="40"/>
      <c r="QRZ71" s="40"/>
      <c r="QSA71" s="40"/>
      <c r="QSB71" s="40"/>
      <c r="QSC71" s="40"/>
      <c r="QSD71" s="40"/>
      <c r="QSE71" s="40"/>
      <c r="QSF71" s="40"/>
      <c r="QSG71" s="40"/>
      <c r="QSH71" s="40"/>
      <c r="QSI71" s="40"/>
      <c r="QSJ71" s="40"/>
      <c r="QSK71" s="40"/>
      <c r="QSL71" s="40"/>
      <c r="QSM71" s="40"/>
      <c r="QSN71" s="40"/>
      <c r="QSO71" s="40"/>
      <c r="QSP71" s="40"/>
      <c r="QSQ71" s="40"/>
      <c r="QSR71" s="40"/>
      <c r="QSS71" s="40"/>
      <c r="QST71" s="40"/>
      <c r="QSU71" s="40"/>
      <c r="QSV71" s="40"/>
      <c r="QSW71" s="40"/>
      <c r="QSX71" s="40"/>
      <c r="QSY71" s="40"/>
      <c r="QSZ71" s="40"/>
      <c r="QTA71" s="40"/>
      <c r="QTB71" s="40"/>
      <c r="QTC71" s="40"/>
      <c r="QTD71" s="40"/>
      <c r="QTE71" s="40"/>
      <c r="QTF71" s="40"/>
      <c r="QTG71" s="40"/>
      <c r="QTH71" s="40"/>
      <c r="QTI71" s="40"/>
      <c r="QTJ71" s="40"/>
      <c r="QTK71" s="40"/>
      <c r="QTL71" s="40"/>
      <c r="QTM71" s="40"/>
      <c r="QTN71" s="40"/>
      <c r="QTO71" s="40"/>
      <c r="QTP71" s="40"/>
      <c r="QTQ71" s="40"/>
      <c r="QTR71" s="40"/>
      <c r="QTS71" s="40"/>
      <c r="QTT71" s="40"/>
      <c r="QTU71" s="40"/>
      <c r="QTV71" s="40"/>
      <c r="QTW71" s="40"/>
      <c r="QTX71" s="40"/>
      <c r="QTY71" s="40"/>
      <c r="QTZ71" s="40"/>
      <c r="QUA71" s="40"/>
      <c r="QUB71" s="40"/>
      <c r="QUC71" s="40"/>
      <c r="QUD71" s="40"/>
      <c r="QUE71" s="40"/>
      <c r="QUF71" s="40"/>
      <c r="QUG71" s="40"/>
      <c r="QUH71" s="40"/>
      <c r="QUI71" s="40"/>
      <c r="QUJ71" s="40"/>
      <c r="QUK71" s="40"/>
      <c r="QUL71" s="40"/>
      <c r="QUM71" s="40"/>
      <c r="QUN71" s="40"/>
      <c r="QUO71" s="40"/>
      <c r="QUP71" s="40"/>
      <c r="QUQ71" s="40"/>
      <c r="QUR71" s="40"/>
      <c r="QUS71" s="40"/>
      <c r="QUT71" s="40"/>
      <c r="QUU71" s="40"/>
      <c r="QUV71" s="40"/>
      <c r="QUW71" s="40"/>
      <c r="QUX71" s="40"/>
      <c r="QUY71" s="40"/>
      <c r="QUZ71" s="40"/>
      <c r="QVA71" s="40"/>
      <c r="QVB71" s="40"/>
      <c r="QVC71" s="40"/>
      <c r="QVD71" s="40"/>
      <c r="QVE71" s="40"/>
      <c r="QVF71" s="40"/>
      <c r="QVG71" s="40"/>
      <c r="QVH71" s="40"/>
      <c r="QVI71" s="40"/>
      <c r="QVJ71" s="40"/>
      <c r="QVK71" s="40"/>
      <c r="QVL71" s="40"/>
      <c r="QVM71" s="40"/>
      <c r="QVN71" s="40"/>
      <c r="QVO71" s="40"/>
      <c r="QVP71" s="40"/>
      <c r="QVQ71" s="40"/>
      <c r="QVR71" s="40"/>
      <c r="QVS71" s="40"/>
      <c r="QVT71" s="40"/>
      <c r="QVU71" s="40"/>
      <c r="QVV71" s="40"/>
      <c r="QVW71" s="40"/>
      <c r="QVX71" s="40"/>
      <c r="QVY71" s="40"/>
      <c r="QVZ71" s="40"/>
      <c r="QWA71" s="40"/>
      <c r="QWB71" s="40"/>
      <c r="QWC71" s="40"/>
      <c r="QWD71" s="40"/>
      <c r="QWE71" s="40"/>
      <c r="QWF71" s="40"/>
      <c r="QWG71" s="40"/>
      <c r="QWH71" s="40"/>
      <c r="QWI71" s="40"/>
      <c r="QWJ71" s="40"/>
      <c r="QWK71" s="40"/>
      <c r="QWL71" s="40"/>
      <c r="QWM71" s="40"/>
      <c r="QWN71" s="40"/>
      <c r="QWO71" s="40"/>
      <c r="QWP71" s="40"/>
      <c r="QWQ71" s="40"/>
      <c r="QWR71" s="40"/>
      <c r="QWS71" s="40"/>
      <c r="QWT71" s="40"/>
      <c r="QWU71" s="40"/>
      <c r="QWV71" s="40"/>
      <c r="QWW71" s="40"/>
      <c r="QWX71" s="40"/>
      <c r="QWY71" s="40"/>
      <c r="QWZ71" s="40"/>
      <c r="QXA71" s="40"/>
      <c r="QXB71" s="40"/>
      <c r="QXC71" s="40"/>
      <c r="QXD71" s="40"/>
      <c r="QXE71" s="40"/>
      <c r="QXF71" s="40"/>
      <c r="QXG71" s="40"/>
      <c r="QXH71" s="40"/>
      <c r="QXI71" s="40"/>
      <c r="QXJ71" s="40"/>
      <c r="QXK71" s="40"/>
      <c r="QXL71" s="40"/>
      <c r="QXM71" s="40"/>
      <c r="QXN71" s="40"/>
      <c r="QXO71" s="40"/>
      <c r="QXP71" s="40"/>
      <c r="QXQ71" s="40"/>
      <c r="QXR71" s="40"/>
      <c r="QXS71" s="40"/>
      <c r="QXT71" s="40"/>
      <c r="QXU71" s="40"/>
      <c r="QXV71" s="40"/>
      <c r="QXW71" s="40"/>
      <c r="QXX71" s="40"/>
      <c r="QXY71" s="40"/>
      <c r="QXZ71" s="40"/>
      <c r="QYA71" s="40"/>
      <c r="QYB71" s="40"/>
      <c r="QYC71" s="40"/>
      <c r="QYD71" s="40"/>
      <c r="QYE71" s="40"/>
      <c r="QYF71" s="40"/>
      <c r="QYG71" s="40"/>
      <c r="QYH71" s="40"/>
      <c r="QYI71" s="40"/>
      <c r="QYJ71" s="40"/>
      <c r="QYK71" s="40"/>
      <c r="QYL71" s="40"/>
      <c r="QYM71" s="40"/>
      <c r="QYN71" s="40"/>
      <c r="QYO71" s="40"/>
      <c r="QYP71" s="40"/>
      <c r="QYQ71" s="40"/>
      <c r="QYR71" s="40"/>
      <c r="QYS71" s="40"/>
      <c r="QYT71" s="40"/>
      <c r="QYU71" s="40"/>
      <c r="QYV71" s="40"/>
      <c r="QYW71" s="40"/>
      <c r="QYX71" s="40"/>
      <c r="QYY71" s="40"/>
      <c r="QYZ71" s="40"/>
      <c r="QZA71" s="40"/>
      <c r="QZB71" s="40"/>
      <c r="QZC71" s="40"/>
      <c r="QZD71" s="40"/>
      <c r="QZE71" s="40"/>
      <c r="QZF71" s="40"/>
      <c r="QZG71" s="40"/>
      <c r="QZH71" s="40"/>
      <c r="QZI71" s="40"/>
      <c r="QZJ71" s="40"/>
      <c r="QZK71" s="40"/>
      <c r="QZL71" s="40"/>
      <c r="QZM71" s="40"/>
      <c r="QZN71" s="40"/>
      <c r="QZO71" s="40"/>
      <c r="QZP71" s="40"/>
      <c r="QZQ71" s="40"/>
      <c r="QZR71" s="40"/>
      <c r="QZS71" s="40"/>
      <c r="QZT71" s="40"/>
      <c r="QZU71" s="40"/>
      <c r="QZV71" s="40"/>
      <c r="QZW71" s="40"/>
      <c r="QZX71" s="40"/>
      <c r="QZY71" s="40"/>
      <c r="QZZ71" s="40"/>
      <c r="RAA71" s="40"/>
      <c r="RAB71" s="40"/>
      <c r="RAC71" s="40"/>
      <c r="RAD71" s="40"/>
      <c r="RAE71" s="40"/>
      <c r="RAF71" s="40"/>
      <c r="RAG71" s="40"/>
      <c r="RAH71" s="40"/>
      <c r="RAI71" s="40"/>
      <c r="RAJ71" s="40"/>
      <c r="RAK71" s="40"/>
      <c r="RAL71" s="40"/>
      <c r="RAM71" s="40"/>
      <c r="RAN71" s="40"/>
      <c r="RAO71" s="40"/>
      <c r="RAP71" s="40"/>
      <c r="RAQ71" s="40"/>
      <c r="RAR71" s="40"/>
      <c r="RAS71" s="40"/>
      <c r="RAT71" s="40"/>
      <c r="RAU71" s="40"/>
      <c r="RAV71" s="40"/>
      <c r="RAW71" s="40"/>
      <c r="RAX71" s="40"/>
      <c r="RAY71" s="40"/>
      <c r="RAZ71" s="40"/>
      <c r="RBA71" s="40"/>
      <c r="RBB71" s="40"/>
      <c r="RBC71" s="40"/>
      <c r="RBD71" s="40"/>
      <c r="RBE71" s="40"/>
      <c r="RBF71" s="40"/>
      <c r="RBG71" s="40"/>
      <c r="RBH71" s="40"/>
      <c r="RBI71" s="40"/>
      <c r="RBJ71" s="40"/>
      <c r="RBK71" s="40"/>
      <c r="RBL71" s="40"/>
      <c r="RBM71" s="40"/>
      <c r="RBN71" s="40"/>
      <c r="RBO71" s="40"/>
      <c r="RBP71" s="40"/>
      <c r="RBQ71" s="40"/>
      <c r="RBR71" s="40"/>
      <c r="RBS71" s="40"/>
      <c r="RBT71" s="40"/>
      <c r="RBU71" s="40"/>
      <c r="RBV71" s="40"/>
      <c r="RBW71" s="40"/>
      <c r="RBX71" s="40"/>
      <c r="RBY71" s="40"/>
      <c r="RBZ71" s="40"/>
      <c r="RCA71" s="40"/>
      <c r="RCB71" s="40"/>
      <c r="RCC71" s="40"/>
      <c r="RCD71" s="40"/>
      <c r="RCE71" s="40"/>
      <c r="RCF71" s="40"/>
      <c r="RCG71" s="40"/>
      <c r="RCH71" s="40"/>
      <c r="RCI71" s="40"/>
      <c r="RCJ71" s="40"/>
      <c r="RCK71" s="40"/>
      <c r="RCL71" s="40"/>
      <c r="RCM71" s="40"/>
      <c r="RCN71" s="40"/>
      <c r="RCO71" s="40"/>
      <c r="RCP71" s="40"/>
      <c r="RCQ71" s="40"/>
      <c r="RCR71" s="40"/>
      <c r="RCS71" s="40"/>
      <c r="RCT71" s="40"/>
      <c r="RCU71" s="40"/>
      <c r="RCV71" s="40"/>
      <c r="RCW71" s="40"/>
      <c r="RCX71" s="40"/>
      <c r="RCY71" s="40"/>
      <c r="RCZ71" s="40"/>
      <c r="RDA71" s="40"/>
      <c r="RDB71" s="40"/>
      <c r="RDC71" s="40"/>
      <c r="RDD71" s="40"/>
      <c r="RDE71" s="40"/>
      <c r="RDF71" s="40"/>
      <c r="RDG71" s="40"/>
      <c r="RDH71" s="40"/>
      <c r="RDI71" s="40"/>
      <c r="RDJ71" s="40"/>
      <c r="RDK71" s="40"/>
      <c r="RDL71" s="40"/>
      <c r="RDM71" s="40"/>
      <c r="RDN71" s="40"/>
      <c r="RDO71" s="40"/>
      <c r="RDP71" s="40"/>
      <c r="RDQ71" s="40"/>
      <c r="RDR71" s="40"/>
      <c r="RDS71" s="40"/>
      <c r="RDT71" s="40"/>
      <c r="RDU71" s="40"/>
      <c r="RDV71" s="40"/>
      <c r="RDW71" s="40"/>
      <c r="RDX71" s="40"/>
      <c r="RDY71" s="40"/>
      <c r="RDZ71" s="40"/>
      <c r="REA71" s="40"/>
      <c r="REB71" s="40"/>
      <c r="REC71" s="40"/>
      <c r="RED71" s="40"/>
      <c r="REE71" s="40"/>
      <c r="REF71" s="40"/>
      <c r="REG71" s="40"/>
      <c r="REH71" s="40"/>
      <c r="REI71" s="40"/>
      <c r="REJ71" s="40"/>
      <c r="REK71" s="40"/>
      <c r="REL71" s="40"/>
      <c r="REM71" s="40"/>
      <c r="REN71" s="40"/>
      <c r="REO71" s="40"/>
      <c r="REP71" s="40"/>
      <c r="REQ71" s="40"/>
      <c r="RER71" s="40"/>
      <c r="RES71" s="40"/>
      <c r="RET71" s="40"/>
      <c r="REU71" s="40"/>
      <c r="REV71" s="40"/>
      <c r="REW71" s="40"/>
      <c r="REX71" s="40"/>
      <c r="REY71" s="40"/>
      <c r="REZ71" s="40"/>
      <c r="RFA71" s="40"/>
      <c r="RFB71" s="40"/>
      <c r="RFC71" s="40"/>
      <c r="RFD71" s="40"/>
      <c r="RFE71" s="40"/>
      <c r="RFF71" s="40"/>
      <c r="RFG71" s="40"/>
      <c r="RFH71" s="40"/>
      <c r="RFI71" s="40"/>
      <c r="RFJ71" s="40"/>
      <c r="RFK71" s="40"/>
      <c r="RFL71" s="40"/>
      <c r="RFM71" s="40"/>
      <c r="RFN71" s="40"/>
      <c r="RFO71" s="40"/>
      <c r="RFP71" s="40"/>
      <c r="RFQ71" s="40"/>
      <c r="RFR71" s="40"/>
      <c r="RFS71" s="40"/>
      <c r="RFT71" s="40"/>
      <c r="RFU71" s="40"/>
      <c r="RFV71" s="40"/>
      <c r="RFW71" s="40"/>
      <c r="RFX71" s="40"/>
      <c r="RFY71" s="40"/>
      <c r="RFZ71" s="40"/>
      <c r="RGA71" s="40"/>
      <c r="RGB71" s="40"/>
      <c r="RGC71" s="40"/>
      <c r="RGD71" s="40"/>
      <c r="RGE71" s="40"/>
      <c r="RGF71" s="40"/>
      <c r="RGG71" s="40"/>
      <c r="RGH71" s="40"/>
      <c r="RGI71" s="40"/>
      <c r="RGJ71" s="40"/>
      <c r="RGK71" s="40"/>
      <c r="RGL71" s="40"/>
      <c r="RGM71" s="40"/>
      <c r="RGN71" s="40"/>
      <c r="RGO71" s="40"/>
      <c r="RGP71" s="40"/>
      <c r="RGQ71" s="40"/>
      <c r="RGR71" s="40"/>
      <c r="RGS71" s="40"/>
      <c r="RGT71" s="40"/>
      <c r="RGU71" s="40"/>
      <c r="RGV71" s="40"/>
      <c r="RGW71" s="40"/>
      <c r="RGX71" s="40"/>
      <c r="RGY71" s="40"/>
      <c r="RGZ71" s="40"/>
      <c r="RHA71" s="40"/>
      <c r="RHB71" s="40"/>
      <c r="RHC71" s="40"/>
      <c r="RHD71" s="40"/>
      <c r="RHE71" s="40"/>
      <c r="RHF71" s="40"/>
      <c r="RHG71" s="40"/>
      <c r="RHH71" s="40"/>
      <c r="RHI71" s="40"/>
      <c r="RHJ71" s="40"/>
      <c r="RHK71" s="40"/>
      <c r="RHL71" s="40"/>
      <c r="RHM71" s="40"/>
      <c r="RHN71" s="40"/>
      <c r="RHO71" s="40"/>
      <c r="RHP71" s="40"/>
      <c r="RHQ71" s="40"/>
      <c r="RHR71" s="40"/>
      <c r="RHS71" s="40"/>
      <c r="RHT71" s="40"/>
      <c r="RHU71" s="40"/>
      <c r="RHV71" s="40"/>
      <c r="RHW71" s="40"/>
      <c r="RHX71" s="40"/>
      <c r="RHY71" s="40"/>
      <c r="RHZ71" s="40"/>
      <c r="RIA71" s="40"/>
      <c r="RIB71" s="40"/>
      <c r="RIC71" s="40"/>
      <c r="RID71" s="40"/>
      <c r="RIE71" s="40"/>
      <c r="RIF71" s="40"/>
      <c r="RIG71" s="40"/>
      <c r="RIH71" s="40"/>
      <c r="RII71" s="40"/>
      <c r="RIJ71" s="40"/>
      <c r="RIK71" s="40"/>
      <c r="RIL71" s="40"/>
      <c r="RIM71" s="40"/>
      <c r="RIN71" s="40"/>
      <c r="RIO71" s="40"/>
      <c r="RIP71" s="40"/>
      <c r="RIQ71" s="40"/>
      <c r="RIR71" s="40"/>
      <c r="RIS71" s="40"/>
      <c r="RIT71" s="40"/>
      <c r="RIU71" s="40"/>
      <c r="RIV71" s="40"/>
      <c r="RIW71" s="40"/>
      <c r="RIX71" s="40"/>
      <c r="RIY71" s="40"/>
      <c r="RIZ71" s="40"/>
      <c r="RJA71" s="40"/>
      <c r="RJB71" s="40"/>
      <c r="RJC71" s="40"/>
      <c r="RJD71" s="40"/>
      <c r="RJE71" s="40"/>
      <c r="RJF71" s="40"/>
      <c r="RJG71" s="40"/>
      <c r="RJH71" s="40"/>
      <c r="RJI71" s="40"/>
      <c r="RJJ71" s="40"/>
      <c r="RJK71" s="40"/>
      <c r="RJL71" s="40"/>
      <c r="RJM71" s="40"/>
      <c r="RJN71" s="40"/>
      <c r="RJO71" s="40"/>
      <c r="RJP71" s="40"/>
      <c r="RJQ71" s="40"/>
      <c r="RJR71" s="40"/>
      <c r="RJS71" s="40"/>
      <c r="RJT71" s="40"/>
      <c r="RJU71" s="40"/>
      <c r="RJV71" s="40"/>
      <c r="RJW71" s="40"/>
      <c r="RJX71" s="40"/>
      <c r="RJY71" s="40"/>
      <c r="RJZ71" s="40"/>
      <c r="RKA71" s="40"/>
      <c r="RKB71" s="40"/>
      <c r="RKC71" s="40"/>
      <c r="RKD71" s="40"/>
      <c r="RKE71" s="40"/>
      <c r="RKF71" s="40"/>
      <c r="RKG71" s="40"/>
      <c r="RKH71" s="40"/>
      <c r="RKI71" s="40"/>
      <c r="RKJ71" s="40"/>
      <c r="RKK71" s="40"/>
      <c r="RKL71" s="40"/>
      <c r="RKM71" s="40"/>
      <c r="RKN71" s="40"/>
      <c r="RKO71" s="40"/>
      <c r="RKP71" s="40"/>
      <c r="RKQ71" s="40"/>
      <c r="RKR71" s="40"/>
      <c r="RKS71" s="40"/>
      <c r="RKT71" s="40"/>
      <c r="RKU71" s="40"/>
      <c r="RKV71" s="40"/>
      <c r="RKW71" s="40"/>
      <c r="RKX71" s="40"/>
      <c r="RKY71" s="40"/>
      <c r="RKZ71" s="40"/>
      <c r="RLA71" s="40"/>
      <c r="RLB71" s="40"/>
      <c r="RLC71" s="40"/>
      <c r="RLD71" s="40"/>
      <c r="RLE71" s="40"/>
      <c r="RLF71" s="40"/>
      <c r="RLG71" s="40"/>
      <c r="RLH71" s="40"/>
      <c r="RLI71" s="40"/>
      <c r="RLJ71" s="40"/>
      <c r="RLK71" s="40"/>
      <c r="RLL71" s="40"/>
      <c r="RLM71" s="40"/>
      <c r="RLN71" s="40"/>
      <c r="RLO71" s="40"/>
      <c r="RLP71" s="40"/>
      <c r="RLQ71" s="40"/>
      <c r="RLR71" s="40"/>
      <c r="RLS71" s="40"/>
      <c r="RLT71" s="40"/>
      <c r="RLU71" s="40"/>
      <c r="RLV71" s="40"/>
      <c r="RLW71" s="40"/>
      <c r="RLX71" s="40"/>
      <c r="RLY71" s="40"/>
      <c r="RLZ71" s="40"/>
      <c r="RMA71" s="40"/>
      <c r="RMB71" s="40"/>
      <c r="RMC71" s="40"/>
      <c r="RMD71" s="40"/>
      <c r="RME71" s="40"/>
      <c r="RMF71" s="40"/>
      <c r="RMG71" s="40"/>
      <c r="RMH71" s="40"/>
      <c r="RMI71" s="40"/>
      <c r="RMJ71" s="40"/>
      <c r="RMK71" s="40"/>
      <c r="RML71" s="40"/>
      <c r="RMM71" s="40"/>
      <c r="RMN71" s="40"/>
      <c r="RMO71" s="40"/>
      <c r="RMP71" s="40"/>
      <c r="RMQ71" s="40"/>
      <c r="RMR71" s="40"/>
      <c r="RMS71" s="40"/>
      <c r="RMT71" s="40"/>
      <c r="RMU71" s="40"/>
      <c r="RMV71" s="40"/>
      <c r="RMW71" s="40"/>
      <c r="RMX71" s="40"/>
      <c r="RMY71" s="40"/>
      <c r="RMZ71" s="40"/>
      <c r="RNA71" s="40"/>
      <c r="RNB71" s="40"/>
      <c r="RNC71" s="40"/>
      <c r="RND71" s="40"/>
      <c r="RNE71" s="40"/>
      <c r="RNF71" s="40"/>
      <c r="RNG71" s="40"/>
      <c r="RNH71" s="40"/>
      <c r="RNI71" s="40"/>
      <c r="RNJ71" s="40"/>
      <c r="RNK71" s="40"/>
      <c r="RNL71" s="40"/>
      <c r="RNM71" s="40"/>
      <c r="RNN71" s="40"/>
      <c r="RNO71" s="40"/>
      <c r="RNP71" s="40"/>
      <c r="RNQ71" s="40"/>
      <c r="RNR71" s="40"/>
      <c r="RNS71" s="40"/>
      <c r="RNT71" s="40"/>
      <c r="RNU71" s="40"/>
      <c r="RNV71" s="40"/>
      <c r="RNW71" s="40"/>
      <c r="RNX71" s="40"/>
      <c r="RNY71" s="40"/>
      <c r="RNZ71" s="40"/>
      <c r="ROA71" s="40"/>
      <c r="ROB71" s="40"/>
      <c r="ROC71" s="40"/>
      <c r="ROD71" s="40"/>
      <c r="ROE71" s="40"/>
      <c r="ROF71" s="40"/>
      <c r="ROG71" s="40"/>
      <c r="ROH71" s="40"/>
      <c r="ROI71" s="40"/>
      <c r="ROJ71" s="40"/>
      <c r="ROK71" s="40"/>
      <c r="ROL71" s="40"/>
      <c r="ROM71" s="40"/>
      <c r="RON71" s="40"/>
      <c r="ROO71" s="40"/>
      <c r="ROP71" s="40"/>
      <c r="ROQ71" s="40"/>
      <c r="ROR71" s="40"/>
      <c r="ROS71" s="40"/>
      <c r="ROT71" s="40"/>
      <c r="ROU71" s="40"/>
      <c r="ROV71" s="40"/>
      <c r="ROW71" s="40"/>
      <c r="ROX71" s="40"/>
      <c r="ROY71" s="40"/>
      <c r="ROZ71" s="40"/>
      <c r="RPA71" s="40"/>
      <c r="RPB71" s="40"/>
      <c r="RPC71" s="40"/>
      <c r="RPD71" s="40"/>
      <c r="RPE71" s="40"/>
      <c r="RPF71" s="40"/>
      <c r="RPG71" s="40"/>
      <c r="RPH71" s="40"/>
      <c r="RPI71" s="40"/>
      <c r="RPJ71" s="40"/>
      <c r="RPK71" s="40"/>
      <c r="RPL71" s="40"/>
      <c r="RPM71" s="40"/>
      <c r="RPN71" s="40"/>
      <c r="RPO71" s="40"/>
      <c r="RPP71" s="40"/>
      <c r="RPQ71" s="40"/>
      <c r="RPR71" s="40"/>
      <c r="RPS71" s="40"/>
      <c r="RPT71" s="40"/>
      <c r="RPU71" s="40"/>
      <c r="RPV71" s="40"/>
      <c r="RPW71" s="40"/>
      <c r="RPX71" s="40"/>
      <c r="RPY71" s="40"/>
      <c r="RPZ71" s="40"/>
      <c r="RQA71" s="40"/>
      <c r="RQB71" s="40"/>
      <c r="RQC71" s="40"/>
      <c r="RQD71" s="40"/>
      <c r="RQE71" s="40"/>
      <c r="RQF71" s="40"/>
      <c r="RQG71" s="40"/>
      <c r="RQH71" s="40"/>
      <c r="RQI71" s="40"/>
      <c r="RQJ71" s="40"/>
      <c r="RQK71" s="40"/>
      <c r="RQL71" s="40"/>
      <c r="RQM71" s="40"/>
      <c r="RQN71" s="40"/>
      <c r="RQO71" s="40"/>
      <c r="RQP71" s="40"/>
      <c r="RQQ71" s="40"/>
      <c r="RQR71" s="40"/>
      <c r="RQS71" s="40"/>
      <c r="RQT71" s="40"/>
      <c r="RQU71" s="40"/>
      <c r="RQV71" s="40"/>
      <c r="RQW71" s="40"/>
      <c r="RQX71" s="40"/>
      <c r="RQY71" s="40"/>
      <c r="RQZ71" s="40"/>
      <c r="RRA71" s="40"/>
      <c r="RRB71" s="40"/>
      <c r="RRC71" s="40"/>
      <c r="RRD71" s="40"/>
      <c r="RRE71" s="40"/>
      <c r="RRF71" s="40"/>
      <c r="RRG71" s="40"/>
      <c r="RRH71" s="40"/>
      <c r="RRI71" s="40"/>
      <c r="RRJ71" s="40"/>
      <c r="RRK71" s="40"/>
      <c r="RRL71" s="40"/>
      <c r="RRM71" s="40"/>
      <c r="RRN71" s="40"/>
      <c r="RRO71" s="40"/>
      <c r="RRP71" s="40"/>
      <c r="RRQ71" s="40"/>
      <c r="RRR71" s="40"/>
      <c r="RRS71" s="40"/>
      <c r="RRT71" s="40"/>
      <c r="RRU71" s="40"/>
      <c r="RRV71" s="40"/>
      <c r="RRW71" s="40"/>
      <c r="RRX71" s="40"/>
      <c r="RRY71" s="40"/>
      <c r="RRZ71" s="40"/>
      <c r="RSA71" s="40"/>
      <c r="RSB71" s="40"/>
      <c r="RSC71" s="40"/>
      <c r="RSD71" s="40"/>
      <c r="RSE71" s="40"/>
      <c r="RSF71" s="40"/>
      <c r="RSG71" s="40"/>
      <c r="RSH71" s="40"/>
      <c r="RSI71" s="40"/>
      <c r="RSJ71" s="40"/>
      <c r="RSK71" s="40"/>
      <c r="RSL71" s="40"/>
      <c r="RSM71" s="40"/>
      <c r="RSN71" s="40"/>
      <c r="RSO71" s="40"/>
      <c r="RSP71" s="40"/>
      <c r="RSQ71" s="40"/>
      <c r="RSR71" s="40"/>
      <c r="RSS71" s="40"/>
      <c r="RST71" s="40"/>
      <c r="RSU71" s="40"/>
      <c r="RSV71" s="40"/>
      <c r="RSW71" s="40"/>
      <c r="RSX71" s="40"/>
      <c r="RSY71" s="40"/>
      <c r="RSZ71" s="40"/>
      <c r="RTA71" s="40"/>
      <c r="RTB71" s="40"/>
      <c r="RTC71" s="40"/>
      <c r="RTD71" s="40"/>
      <c r="RTE71" s="40"/>
      <c r="RTF71" s="40"/>
      <c r="RTG71" s="40"/>
      <c r="RTH71" s="40"/>
      <c r="RTI71" s="40"/>
      <c r="RTJ71" s="40"/>
      <c r="RTK71" s="40"/>
      <c r="RTL71" s="40"/>
      <c r="RTM71" s="40"/>
      <c r="RTN71" s="40"/>
      <c r="RTO71" s="40"/>
      <c r="RTP71" s="40"/>
      <c r="RTQ71" s="40"/>
      <c r="RTR71" s="40"/>
      <c r="RTS71" s="40"/>
      <c r="RTT71" s="40"/>
      <c r="RTU71" s="40"/>
      <c r="RTV71" s="40"/>
      <c r="RTW71" s="40"/>
      <c r="RTX71" s="40"/>
      <c r="RTY71" s="40"/>
      <c r="RTZ71" s="40"/>
      <c r="RUA71" s="40"/>
      <c r="RUB71" s="40"/>
      <c r="RUC71" s="40"/>
      <c r="RUD71" s="40"/>
      <c r="RUE71" s="40"/>
      <c r="RUF71" s="40"/>
      <c r="RUG71" s="40"/>
      <c r="RUH71" s="40"/>
      <c r="RUI71" s="40"/>
      <c r="RUJ71" s="40"/>
      <c r="RUK71" s="40"/>
      <c r="RUL71" s="40"/>
      <c r="RUM71" s="40"/>
      <c r="RUN71" s="40"/>
      <c r="RUO71" s="40"/>
      <c r="RUP71" s="40"/>
      <c r="RUQ71" s="40"/>
      <c r="RUR71" s="40"/>
      <c r="RUS71" s="40"/>
      <c r="RUT71" s="40"/>
      <c r="RUU71" s="40"/>
      <c r="RUV71" s="40"/>
      <c r="RUW71" s="40"/>
      <c r="RUX71" s="40"/>
      <c r="RUY71" s="40"/>
      <c r="RUZ71" s="40"/>
      <c r="RVA71" s="40"/>
      <c r="RVB71" s="40"/>
      <c r="RVC71" s="40"/>
      <c r="RVD71" s="40"/>
      <c r="RVE71" s="40"/>
      <c r="RVF71" s="40"/>
      <c r="RVG71" s="40"/>
      <c r="RVH71" s="40"/>
      <c r="RVI71" s="40"/>
      <c r="RVJ71" s="40"/>
      <c r="RVK71" s="40"/>
      <c r="RVL71" s="40"/>
      <c r="RVM71" s="40"/>
      <c r="RVN71" s="40"/>
      <c r="RVO71" s="40"/>
      <c r="RVP71" s="40"/>
      <c r="RVQ71" s="40"/>
      <c r="RVR71" s="40"/>
      <c r="RVS71" s="40"/>
      <c r="RVT71" s="40"/>
      <c r="RVU71" s="40"/>
      <c r="RVV71" s="40"/>
      <c r="RVW71" s="40"/>
      <c r="RVX71" s="40"/>
      <c r="RVY71" s="40"/>
      <c r="RVZ71" s="40"/>
      <c r="RWA71" s="40"/>
      <c r="RWB71" s="40"/>
      <c r="RWC71" s="40"/>
      <c r="RWD71" s="40"/>
      <c r="RWE71" s="40"/>
      <c r="RWF71" s="40"/>
      <c r="RWG71" s="40"/>
      <c r="RWH71" s="40"/>
      <c r="RWI71" s="40"/>
      <c r="RWJ71" s="40"/>
      <c r="RWK71" s="40"/>
      <c r="RWL71" s="40"/>
      <c r="RWM71" s="40"/>
      <c r="RWN71" s="40"/>
      <c r="RWO71" s="40"/>
      <c r="RWP71" s="40"/>
      <c r="RWQ71" s="40"/>
      <c r="RWR71" s="40"/>
      <c r="RWS71" s="40"/>
      <c r="RWT71" s="40"/>
      <c r="RWU71" s="40"/>
      <c r="RWV71" s="40"/>
      <c r="RWW71" s="40"/>
      <c r="RWX71" s="40"/>
      <c r="RWY71" s="40"/>
      <c r="RWZ71" s="40"/>
      <c r="RXA71" s="40"/>
      <c r="RXB71" s="40"/>
      <c r="RXC71" s="40"/>
      <c r="RXD71" s="40"/>
      <c r="RXE71" s="40"/>
      <c r="RXF71" s="40"/>
      <c r="RXG71" s="40"/>
      <c r="RXH71" s="40"/>
      <c r="RXI71" s="40"/>
      <c r="RXJ71" s="40"/>
      <c r="RXK71" s="40"/>
      <c r="RXL71" s="40"/>
      <c r="RXM71" s="40"/>
      <c r="RXN71" s="40"/>
      <c r="RXO71" s="40"/>
      <c r="RXP71" s="40"/>
      <c r="RXQ71" s="40"/>
      <c r="RXR71" s="40"/>
      <c r="RXS71" s="40"/>
      <c r="RXT71" s="40"/>
      <c r="RXU71" s="40"/>
      <c r="RXV71" s="40"/>
      <c r="RXW71" s="40"/>
      <c r="RXX71" s="40"/>
      <c r="RXY71" s="40"/>
      <c r="RXZ71" s="40"/>
      <c r="RYA71" s="40"/>
      <c r="RYB71" s="40"/>
      <c r="RYC71" s="40"/>
      <c r="RYD71" s="40"/>
      <c r="RYE71" s="40"/>
      <c r="RYF71" s="40"/>
      <c r="RYG71" s="40"/>
      <c r="RYH71" s="40"/>
      <c r="RYI71" s="40"/>
      <c r="RYJ71" s="40"/>
      <c r="RYK71" s="40"/>
      <c r="RYL71" s="40"/>
      <c r="RYM71" s="40"/>
      <c r="RYN71" s="40"/>
      <c r="RYO71" s="40"/>
      <c r="RYP71" s="40"/>
      <c r="RYQ71" s="40"/>
      <c r="RYR71" s="40"/>
      <c r="RYS71" s="40"/>
      <c r="RYT71" s="40"/>
      <c r="RYU71" s="40"/>
      <c r="RYV71" s="40"/>
      <c r="RYW71" s="40"/>
      <c r="RYX71" s="40"/>
      <c r="RYY71" s="40"/>
      <c r="RYZ71" s="40"/>
      <c r="RZA71" s="40"/>
      <c r="RZB71" s="40"/>
      <c r="RZC71" s="40"/>
      <c r="RZD71" s="40"/>
      <c r="RZE71" s="40"/>
      <c r="RZF71" s="40"/>
      <c r="RZG71" s="40"/>
      <c r="RZH71" s="40"/>
      <c r="RZI71" s="40"/>
      <c r="RZJ71" s="40"/>
      <c r="RZK71" s="40"/>
      <c r="RZL71" s="40"/>
      <c r="RZM71" s="40"/>
      <c r="RZN71" s="40"/>
      <c r="RZO71" s="40"/>
      <c r="RZP71" s="40"/>
      <c r="RZQ71" s="40"/>
      <c r="RZR71" s="40"/>
      <c r="RZS71" s="40"/>
      <c r="RZT71" s="40"/>
      <c r="RZU71" s="40"/>
      <c r="RZV71" s="40"/>
      <c r="RZW71" s="40"/>
      <c r="RZX71" s="40"/>
      <c r="RZY71" s="40"/>
      <c r="RZZ71" s="40"/>
      <c r="SAA71" s="40"/>
      <c r="SAB71" s="40"/>
      <c r="SAC71" s="40"/>
      <c r="SAD71" s="40"/>
      <c r="SAE71" s="40"/>
      <c r="SAF71" s="40"/>
      <c r="SAG71" s="40"/>
      <c r="SAH71" s="40"/>
      <c r="SAI71" s="40"/>
      <c r="SAJ71" s="40"/>
      <c r="SAK71" s="40"/>
      <c r="SAL71" s="40"/>
      <c r="SAM71" s="40"/>
      <c r="SAN71" s="40"/>
      <c r="SAO71" s="40"/>
      <c r="SAP71" s="40"/>
      <c r="SAQ71" s="40"/>
      <c r="SAR71" s="40"/>
      <c r="SAS71" s="40"/>
      <c r="SAT71" s="40"/>
      <c r="SAU71" s="40"/>
      <c r="SAV71" s="40"/>
      <c r="SAW71" s="40"/>
      <c r="SAX71" s="40"/>
      <c r="SAY71" s="40"/>
      <c r="SAZ71" s="40"/>
      <c r="SBA71" s="40"/>
      <c r="SBB71" s="40"/>
      <c r="SBC71" s="40"/>
      <c r="SBD71" s="40"/>
      <c r="SBE71" s="40"/>
      <c r="SBF71" s="40"/>
      <c r="SBG71" s="40"/>
      <c r="SBH71" s="40"/>
      <c r="SBI71" s="40"/>
      <c r="SBJ71" s="40"/>
      <c r="SBK71" s="40"/>
      <c r="SBL71" s="40"/>
      <c r="SBM71" s="40"/>
      <c r="SBN71" s="40"/>
      <c r="SBO71" s="40"/>
      <c r="SBP71" s="40"/>
      <c r="SBQ71" s="40"/>
      <c r="SBR71" s="40"/>
      <c r="SBS71" s="40"/>
      <c r="SBT71" s="40"/>
      <c r="SBU71" s="40"/>
      <c r="SBV71" s="40"/>
      <c r="SBW71" s="40"/>
      <c r="SBX71" s="40"/>
      <c r="SBY71" s="40"/>
      <c r="SBZ71" s="40"/>
      <c r="SCA71" s="40"/>
      <c r="SCB71" s="40"/>
      <c r="SCC71" s="40"/>
      <c r="SCD71" s="40"/>
      <c r="SCE71" s="40"/>
      <c r="SCF71" s="40"/>
      <c r="SCG71" s="40"/>
      <c r="SCH71" s="40"/>
      <c r="SCI71" s="40"/>
      <c r="SCJ71" s="40"/>
      <c r="SCK71" s="40"/>
      <c r="SCL71" s="40"/>
      <c r="SCM71" s="40"/>
      <c r="SCN71" s="40"/>
      <c r="SCO71" s="40"/>
      <c r="SCP71" s="40"/>
      <c r="SCQ71" s="40"/>
      <c r="SCR71" s="40"/>
      <c r="SCS71" s="40"/>
      <c r="SCT71" s="40"/>
      <c r="SCU71" s="40"/>
      <c r="SCV71" s="40"/>
      <c r="SCW71" s="40"/>
      <c r="SCX71" s="40"/>
      <c r="SCY71" s="40"/>
      <c r="SCZ71" s="40"/>
      <c r="SDA71" s="40"/>
      <c r="SDB71" s="40"/>
      <c r="SDC71" s="40"/>
      <c r="SDD71" s="40"/>
      <c r="SDE71" s="40"/>
      <c r="SDF71" s="40"/>
      <c r="SDG71" s="40"/>
      <c r="SDH71" s="40"/>
      <c r="SDI71" s="40"/>
      <c r="SDJ71" s="40"/>
      <c r="SDK71" s="40"/>
      <c r="SDL71" s="40"/>
      <c r="SDM71" s="40"/>
      <c r="SDN71" s="40"/>
      <c r="SDO71" s="40"/>
      <c r="SDP71" s="40"/>
      <c r="SDQ71" s="40"/>
      <c r="SDR71" s="40"/>
      <c r="SDS71" s="40"/>
      <c r="SDT71" s="40"/>
      <c r="SDU71" s="40"/>
      <c r="SDV71" s="40"/>
      <c r="SDW71" s="40"/>
      <c r="SDX71" s="40"/>
      <c r="SDY71" s="40"/>
      <c r="SDZ71" s="40"/>
      <c r="SEA71" s="40"/>
      <c r="SEB71" s="40"/>
      <c r="SEC71" s="40"/>
      <c r="SED71" s="40"/>
      <c r="SEE71" s="40"/>
      <c r="SEF71" s="40"/>
      <c r="SEG71" s="40"/>
      <c r="SEH71" s="40"/>
      <c r="SEI71" s="40"/>
      <c r="SEJ71" s="40"/>
      <c r="SEK71" s="40"/>
      <c r="SEL71" s="40"/>
      <c r="SEM71" s="40"/>
      <c r="SEN71" s="40"/>
      <c r="SEO71" s="40"/>
      <c r="SEP71" s="40"/>
      <c r="SEQ71" s="40"/>
      <c r="SER71" s="40"/>
      <c r="SES71" s="40"/>
      <c r="SET71" s="40"/>
      <c r="SEU71" s="40"/>
      <c r="SEV71" s="40"/>
      <c r="SEW71" s="40"/>
      <c r="SEX71" s="40"/>
      <c r="SEY71" s="40"/>
      <c r="SEZ71" s="40"/>
      <c r="SFA71" s="40"/>
      <c r="SFB71" s="40"/>
      <c r="SFC71" s="40"/>
      <c r="SFD71" s="40"/>
      <c r="SFE71" s="40"/>
      <c r="SFF71" s="40"/>
      <c r="SFG71" s="40"/>
      <c r="SFH71" s="40"/>
      <c r="SFI71" s="40"/>
      <c r="SFJ71" s="40"/>
      <c r="SFK71" s="40"/>
      <c r="SFL71" s="40"/>
      <c r="SFM71" s="40"/>
      <c r="SFN71" s="40"/>
      <c r="SFO71" s="40"/>
      <c r="SFP71" s="40"/>
      <c r="SFQ71" s="40"/>
      <c r="SFR71" s="40"/>
      <c r="SFS71" s="40"/>
      <c r="SFT71" s="40"/>
      <c r="SFU71" s="40"/>
      <c r="SFV71" s="40"/>
      <c r="SFW71" s="40"/>
      <c r="SFX71" s="40"/>
      <c r="SFY71" s="40"/>
      <c r="SFZ71" s="40"/>
      <c r="SGA71" s="40"/>
      <c r="SGB71" s="40"/>
      <c r="SGC71" s="40"/>
      <c r="SGD71" s="40"/>
      <c r="SGE71" s="40"/>
      <c r="SGF71" s="40"/>
      <c r="SGG71" s="40"/>
      <c r="SGH71" s="40"/>
      <c r="SGI71" s="40"/>
      <c r="SGJ71" s="40"/>
      <c r="SGK71" s="40"/>
      <c r="SGL71" s="40"/>
      <c r="SGM71" s="40"/>
      <c r="SGN71" s="40"/>
      <c r="SGO71" s="40"/>
      <c r="SGP71" s="40"/>
      <c r="SGQ71" s="40"/>
      <c r="SGR71" s="40"/>
      <c r="SGS71" s="40"/>
      <c r="SGT71" s="40"/>
      <c r="SGU71" s="40"/>
      <c r="SGV71" s="40"/>
      <c r="SGW71" s="40"/>
      <c r="SGX71" s="40"/>
      <c r="SGY71" s="40"/>
      <c r="SGZ71" s="40"/>
      <c r="SHA71" s="40"/>
      <c r="SHB71" s="40"/>
      <c r="SHC71" s="40"/>
      <c r="SHD71" s="40"/>
      <c r="SHE71" s="40"/>
      <c r="SHF71" s="40"/>
      <c r="SHG71" s="40"/>
      <c r="SHH71" s="40"/>
      <c r="SHI71" s="40"/>
      <c r="SHJ71" s="40"/>
      <c r="SHK71" s="40"/>
      <c r="SHL71" s="40"/>
      <c r="SHM71" s="40"/>
      <c r="SHN71" s="40"/>
      <c r="SHO71" s="40"/>
      <c r="SHP71" s="40"/>
      <c r="SHQ71" s="40"/>
      <c r="SHR71" s="40"/>
      <c r="SHS71" s="40"/>
      <c r="SHT71" s="40"/>
      <c r="SHU71" s="40"/>
      <c r="SHV71" s="40"/>
      <c r="SHW71" s="40"/>
      <c r="SHX71" s="40"/>
      <c r="SHY71" s="40"/>
      <c r="SHZ71" s="40"/>
      <c r="SIA71" s="40"/>
      <c r="SIB71" s="40"/>
      <c r="SIC71" s="40"/>
      <c r="SID71" s="40"/>
      <c r="SIE71" s="40"/>
      <c r="SIF71" s="40"/>
      <c r="SIG71" s="40"/>
      <c r="SIH71" s="40"/>
      <c r="SII71" s="40"/>
      <c r="SIJ71" s="40"/>
      <c r="SIK71" s="40"/>
      <c r="SIL71" s="40"/>
      <c r="SIM71" s="40"/>
      <c r="SIN71" s="40"/>
      <c r="SIO71" s="40"/>
      <c r="SIP71" s="40"/>
      <c r="SIQ71" s="40"/>
      <c r="SIR71" s="40"/>
      <c r="SIS71" s="40"/>
      <c r="SIT71" s="40"/>
      <c r="SIU71" s="40"/>
      <c r="SIV71" s="40"/>
      <c r="SIW71" s="40"/>
      <c r="SIX71" s="40"/>
      <c r="SIY71" s="40"/>
      <c r="SIZ71" s="40"/>
      <c r="SJA71" s="40"/>
      <c r="SJB71" s="40"/>
      <c r="SJC71" s="40"/>
      <c r="SJD71" s="40"/>
      <c r="SJE71" s="40"/>
      <c r="SJF71" s="40"/>
      <c r="SJG71" s="40"/>
      <c r="SJH71" s="40"/>
      <c r="SJI71" s="40"/>
      <c r="SJJ71" s="40"/>
      <c r="SJK71" s="40"/>
      <c r="SJL71" s="40"/>
      <c r="SJM71" s="40"/>
      <c r="SJN71" s="40"/>
      <c r="SJO71" s="40"/>
      <c r="SJP71" s="40"/>
      <c r="SJQ71" s="40"/>
      <c r="SJR71" s="40"/>
      <c r="SJS71" s="40"/>
      <c r="SJT71" s="40"/>
      <c r="SJU71" s="40"/>
      <c r="SJV71" s="40"/>
      <c r="SJW71" s="40"/>
      <c r="SJX71" s="40"/>
      <c r="SJY71" s="40"/>
      <c r="SJZ71" s="40"/>
      <c r="SKA71" s="40"/>
      <c r="SKB71" s="40"/>
      <c r="SKC71" s="40"/>
      <c r="SKD71" s="40"/>
      <c r="SKE71" s="40"/>
      <c r="SKF71" s="40"/>
      <c r="SKG71" s="40"/>
      <c r="SKH71" s="40"/>
      <c r="SKI71" s="40"/>
      <c r="SKJ71" s="40"/>
      <c r="SKK71" s="40"/>
      <c r="SKL71" s="40"/>
      <c r="SKM71" s="40"/>
      <c r="SKN71" s="40"/>
      <c r="SKO71" s="40"/>
      <c r="SKP71" s="40"/>
      <c r="SKQ71" s="40"/>
      <c r="SKR71" s="40"/>
      <c r="SKS71" s="40"/>
      <c r="SKT71" s="40"/>
      <c r="SKU71" s="40"/>
      <c r="SKV71" s="40"/>
      <c r="SKW71" s="40"/>
      <c r="SKX71" s="40"/>
      <c r="SKY71" s="40"/>
      <c r="SKZ71" s="40"/>
      <c r="SLA71" s="40"/>
      <c r="SLB71" s="40"/>
      <c r="SLC71" s="40"/>
      <c r="SLD71" s="40"/>
      <c r="SLE71" s="40"/>
      <c r="SLF71" s="40"/>
      <c r="SLG71" s="40"/>
      <c r="SLH71" s="40"/>
      <c r="SLI71" s="40"/>
      <c r="SLJ71" s="40"/>
      <c r="SLK71" s="40"/>
      <c r="SLL71" s="40"/>
      <c r="SLM71" s="40"/>
      <c r="SLN71" s="40"/>
      <c r="SLO71" s="40"/>
      <c r="SLP71" s="40"/>
      <c r="SLQ71" s="40"/>
      <c r="SLR71" s="40"/>
      <c r="SLS71" s="40"/>
      <c r="SLT71" s="40"/>
      <c r="SLU71" s="40"/>
      <c r="SLV71" s="40"/>
      <c r="SLW71" s="40"/>
      <c r="SLX71" s="40"/>
      <c r="SLY71" s="40"/>
      <c r="SLZ71" s="40"/>
      <c r="SMA71" s="40"/>
      <c r="SMB71" s="40"/>
      <c r="SMC71" s="40"/>
      <c r="SMD71" s="40"/>
      <c r="SME71" s="40"/>
      <c r="SMF71" s="40"/>
      <c r="SMG71" s="40"/>
      <c r="SMH71" s="40"/>
      <c r="SMI71" s="40"/>
      <c r="SMJ71" s="40"/>
      <c r="SMK71" s="40"/>
      <c r="SML71" s="40"/>
      <c r="SMM71" s="40"/>
      <c r="SMN71" s="40"/>
      <c r="SMO71" s="40"/>
      <c r="SMP71" s="40"/>
      <c r="SMQ71" s="40"/>
      <c r="SMR71" s="40"/>
      <c r="SMS71" s="40"/>
      <c r="SMT71" s="40"/>
      <c r="SMU71" s="40"/>
      <c r="SMV71" s="40"/>
      <c r="SMW71" s="40"/>
      <c r="SMX71" s="40"/>
      <c r="SMY71" s="40"/>
      <c r="SMZ71" s="40"/>
      <c r="SNA71" s="40"/>
      <c r="SNB71" s="40"/>
      <c r="SNC71" s="40"/>
      <c r="SND71" s="40"/>
      <c r="SNE71" s="40"/>
      <c r="SNF71" s="40"/>
      <c r="SNG71" s="40"/>
      <c r="SNH71" s="40"/>
      <c r="SNI71" s="40"/>
      <c r="SNJ71" s="40"/>
      <c r="SNK71" s="40"/>
      <c r="SNL71" s="40"/>
      <c r="SNM71" s="40"/>
      <c r="SNN71" s="40"/>
      <c r="SNO71" s="40"/>
      <c r="SNP71" s="40"/>
      <c r="SNQ71" s="40"/>
      <c r="SNR71" s="40"/>
      <c r="SNS71" s="40"/>
      <c r="SNT71" s="40"/>
      <c r="SNU71" s="40"/>
      <c r="SNV71" s="40"/>
      <c r="SNW71" s="40"/>
      <c r="SNX71" s="40"/>
      <c r="SNY71" s="40"/>
      <c r="SNZ71" s="40"/>
      <c r="SOA71" s="40"/>
      <c r="SOB71" s="40"/>
      <c r="SOC71" s="40"/>
      <c r="SOD71" s="40"/>
      <c r="SOE71" s="40"/>
      <c r="SOF71" s="40"/>
      <c r="SOG71" s="40"/>
      <c r="SOH71" s="40"/>
      <c r="SOI71" s="40"/>
      <c r="SOJ71" s="40"/>
      <c r="SOK71" s="40"/>
      <c r="SOL71" s="40"/>
      <c r="SOM71" s="40"/>
      <c r="SON71" s="40"/>
      <c r="SOO71" s="40"/>
      <c r="SOP71" s="40"/>
      <c r="SOQ71" s="40"/>
      <c r="SOR71" s="40"/>
      <c r="SOS71" s="40"/>
      <c r="SOT71" s="40"/>
      <c r="SOU71" s="40"/>
      <c r="SOV71" s="40"/>
      <c r="SOW71" s="40"/>
      <c r="SOX71" s="40"/>
      <c r="SOY71" s="40"/>
      <c r="SOZ71" s="40"/>
      <c r="SPA71" s="40"/>
      <c r="SPB71" s="40"/>
      <c r="SPC71" s="40"/>
      <c r="SPD71" s="40"/>
      <c r="SPE71" s="40"/>
      <c r="SPF71" s="40"/>
      <c r="SPG71" s="40"/>
      <c r="SPH71" s="40"/>
      <c r="SPI71" s="40"/>
      <c r="SPJ71" s="40"/>
      <c r="SPK71" s="40"/>
      <c r="SPL71" s="40"/>
      <c r="SPM71" s="40"/>
      <c r="SPN71" s="40"/>
      <c r="SPO71" s="40"/>
      <c r="SPP71" s="40"/>
      <c r="SPQ71" s="40"/>
      <c r="SPR71" s="40"/>
      <c r="SPS71" s="40"/>
      <c r="SPT71" s="40"/>
      <c r="SPU71" s="40"/>
      <c r="SPV71" s="40"/>
      <c r="SPW71" s="40"/>
      <c r="SPX71" s="40"/>
      <c r="SPY71" s="40"/>
      <c r="SPZ71" s="40"/>
      <c r="SQA71" s="40"/>
      <c r="SQB71" s="40"/>
      <c r="SQC71" s="40"/>
      <c r="SQD71" s="40"/>
      <c r="SQE71" s="40"/>
      <c r="SQF71" s="40"/>
      <c r="SQG71" s="40"/>
      <c r="SQH71" s="40"/>
      <c r="SQI71" s="40"/>
      <c r="SQJ71" s="40"/>
      <c r="SQK71" s="40"/>
      <c r="SQL71" s="40"/>
      <c r="SQM71" s="40"/>
      <c r="SQN71" s="40"/>
      <c r="SQO71" s="40"/>
      <c r="SQP71" s="40"/>
      <c r="SQQ71" s="40"/>
      <c r="SQR71" s="40"/>
      <c r="SQS71" s="40"/>
      <c r="SQT71" s="40"/>
      <c r="SQU71" s="40"/>
      <c r="SQV71" s="40"/>
      <c r="SQW71" s="40"/>
      <c r="SQX71" s="40"/>
      <c r="SQY71" s="40"/>
      <c r="SQZ71" s="40"/>
      <c r="SRA71" s="40"/>
      <c r="SRB71" s="40"/>
      <c r="SRC71" s="40"/>
      <c r="SRD71" s="40"/>
      <c r="SRE71" s="40"/>
      <c r="SRF71" s="40"/>
      <c r="SRG71" s="40"/>
      <c r="SRH71" s="40"/>
      <c r="SRI71" s="40"/>
      <c r="SRJ71" s="40"/>
      <c r="SRK71" s="40"/>
      <c r="SRL71" s="40"/>
      <c r="SRM71" s="40"/>
      <c r="SRN71" s="40"/>
      <c r="SRO71" s="40"/>
      <c r="SRP71" s="40"/>
      <c r="SRQ71" s="40"/>
      <c r="SRR71" s="40"/>
      <c r="SRS71" s="40"/>
      <c r="SRT71" s="40"/>
      <c r="SRU71" s="40"/>
      <c r="SRV71" s="40"/>
      <c r="SRW71" s="40"/>
      <c r="SRX71" s="40"/>
      <c r="SRY71" s="40"/>
      <c r="SRZ71" s="40"/>
      <c r="SSA71" s="40"/>
      <c r="SSB71" s="40"/>
      <c r="SSC71" s="40"/>
      <c r="SSD71" s="40"/>
      <c r="SSE71" s="40"/>
      <c r="SSF71" s="40"/>
      <c r="SSG71" s="40"/>
      <c r="SSH71" s="40"/>
      <c r="SSI71" s="40"/>
      <c r="SSJ71" s="40"/>
      <c r="SSK71" s="40"/>
      <c r="SSL71" s="40"/>
      <c r="SSM71" s="40"/>
      <c r="SSN71" s="40"/>
      <c r="SSO71" s="40"/>
      <c r="SSP71" s="40"/>
      <c r="SSQ71" s="40"/>
      <c r="SSR71" s="40"/>
      <c r="SSS71" s="40"/>
      <c r="SST71" s="40"/>
      <c r="SSU71" s="40"/>
      <c r="SSV71" s="40"/>
      <c r="SSW71" s="40"/>
      <c r="SSX71" s="40"/>
      <c r="SSY71" s="40"/>
      <c r="SSZ71" s="40"/>
      <c r="STA71" s="40"/>
      <c r="STB71" s="40"/>
      <c r="STC71" s="40"/>
      <c r="STD71" s="40"/>
      <c r="STE71" s="40"/>
      <c r="STF71" s="40"/>
      <c r="STG71" s="40"/>
      <c r="STH71" s="40"/>
      <c r="STI71" s="40"/>
      <c r="STJ71" s="40"/>
      <c r="STK71" s="40"/>
      <c r="STL71" s="40"/>
      <c r="STM71" s="40"/>
      <c r="STN71" s="40"/>
      <c r="STO71" s="40"/>
      <c r="STP71" s="40"/>
      <c r="STQ71" s="40"/>
      <c r="STR71" s="40"/>
      <c r="STS71" s="40"/>
      <c r="STT71" s="40"/>
      <c r="STU71" s="40"/>
      <c r="STV71" s="40"/>
      <c r="STW71" s="40"/>
      <c r="STX71" s="40"/>
      <c r="STY71" s="40"/>
      <c r="STZ71" s="40"/>
      <c r="SUA71" s="40"/>
      <c r="SUB71" s="40"/>
      <c r="SUC71" s="40"/>
      <c r="SUD71" s="40"/>
      <c r="SUE71" s="40"/>
      <c r="SUF71" s="40"/>
      <c r="SUG71" s="40"/>
      <c r="SUH71" s="40"/>
      <c r="SUI71" s="40"/>
      <c r="SUJ71" s="40"/>
      <c r="SUK71" s="40"/>
      <c r="SUL71" s="40"/>
      <c r="SUM71" s="40"/>
      <c r="SUN71" s="40"/>
      <c r="SUO71" s="40"/>
      <c r="SUP71" s="40"/>
      <c r="SUQ71" s="40"/>
      <c r="SUR71" s="40"/>
      <c r="SUS71" s="40"/>
      <c r="SUT71" s="40"/>
      <c r="SUU71" s="40"/>
      <c r="SUV71" s="40"/>
      <c r="SUW71" s="40"/>
      <c r="SUX71" s="40"/>
      <c r="SUY71" s="40"/>
      <c r="SUZ71" s="40"/>
      <c r="SVA71" s="40"/>
      <c r="SVB71" s="40"/>
      <c r="SVC71" s="40"/>
      <c r="SVD71" s="40"/>
      <c r="SVE71" s="40"/>
      <c r="SVF71" s="40"/>
      <c r="SVG71" s="40"/>
      <c r="SVH71" s="40"/>
      <c r="SVI71" s="40"/>
      <c r="SVJ71" s="40"/>
      <c r="SVK71" s="40"/>
      <c r="SVL71" s="40"/>
      <c r="SVM71" s="40"/>
      <c r="SVN71" s="40"/>
      <c r="SVO71" s="40"/>
      <c r="SVP71" s="40"/>
      <c r="SVQ71" s="40"/>
      <c r="SVR71" s="40"/>
      <c r="SVS71" s="40"/>
      <c r="SVT71" s="40"/>
      <c r="SVU71" s="40"/>
      <c r="SVV71" s="40"/>
      <c r="SVW71" s="40"/>
      <c r="SVX71" s="40"/>
      <c r="SVY71" s="40"/>
      <c r="SVZ71" s="40"/>
      <c r="SWA71" s="40"/>
      <c r="SWB71" s="40"/>
      <c r="SWC71" s="40"/>
      <c r="SWD71" s="40"/>
      <c r="SWE71" s="40"/>
      <c r="SWF71" s="40"/>
      <c r="SWG71" s="40"/>
      <c r="SWH71" s="40"/>
      <c r="SWI71" s="40"/>
      <c r="SWJ71" s="40"/>
      <c r="SWK71" s="40"/>
      <c r="SWL71" s="40"/>
      <c r="SWM71" s="40"/>
      <c r="SWN71" s="40"/>
      <c r="SWO71" s="40"/>
      <c r="SWP71" s="40"/>
      <c r="SWQ71" s="40"/>
      <c r="SWR71" s="40"/>
      <c r="SWS71" s="40"/>
      <c r="SWT71" s="40"/>
      <c r="SWU71" s="40"/>
      <c r="SWV71" s="40"/>
      <c r="SWW71" s="40"/>
      <c r="SWX71" s="40"/>
      <c r="SWY71" s="40"/>
      <c r="SWZ71" s="40"/>
      <c r="SXA71" s="40"/>
      <c r="SXB71" s="40"/>
      <c r="SXC71" s="40"/>
      <c r="SXD71" s="40"/>
      <c r="SXE71" s="40"/>
      <c r="SXF71" s="40"/>
      <c r="SXG71" s="40"/>
      <c r="SXH71" s="40"/>
      <c r="SXI71" s="40"/>
      <c r="SXJ71" s="40"/>
      <c r="SXK71" s="40"/>
      <c r="SXL71" s="40"/>
      <c r="SXM71" s="40"/>
      <c r="SXN71" s="40"/>
      <c r="SXO71" s="40"/>
      <c r="SXP71" s="40"/>
      <c r="SXQ71" s="40"/>
      <c r="SXR71" s="40"/>
      <c r="SXS71" s="40"/>
      <c r="SXT71" s="40"/>
      <c r="SXU71" s="40"/>
      <c r="SXV71" s="40"/>
      <c r="SXW71" s="40"/>
      <c r="SXX71" s="40"/>
      <c r="SXY71" s="40"/>
      <c r="SXZ71" s="40"/>
      <c r="SYA71" s="40"/>
      <c r="SYB71" s="40"/>
      <c r="SYC71" s="40"/>
      <c r="SYD71" s="40"/>
      <c r="SYE71" s="40"/>
      <c r="SYF71" s="40"/>
      <c r="SYG71" s="40"/>
      <c r="SYH71" s="40"/>
      <c r="SYI71" s="40"/>
      <c r="SYJ71" s="40"/>
      <c r="SYK71" s="40"/>
      <c r="SYL71" s="40"/>
      <c r="SYM71" s="40"/>
      <c r="SYN71" s="40"/>
      <c r="SYO71" s="40"/>
      <c r="SYP71" s="40"/>
      <c r="SYQ71" s="40"/>
      <c r="SYR71" s="40"/>
      <c r="SYS71" s="40"/>
      <c r="SYT71" s="40"/>
      <c r="SYU71" s="40"/>
      <c r="SYV71" s="40"/>
      <c r="SYW71" s="40"/>
      <c r="SYX71" s="40"/>
      <c r="SYY71" s="40"/>
      <c r="SYZ71" s="40"/>
      <c r="SZA71" s="40"/>
      <c r="SZB71" s="40"/>
      <c r="SZC71" s="40"/>
      <c r="SZD71" s="40"/>
      <c r="SZE71" s="40"/>
      <c r="SZF71" s="40"/>
      <c r="SZG71" s="40"/>
      <c r="SZH71" s="40"/>
      <c r="SZI71" s="40"/>
      <c r="SZJ71" s="40"/>
      <c r="SZK71" s="40"/>
      <c r="SZL71" s="40"/>
      <c r="SZM71" s="40"/>
      <c r="SZN71" s="40"/>
      <c r="SZO71" s="40"/>
      <c r="SZP71" s="40"/>
      <c r="SZQ71" s="40"/>
      <c r="SZR71" s="40"/>
      <c r="SZS71" s="40"/>
      <c r="SZT71" s="40"/>
      <c r="SZU71" s="40"/>
      <c r="SZV71" s="40"/>
      <c r="SZW71" s="40"/>
      <c r="SZX71" s="40"/>
      <c r="SZY71" s="40"/>
      <c r="SZZ71" s="40"/>
      <c r="TAA71" s="40"/>
      <c r="TAB71" s="40"/>
      <c r="TAC71" s="40"/>
      <c r="TAD71" s="40"/>
      <c r="TAE71" s="40"/>
      <c r="TAF71" s="40"/>
      <c r="TAG71" s="40"/>
      <c r="TAH71" s="40"/>
      <c r="TAI71" s="40"/>
      <c r="TAJ71" s="40"/>
      <c r="TAK71" s="40"/>
      <c r="TAL71" s="40"/>
      <c r="TAM71" s="40"/>
      <c r="TAN71" s="40"/>
      <c r="TAO71" s="40"/>
      <c r="TAP71" s="40"/>
      <c r="TAQ71" s="40"/>
      <c r="TAR71" s="40"/>
      <c r="TAS71" s="40"/>
      <c r="TAT71" s="40"/>
      <c r="TAU71" s="40"/>
      <c r="TAV71" s="40"/>
      <c r="TAW71" s="40"/>
      <c r="TAX71" s="40"/>
      <c r="TAY71" s="40"/>
      <c r="TAZ71" s="40"/>
      <c r="TBA71" s="40"/>
      <c r="TBB71" s="40"/>
      <c r="TBC71" s="40"/>
      <c r="TBD71" s="40"/>
      <c r="TBE71" s="40"/>
      <c r="TBF71" s="40"/>
      <c r="TBG71" s="40"/>
      <c r="TBH71" s="40"/>
      <c r="TBI71" s="40"/>
      <c r="TBJ71" s="40"/>
      <c r="TBK71" s="40"/>
      <c r="TBL71" s="40"/>
      <c r="TBM71" s="40"/>
      <c r="TBN71" s="40"/>
      <c r="TBO71" s="40"/>
      <c r="TBP71" s="40"/>
      <c r="TBQ71" s="40"/>
      <c r="TBR71" s="40"/>
      <c r="TBS71" s="40"/>
      <c r="TBT71" s="40"/>
      <c r="TBU71" s="40"/>
      <c r="TBV71" s="40"/>
      <c r="TBW71" s="40"/>
      <c r="TBX71" s="40"/>
      <c r="TBY71" s="40"/>
      <c r="TBZ71" s="40"/>
      <c r="TCA71" s="40"/>
      <c r="TCB71" s="40"/>
      <c r="TCC71" s="40"/>
      <c r="TCD71" s="40"/>
      <c r="TCE71" s="40"/>
      <c r="TCF71" s="40"/>
      <c r="TCG71" s="40"/>
      <c r="TCH71" s="40"/>
      <c r="TCI71" s="40"/>
      <c r="TCJ71" s="40"/>
      <c r="TCK71" s="40"/>
      <c r="TCL71" s="40"/>
      <c r="TCM71" s="40"/>
      <c r="TCN71" s="40"/>
      <c r="TCO71" s="40"/>
      <c r="TCP71" s="40"/>
      <c r="TCQ71" s="40"/>
      <c r="TCR71" s="40"/>
      <c r="TCS71" s="40"/>
      <c r="TCT71" s="40"/>
      <c r="TCU71" s="40"/>
      <c r="TCV71" s="40"/>
      <c r="TCW71" s="40"/>
      <c r="TCX71" s="40"/>
      <c r="TCY71" s="40"/>
      <c r="TCZ71" s="40"/>
      <c r="TDA71" s="40"/>
      <c r="TDB71" s="40"/>
      <c r="TDC71" s="40"/>
      <c r="TDD71" s="40"/>
      <c r="TDE71" s="40"/>
      <c r="TDF71" s="40"/>
      <c r="TDG71" s="40"/>
      <c r="TDH71" s="40"/>
      <c r="TDI71" s="40"/>
      <c r="TDJ71" s="40"/>
      <c r="TDK71" s="40"/>
      <c r="TDL71" s="40"/>
      <c r="TDM71" s="40"/>
      <c r="TDN71" s="40"/>
      <c r="TDO71" s="40"/>
      <c r="TDP71" s="40"/>
      <c r="TDQ71" s="40"/>
      <c r="TDR71" s="40"/>
      <c r="TDS71" s="40"/>
      <c r="TDT71" s="40"/>
      <c r="TDU71" s="40"/>
      <c r="TDV71" s="40"/>
      <c r="TDW71" s="40"/>
      <c r="TDX71" s="40"/>
      <c r="TDY71" s="40"/>
      <c r="TDZ71" s="40"/>
      <c r="TEA71" s="40"/>
      <c r="TEB71" s="40"/>
      <c r="TEC71" s="40"/>
      <c r="TED71" s="40"/>
      <c r="TEE71" s="40"/>
      <c r="TEF71" s="40"/>
      <c r="TEG71" s="40"/>
      <c r="TEH71" s="40"/>
      <c r="TEI71" s="40"/>
      <c r="TEJ71" s="40"/>
      <c r="TEK71" s="40"/>
      <c r="TEL71" s="40"/>
      <c r="TEM71" s="40"/>
      <c r="TEN71" s="40"/>
      <c r="TEO71" s="40"/>
      <c r="TEP71" s="40"/>
      <c r="TEQ71" s="40"/>
      <c r="TER71" s="40"/>
      <c r="TES71" s="40"/>
      <c r="TET71" s="40"/>
      <c r="TEU71" s="40"/>
      <c r="TEV71" s="40"/>
      <c r="TEW71" s="40"/>
      <c r="TEX71" s="40"/>
      <c r="TEY71" s="40"/>
      <c r="TEZ71" s="40"/>
      <c r="TFA71" s="40"/>
      <c r="TFB71" s="40"/>
      <c r="TFC71" s="40"/>
      <c r="TFD71" s="40"/>
      <c r="TFE71" s="40"/>
      <c r="TFF71" s="40"/>
      <c r="TFG71" s="40"/>
      <c r="TFH71" s="40"/>
      <c r="TFI71" s="40"/>
      <c r="TFJ71" s="40"/>
      <c r="TFK71" s="40"/>
      <c r="TFL71" s="40"/>
      <c r="TFM71" s="40"/>
      <c r="TFN71" s="40"/>
      <c r="TFO71" s="40"/>
      <c r="TFP71" s="40"/>
      <c r="TFQ71" s="40"/>
      <c r="TFR71" s="40"/>
      <c r="TFS71" s="40"/>
      <c r="TFT71" s="40"/>
      <c r="TFU71" s="40"/>
      <c r="TFV71" s="40"/>
      <c r="TFW71" s="40"/>
      <c r="TFX71" s="40"/>
      <c r="TFY71" s="40"/>
      <c r="TFZ71" s="40"/>
      <c r="TGA71" s="40"/>
      <c r="TGB71" s="40"/>
      <c r="TGC71" s="40"/>
      <c r="TGD71" s="40"/>
      <c r="TGE71" s="40"/>
      <c r="TGF71" s="40"/>
      <c r="TGG71" s="40"/>
      <c r="TGH71" s="40"/>
      <c r="TGI71" s="40"/>
      <c r="TGJ71" s="40"/>
      <c r="TGK71" s="40"/>
      <c r="TGL71" s="40"/>
      <c r="TGM71" s="40"/>
      <c r="TGN71" s="40"/>
      <c r="TGO71" s="40"/>
      <c r="TGP71" s="40"/>
      <c r="TGQ71" s="40"/>
      <c r="TGR71" s="40"/>
      <c r="TGS71" s="40"/>
      <c r="TGT71" s="40"/>
      <c r="TGU71" s="40"/>
      <c r="TGV71" s="40"/>
      <c r="TGW71" s="40"/>
      <c r="TGX71" s="40"/>
      <c r="TGY71" s="40"/>
      <c r="TGZ71" s="40"/>
      <c r="THA71" s="40"/>
      <c r="THB71" s="40"/>
      <c r="THC71" s="40"/>
      <c r="THD71" s="40"/>
      <c r="THE71" s="40"/>
      <c r="THF71" s="40"/>
      <c r="THG71" s="40"/>
      <c r="THH71" s="40"/>
      <c r="THI71" s="40"/>
      <c r="THJ71" s="40"/>
      <c r="THK71" s="40"/>
      <c r="THL71" s="40"/>
      <c r="THM71" s="40"/>
      <c r="THN71" s="40"/>
      <c r="THO71" s="40"/>
      <c r="THP71" s="40"/>
      <c r="THQ71" s="40"/>
      <c r="THR71" s="40"/>
      <c r="THS71" s="40"/>
      <c r="THT71" s="40"/>
      <c r="THU71" s="40"/>
      <c r="THV71" s="40"/>
      <c r="THW71" s="40"/>
      <c r="THX71" s="40"/>
      <c r="THY71" s="40"/>
      <c r="THZ71" s="40"/>
      <c r="TIA71" s="40"/>
      <c r="TIB71" s="40"/>
      <c r="TIC71" s="40"/>
      <c r="TID71" s="40"/>
      <c r="TIE71" s="40"/>
      <c r="TIF71" s="40"/>
      <c r="TIG71" s="40"/>
      <c r="TIH71" s="40"/>
      <c r="TII71" s="40"/>
      <c r="TIJ71" s="40"/>
      <c r="TIK71" s="40"/>
      <c r="TIL71" s="40"/>
      <c r="TIM71" s="40"/>
      <c r="TIN71" s="40"/>
      <c r="TIO71" s="40"/>
      <c r="TIP71" s="40"/>
      <c r="TIQ71" s="40"/>
      <c r="TIR71" s="40"/>
      <c r="TIS71" s="40"/>
      <c r="TIT71" s="40"/>
      <c r="TIU71" s="40"/>
      <c r="TIV71" s="40"/>
      <c r="TIW71" s="40"/>
      <c r="TIX71" s="40"/>
      <c r="TIY71" s="40"/>
      <c r="TIZ71" s="40"/>
      <c r="TJA71" s="40"/>
      <c r="TJB71" s="40"/>
      <c r="TJC71" s="40"/>
      <c r="TJD71" s="40"/>
      <c r="TJE71" s="40"/>
      <c r="TJF71" s="40"/>
      <c r="TJG71" s="40"/>
      <c r="TJH71" s="40"/>
      <c r="TJI71" s="40"/>
      <c r="TJJ71" s="40"/>
      <c r="TJK71" s="40"/>
      <c r="TJL71" s="40"/>
      <c r="TJM71" s="40"/>
      <c r="TJN71" s="40"/>
      <c r="TJO71" s="40"/>
      <c r="TJP71" s="40"/>
      <c r="TJQ71" s="40"/>
      <c r="TJR71" s="40"/>
      <c r="TJS71" s="40"/>
      <c r="TJT71" s="40"/>
      <c r="TJU71" s="40"/>
      <c r="TJV71" s="40"/>
      <c r="TJW71" s="40"/>
      <c r="TJX71" s="40"/>
      <c r="TJY71" s="40"/>
      <c r="TJZ71" s="40"/>
      <c r="TKA71" s="40"/>
      <c r="TKB71" s="40"/>
      <c r="TKC71" s="40"/>
      <c r="TKD71" s="40"/>
      <c r="TKE71" s="40"/>
      <c r="TKF71" s="40"/>
      <c r="TKG71" s="40"/>
      <c r="TKH71" s="40"/>
      <c r="TKI71" s="40"/>
      <c r="TKJ71" s="40"/>
      <c r="TKK71" s="40"/>
      <c r="TKL71" s="40"/>
      <c r="TKM71" s="40"/>
      <c r="TKN71" s="40"/>
      <c r="TKO71" s="40"/>
      <c r="TKP71" s="40"/>
      <c r="TKQ71" s="40"/>
      <c r="TKR71" s="40"/>
      <c r="TKS71" s="40"/>
      <c r="TKT71" s="40"/>
      <c r="TKU71" s="40"/>
      <c r="TKV71" s="40"/>
      <c r="TKW71" s="40"/>
      <c r="TKX71" s="40"/>
      <c r="TKY71" s="40"/>
      <c r="TKZ71" s="40"/>
      <c r="TLA71" s="40"/>
      <c r="TLB71" s="40"/>
      <c r="TLC71" s="40"/>
      <c r="TLD71" s="40"/>
      <c r="TLE71" s="40"/>
      <c r="TLF71" s="40"/>
      <c r="TLG71" s="40"/>
      <c r="TLH71" s="40"/>
      <c r="TLI71" s="40"/>
      <c r="TLJ71" s="40"/>
      <c r="TLK71" s="40"/>
      <c r="TLL71" s="40"/>
      <c r="TLM71" s="40"/>
      <c r="TLN71" s="40"/>
      <c r="TLO71" s="40"/>
      <c r="TLP71" s="40"/>
      <c r="TLQ71" s="40"/>
      <c r="TLR71" s="40"/>
      <c r="TLS71" s="40"/>
      <c r="TLT71" s="40"/>
      <c r="TLU71" s="40"/>
      <c r="TLV71" s="40"/>
      <c r="TLW71" s="40"/>
      <c r="TLX71" s="40"/>
      <c r="TLY71" s="40"/>
      <c r="TLZ71" s="40"/>
      <c r="TMA71" s="40"/>
      <c r="TMB71" s="40"/>
      <c r="TMC71" s="40"/>
      <c r="TMD71" s="40"/>
      <c r="TME71" s="40"/>
      <c r="TMF71" s="40"/>
      <c r="TMG71" s="40"/>
      <c r="TMH71" s="40"/>
      <c r="TMI71" s="40"/>
      <c r="TMJ71" s="40"/>
      <c r="TMK71" s="40"/>
      <c r="TML71" s="40"/>
      <c r="TMM71" s="40"/>
      <c r="TMN71" s="40"/>
      <c r="TMO71" s="40"/>
      <c r="TMP71" s="40"/>
      <c r="TMQ71" s="40"/>
      <c r="TMR71" s="40"/>
      <c r="TMS71" s="40"/>
      <c r="TMT71" s="40"/>
      <c r="TMU71" s="40"/>
      <c r="TMV71" s="40"/>
      <c r="TMW71" s="40"/>
      <c r="TMX71" s="40"/>
      <c r="TMY71" s="40"/>
      <c r="TMZ71" s="40"/>
      <c r="TNA71" s="40"/>
      <c r="TNB71" s="40"/>
      <c r="TNC71" s="40"/>
      <c r="TND71" s="40"/>
      <c r="TNE71" s="40"/>
      <c r="TNF71" s="40"/>
      <c r="TNG71" s="40"/>
      <c r="TNH71" s="40"/>
      <c r="TNI71" s="40"/>
      <c r="TNJ71" s="40"/>
      <c r="TNK71" s="40"/>
      <c r="TNL71" s="40"/>
      <c r="TNM71" s="40"/>
      <c r="TNN71" s="40"/>
      <c r="TNO71" s="40"/>
      <c r="TNP71" s="40"/>
      <c r="TNQ71" s="40"/>
      <c r="TNR71" s="40"/>
      <c r="TNS71" s="40"/>
      <c r="TNT71" s="40"/>
      <c r="TNU71" s="40"/>
      <c r="TNV71" s="40"/>
      <c r="TNW71" s="40"/>
      <c r="TNX71" s="40"/>
      <c r="TNY71" s="40"/>
      <c r="TNZ71" s="40"/>
      <c r="TOA71" s="40"/>
      <c r="TOB71" s="40"/>
      <c r="TOC71" s="40"/>
      <c r="TOD71" s="40"/>
      <c r="TOE71" s="40"/>
      <c r="TOF71" s="40"/>
      <c r="TOG71" s="40"/>
      <c r="TOH71" s="40"/>
      <c r="TOI71" s="40"/>
      <c r="TOJ71" s="40"/>
      <c r="TOK71" s="40"/>
      <c r="TOL71" s="40"/>
      <c r="TOM71" s="40"/>
      <c r="TON71" s="40"/>
      <c r="TOO71" s="40"/>
      <c r="TOP71" s="40"/>
      <c r="TOQ71" s="40"/>
      <c r="TOR71" s="40"/>
      <c r="TOS71" s="40"/>
      <c r="TOT71" s="40"/>
      <c r="TOU71" s="40"/>
      <c r="TOV71" s="40"/>
      <c r="TOW71" s="40"/>
      <c r="TOX71" s="40"/>
      <c r="TOY71" s="40"/>
      <c r="TOZ71" s="40"/>
      <c r="TPA71" s="40"/>
      <c r="TPB71" s="40"/>
      <c r="TPC71" s="40"/>
      <c r="TPD71" s="40"/>
      <c r="TPE71" s="40"/>
      <c r="TPF71" s="40"/>
      <c r="TPG71" s="40"/>
      <c r="TPH71" s="40"/>
      <c r="TPI71" s="40"/>
      <c r="TPJ71" s="40"/>
      <c r="TPK71" s="40"/>
      <c r="TPL71" s="40"/>
      <c r="TPM71" s="40"/>
      <c r="TPN71" s="40"/>
      <c r="TPO71" s="40"/>
      <c r="TPP71" s="40"/>
      <c r="TPQ71" s="40"/>
      <c r="TPR71" s="40"/>
      <c r="TPS71" s="40"/>
      <c r="TPT71" s="40"/>
      <c r="TPU71" s="40"/>
      <c r="TPV71" s="40"/>
      <c r="TPW71" s="40"/>
      <c r="TPX71" s="40"/>
      <c r="TPY71" s="40"/>
      <c r="TPZ71" s="40"/>
      <c r="TQA71" s="40"/>
      <c r="TQB71" s="40"/>
      <c r="TQC71" s="40"/>
      <c r="TQD71" s="40"/>
      <c r="TQE71" s="40"/>
      <c r="TQF71" s="40"/>
      <c r="TQG71" s="40"/>
      <c r="TQH71" s="40"/>
      <c r="TQI71" s="40"/>
      <c r="TQJ71" s="40"/>
      <c r="TQK71" s="40"/>
      <c r="TQL71" s="40"/>
      <c r="TQM71" s="40"/>
      <c r="TQN71" s="40"/>
      <c r="TQO71" s="40"/>
      <c r="TQP71" s="40"/>
      <c r="TQQ71" s="40"/>
      <c r="TQR71" s="40"/>
      <c r="TQS71" s="40"/>
      <c r="TQT71" s="40"/>
      <c r="TQU71" s="40"/>
      <c r="TQV71" s="40"/>
      <c r="TQW71" s="40"/>
      <c r="TQX71" s="40"/>
      <c r="TQY71" s="40"/>
      <c r="TQZ71" s="40"/>
      <c r="TRA71" s="40"/>
      <c r="TRB71" s="40"/>
      <c r="TRC71" s="40"/>
      <c r="TRD71" s="40"/>
      <c r="TRE71" s="40"/>
      <c r="TRF71" s="40"/>
      <c r="TRG71" s="40"/>
      <c r="TRH71" s="40"/>
      <c r="TRI71" s="40"/>
      <c r="TRJ71" s="40"/>
      <c r="TRK71" s="40"/>
      <c r="TRL71" s="40"/>
      <c r="TRM71" s="40"/>
      <c r="TRN71" s="40"/>
      <c r="TRO71" s="40"/>
      <c r="TRP71" s="40"/>
      <c r="TRQ71" s="40"/>
      <c r="TRR71" s="40"/>
      <c r="TRS71" s="40"/>
      <c r="TRT71" s="40"/>
      <c r="TRU71" s="40"/>
      <c r="TRV71" s="40"/>
      <c r="TRW71" s="40"/>
      <c r="TRX71" s="40"/>
      <c r="TRY71" s="40"/>
      <c r="TRZ71" s="40"/>
      <c r="TSA71" s="40"/>
      <c r="TSB71" s="40"/>
      <c r="TSC71" s="40"/>
      <c r="TSD71" s="40"/>
      <c r="TSE71" s="40"/>
      <c r="TSF71" s="40"/>
      <c r="TSG71" s="40"/>
      <c r="TSH71" s="40"/>
      <c r="TSI71" s="40"/>
      <c r="TSJ71" s="40"/>
      <c r="TSK71" s="40"/>
      <c r="TSL71" s="40"/>
      <c r="TSM71" s="40"/>
      <c r="TSN71" s="40"/>
      <c r="TSO71" s="40"/>
      <c r="TSP71" s="40"/>
      <c r="TSQ71" s="40"/>
      <c r="TSR71" s="40"/>
      <c r="TSS71" s="40"/>
      <c r="TST71" s="40"/>
      <c r="TSU71" s="40"/>
      <c r="TSV71" s="40"/>
      <c r="TSW71" s="40"/>
      <c r="TSX71" s="40"/>
      <c r="TSY71" s="40"/>
      <c r="TSZ71" s="40"/>
      <c r="TTA71" s="40"/>
      <c r="TTB71" s="40"/>
      <c r="TTC71" s="40"/>
      <c r="TTD71" s="40"/>
      <c r="TTE71" s="40"/>
      <c r="TTF71" s="40"/>
      <c r="TTG71" s="40"/>
      <c r="TTH71" s="40"/>
      <c r="TTI71" s="40"/>
      <c r="TTJ71" s="40"/>
      <c r="TTK71" s="40"/>
      <c r="TTL71" s="40"/>
      <c r="TTM71" s="40"/>
      <c r="TTN71" s="40"/>
      <c r="TTO71" s="40"/>
      <c r="TTP71" s="40"/>
      <c r="TTQ71" s="40"/>
      <c r="TTR71" s="40"/>
      <c r="TTS71" s="40"/>
      <c r="TTT71" s="40"/>
      <c r="TTU71" s="40"/>
      <c r="TTV71" s="40"/>
      <c r="TTW71" s="40"/>
      <c r="TTX71" s="40"/>
      <c r="TTY71" s="40"/>
      <c r="TTZ71" s="40"/>
      <c r="TUA71" s="40"/>
      <c r="TUB71" s="40"/>
      <c r="TUC71" s="40"/>
      <c r="TUD71" s="40"/>
      <c r="TUE71" s="40"/>
      <c r="TUF71" s="40"/>
      <c r="TUG71" s="40"/>
      <c r="TUH71" s="40"/>
      <c r="TUI71" s="40"/>
      <c r="TUJ71" s="40"/>
      <c r="TUK71" s="40"/>
      <c r="TUL71" s="40"/>
      <c r="TUM71" s="40"/>
      <c r="TUN71" s="40"/>
      <c r="TUO71" s="40"/>
      <c r="TUP71" s="40"/>
      <c r="TUQ71" s="40"/>
      <c r="TUR71" s="40"/>
      <c r="TUS71" s="40"/>
      <c r="TUT71" s="40"/>
      <c r="TUU71" s="40"/>
      <c r="TUV71" s="40"/>
      <c r="TUW71" s="40"/>
      <c r="TUX71" s="40"/>
      <c r="TUY71" s="40"/>
      <c r="TUZ71" s="40"/>
      <c r="TVA71" s="40"/>
      <c r="TVB71" s="40"/>
      <c r="TVC71" s="40"/>
      <c r="TVD71" s="40"/>
      <c r="TVE71" s="40"/>
      <c r="TVF71" s="40"/>
      <c r="TVG71" s="40"/>
      <c r="TVH71" s="40"/>
      <c r="TVI71" s="40"/>
      <c r="TVJ71" s="40"/>
      <c r="TVK71" s="40"/>
      <c r="TVL71" s="40"/>
      <c r="TVM71" s="40"/>
      <c r="TVN71" s="40"/>
      <c r="TVO71" s="40"/>
      <c r="TVP71" s="40"/>
      <c r="TVQ71" s="40"/>
      <c r="TVR71" s="40"/>
      <c r="TVS71" s="40"/>
      <c r="TVT71" s="40"/>
      <c r="TVU71" s="40"/>
      <c r="TVV71" s="40"/>
      <c r="TVW71" s="40"/>
      <c r="TVX71" s="40"/>
      <c r="TVY71" s="40"/>
      <c r="TVZ71" s="40"/>
      <c r="TWA71" s="40"/>
      <c r="TWB71" s="40"/>
      <c r="TWC71" s="40"/>
      <c r="TWD71" s="40"/>
      <c r="TWE71" s="40"/>
      <c r="TWF71" s="40"/>
      <c r="TWG71" s="40"/>
      <c r="TWH71" s="40"/>
      <c r="TWI71" s="40"/>
      <c r="TWJ71" s="40"/>
      <c r="TWK71" s="40"/>
      <c r="TWL71" s="40"/>
      <c r="TWM71" s="40"/>
      <c r="TWN71" s="40"/>
      <c r="TWO71" s="40"/>
      <c r="TWP71" s="40"/>
      <c r="TWQ71" s="40"/>
      <c r="TWR71" s="40"/>
      <c r="TWS71" s="40"/>
      <c r="TWT71" s="40"/>
      <c r="TWU71" s="40"/>
      <c r="TWV71" s="40"/>
      <c r="TWW71" s="40"/>
      <c r="TWX71" s="40"/>
      <c r="TWY71" s="40"/>
      <c r="TWZ71" s="40"/>
      <c r="TXA71" s="40"/>
      <c r="TXB71" s="40"/>
      <c r="TXC71" s="40"/>
      <c r="TXD71" s="40"/>
      <c r="TXE71" s="40"/>
      <c r="TXF71" s="40"/>
      <c r="TXG71" s="40"/>
      <c r="TXH71" s="40"/>
      <c r="TXI71" s="40"/>
      <c r="TXJ71" s="40"/>
      <c r="TXK71" s="40"/>
      <c r="TXL71" s="40"/>
      <c r="TXM71" s="40"/>
      <c r="TXN71" s="40"/>
      <c r="TXO71" s="40"/>
      <c r="TXP71" s="40"/>
      <c r="TXQ71" s="40"/>
      <c r="TXR71" s="40"/>
      <c r="TXS71" s="40"/>
      <c r="TXT71" s="40"/>
      <c r="TXU71" s="40"/>
      <c r="TXV71" s="40"/>
      <c r="TXW71" s="40"/>
      <c r="TXX71" s="40"/>
      <c r="TXY71" s="40"/>
      <c r="TXZ71" s="40"/>
      <c r="TYA71" s="40"/>
      <c r="TYB71" s="40"/>
      <c r="TYC71" s="40"/>
      <c r="TYD71" s="40"/>
      <c r="TYE71" s="40"/>
      <c r="TYF71" s="40"/>
      <c r="TYG71" s="40"/>
      <c r="TYH71" s="40"/>
      <c r="TYI71" s="40"/>
      <c r="TYJ71" s="40"/>
      <c r="TYK71" s="40"/>
      <c r="TYL71" s="40"/>
      <c r="TYM71" s="40"/>
      <c r="TYN71" s="40"/>
      <c r="TYO71" s="40"/>
      <c r="TYP71" s="40"/>
      <c r="TYQ71" s="40"/>
      <c r="TYR71" s="40"/>
      <c r="TYS71" s="40"/>
      <c r="TYT71" s="40"/>
      <c r="TYU71" s="40"/>
      <c r="TYV71" s="40"/>
      <c r="TYW71" s="40"/>
      <c r="TYX71" s="40"/>
      <c r="TYY71" s="40"/>
      <c r="TYZ71" s="40"/>
      <c r="TZA71" s="40"/>
      <c r="TZB71" s="40"/>
      <c r="TZC71" s="40"/>
      <c r="TZD71" s="40"/>
      <c r="TZE71" s="40"/>
      <c r="TZF71" s="40"/>
      <c r="TZG71" s="40"/>
      <c r="TZH71" s="40"/>
      <c r="TZI71" s="40"/>
      <c r="TZJ71" s="40"/>
      <c r="TZK71" s="40"/>
      <c r="TZL71" s="40"/>
      <c r="TZM71" s="40"/>
      <c r="TZN71" s="40"/>
      <c r="TZO71" s="40"/>
      <c r="TZP71" s="40"/>
      <c r="TZQ71" s="40"/>
      <c r="TZR71" s="40"/>
      <c r="TZS71" s="40"/>
      <c r="TZT71" s="40"/>
      <c r="TZU71" s="40"/>
      <c r="TZV71" s="40"/>
      <c r="TZW71" s="40"/>
      <c r="TZX71" s="40"/>
      <c r="TZY71" s="40"/>
      <c r="TZZ71" s="40"/>
      <c r="UAA71" s="40"/>
      <c r="UAB71" s="40"/>
      <c r="UAC71" s="40"/>
      <c r="UAD71" s="40"/>
      <c r="UAE71" s="40"/>
      <c r="UAF71" s="40"/>
      <c r="UAG71" s="40"/>
      <c r="UAH71" s="40"/>
      <c r="UAI71" s="40"/>
      <c r="UAJ71" s="40"/>
      <c r="UAK71" s="40"/>
      <c r="UAL71" s="40"/>
      <c r="UAM71" s="40"/>
      <c r="UAN71" s="40"/>
      <c r="UAO71" s="40"/>
      <c r="UAP71" s="40"/>
      <c r="UAQ71" s="40"/>
      <c r="UAR71" s="40"/>
      <c r="UAS71" s="40"/>
      <c r="UAT71" s="40"/>
      <c r="UAU71" s="40"/>
      <c r="UAV71" s="40"/>
      <c r="UAW71" s="40"/>
      <c r="UAX71" s="40"/>
      <c r="UAY71" s="40"/>
      <c r="UAZ71" s="40"/>
      <c r="UBA71" s="40"/>
      <c r="UBB71" s="40"/>
      <c r="UBC71" s="40"/>
      <c r="UBD71" s="40"/>
      <c r="UBE71" s="40"/>
      <c r="UBF71" s="40"/>
      <c r="UBG71" s="40"/>
      <c r="UBH71" s="40"/>
      <c r="UBI71" s="40"/>
      <c r="UBJ71" s="40"/>
      <c r="UBK71" s="40"/>
      <c r="UBL71" s="40"/>
      <c r="UBM71" s="40"/>
      <c r="UBN71" s="40"/>
      <c r="UBO71" s="40"/>
      <c r="UBP71" s="40"/>
      <c r="UBQ71" s="40"/>
      <c r="UBR71" s="40"/>
      <c r="UBS71" s="40"/>
      <c r="UBT71" s="40"/>
      <c r="UBU71" s="40"/>
      <c r="UBV71" s="40"/>
      <c r="UBW71" s="40"/>
      <c r="UBX71" s="40"/>
      <c r="UBY71" s="40"/>
      <c r="UBZ71" s="40"/>
      <c r="UCA71" s="40"/>
      <c r="UCB71" s="40"/>
      <c r="UCC71" s="40"/>
      <c r="UCD71" s="40"/>
      <c r="UCE71" s="40"/>
      <c r="UCF71" s="40"/>
      <c r="UCG71" s="40"/>
      <c r="UCH71" s="40"/>
      <c r="UCI71" s="40"/>
      <c r="UCJ71" s="40"/>
      <c r="UCK71" s="40"/>
      <c r="UCL71" s="40"/>
      <c r="UCM71" s="40"/>
      <c r="UCN71" s="40"/>
      <c r="UCO71" s="40"/>
      <c r="UCP71" s="40"/>
      <c r="UCQ71" s="40"/>
      <c r="UCR71" s="40"/>
      <c r="UCS71" s="40"/>
      <c r="UCT71" s="40"/>
      <c r="UCU71" s="40"/>
      <c r="UCV71" s="40"/>
      <c r="UCW71" s="40"/>
      <c r="UCX71" s="40"/>
      <c r="UCY71" s="40"/>
      <c r="UCZ71" s="40"/>
      <c r="UDA71" s="40"/>
      <c r="UDB71" s="40"/>
      <c r="UDC71" s="40"/>
      <c r="UDD71" s="40"/>
      <c r="UDE71" s="40"/>
      <c r="UDF71" s="40"/>
      <c r="UDG71" s="40"/>
      <c r="UDH71" s="40"/>
      <c r="UDI71" s="40"/>
      <c r="UDJ71" s="40"/>
      <c r="UDK71" s="40"/>
      <c r="UDL71" s="40"/>
      <c r="UDM71" s="40"/>
      <c r="UDN71" s="40"/>
      <c r="UDO71" s="40"/>
      <c r="UDP71" s="40"/>
      <c r="UDQ71" s="40"/>
      <c r="UDR71" s="40"/>
      <c r="UDS71" s="40"/>
      <c r="UDT71" s="40"/>
      <c r="UDU71" s="40"/>
      <c r="UDV71" s="40"/>
      <c r="UDW71" s="40"/>
      <c r="UDX71" s="40"/>
      <c r="UDY71" s="40"/>
      <c r="UDZ71" s="40"/>
      <c r="UEA71" s="40"/>
      <c r="UEB71" s="40"/>
      <c r="UEC71" s="40"/>
      <c r="UED71" s="40"/>
      <c r="UEE71" s="40"/>
      <c r="UEF71" s="40"/>
      <c r="UEG71" s="40"/>
      <c r="UEH71" s="40"/>
      <c r="UEI71" s="40"/>
      <c r="UEJ71" s="40"/>
      <c r="UEK71" s="40"/>
      <c r="UEL71" s="40"/>
      <c r="UEM71" s="40"/>
      <c r="UEN71" s="40"/>
      <c r="UEO71" s="40"/>
      <c r="UEP71" s="40"/>
      <c r="UEQ71" s="40"/>
      <c r="UER71" s="40"/>
      <c r="UES71" s="40"/>
      <c r="UET71" s="40"/>
      <c r="UEU71" s="40"/>
      <c r="UEV71" s="40"/>
      <c r="UEW71" s="40"/>
      <c r="UEX71" s="40"/>
      <c r="UEY71" s="40"/>
      <c r="UEZ71" s="40"/>
      <c r="UFA71" s="40"/>
      <c r="UFB71" s="40"/>
      <c r="UFC71" s="40"/>
      <c r="UFD71" s="40"/>
      <c r="UFE71" s="40"/>
      <c r="UFF71" s="40"/>
      <c r="UFG71" s="40"/>
      <c r="UFH71" s="40"/>
      <c r="UFI71" s="40"/>
      <c r="UFJ71" s="40"/>
      <c r="UFK71" s="40"/>
      <c r="UFL71" s="40"/>
      <c r="UFM71" s="40"/>
      <c r="UFN71" s="40"/>
      <c r="UFO71" s="40"/>
      <c r="UFP71" s="40"/>
      <c r="UFQ71" s="40"/>
      <c r="UFR71" s="40"/>
      <c r="UFS71" s="40"/>
      <c r="UFT71" s="40"/>
      <c r="UFU71" s="40"/>
      <c r="UFV71" s="40"/>
      <c r="UFW71" s="40"/>
      <c r="UFX71" s="40"/>
      <c r="UFY71" s="40"/>
      <c r="UFZ71" s="40"/>
      <c r="UGA71" s="40"/>
      <c r="UGB71" s="40"/>
      <c r="UGC71" s="40"/>
      <c r="UGD71" s="40"/>
      <c r="UGE71" s="40"/>
      <c r="UGF71" s="40"/>
      <c r="UGG71" s="40"/>
      <c r="UGH71" s="40"/>
      <c r="UGI71" s="40"/>
      <c r="UGJ71" s="40"/>
      <c r="UGK71" s="40"/>
      <c r="UGL71" s="40"/>
      <c r="UGM71" s="40"/>
      <c r="UGN71" s="40"/>
      <c r="UGO71" s="40"/>
      <c r="UGP71" s="40"/>
      <c r="UGQ71" s="40"/>
      <c r="UGR71" s="40"/>
      <c r="UGS71" s="40"/>
      <c r="UGT71" s="40"/>
      <c r="UGU71" s="40"/>
      <c r="UGV71" s="40"/>
      <c r="UGW71" s="40"/>
      <c r="UGX71" s="40"/>
      <c r="UGY71" s="40"/>
      <c r="UGZ71" s="40"/>
      <c r="UHA71" s="40"/>
      <c r="UHB71" s="40"/>
      <c r="UHC71" s="40"/>
      <c r="UHD71" s="40"/>
      <c r="UHE71" s="40"/>
      <c r="UHF71" s="40"/>
      <c r="UHG71" s="40"/>
      <c r="UHH71" s="40"/>
      <c r="UHI71" s="40"/>
      <c r="UHJ71" s="40"/>
      <c r="UHK71" s="40"/>
      <c r="UHL71" s="40"/>
      <c r="UHM71" s="40"/>
      <c r="UHN71" s="40"/>
      <c r="UHO71" s="40"/>
      <c r="UHP71" s="40"/>
      <c r="UHQ71" s="40"/>
      <c r="UHR71" s="40"/>
      <c r="UHS71" s="40"/>
      <c r="UHT71" s="40"/>
      <c r="UHU71" s="40"/>
      <c r="UHV71" s="40"/>
      <c r="UHW71" s="40"/>
      <c r="UHX71" s="40"/>
      <c r="UHY71" s="40"/>
      <c r="UHZ71" s="40"/>
      <c r="UIA71" s="40"/>
      <c r="UIB71" s="40"/>
      <c r="UIC71" s="40"/>
      <c r="UID71" s="40"/>
      <c r="UIE71" s="40"/>
      <c r="UIF71" s="40"/>
      <c r="UIG71" s="40"/>
      <c r="UIH71" s="40"/>
      <c r="UII71" s="40"/>
      <c r="UIJ71" s="40"/>
      <c r="UIK71" s="40"/>
      <c r="UIL71" s="40"/>
      <c r="UIM71" s="40"/>
      <c r="UIN71" s="40"/>
      <c r="UIO71" s="40"/>
      <c r="UIP71" s="40"/>
      <c r="UIQ71" s="40"/>
      <c r="UIR71" s="40"/>
      <c r="UIS71" s="40"/>
      <c r="UIT71" s="40"/>
      <c r="UIU71" s="40"/>
      <c r="UIV71" s="40"/>
      <c r="UIW71" s="40"/>
      <c r="UIX71" s="40"/>
      <c r="UIY71" s="40"/>
      <c r="UIZ71" s="40"/>
      <c r="UJA71" s="40"/>
      <c r="UJB71" s="40"/>
      <c r="UJC71" s="40"/>
      <c r="UJD71" s="40"/>
      <c r="UJE71" s="40"/>
      <c r="UJF71" s="40"/>
      <c r="UJG71" s="40"/>
      <c r="UJH71" s="40"/>
      <c r="UJI71" s="40"/>
      <c r="UJJ71" s="40"/>
      <c r="UJK71" s="40"/>
      <c r="UJL71" s="40"/>
      <c r="UJM71" s="40"/>
      <c r="UJN71" s="40"/>
      <c r="UJO71" s="40"/>
      <c r="UJP71" s="40"/>
      <c r="UJQ71" s="40"/>
      <c r="UJR71" s="40"/>
      <c r="UJS71" s="40"/>
      <c r="UJT71" s="40"/>
      <c r="UJU71" s="40"/>
      <c r="UJV71" s="40"/>
      <c r="UJW71" s="40"/>
      <c r="UJX71" s="40"/>
      <c r="UJY71" s="40"/>
      <c r="UJZ71" s="40"/>
      <c r="UKA71" s="40"/>
      <c r="UKB71" s="40"/>
      <c r="UKC71" s="40"/>
      <c r="UKD71" s="40"/>
      <c r="UKE71" s="40"/>
      <c r="UKF71" s="40"/>
      <c r="UKG71" s="40"/>
      <c r="UKH71" s="40"/>
      <c r="UKI71" s="40"/>
      <c r="UKJ71" s="40"/>
      <c r="UKK71" s="40"/>
      <c r="UKL71" s="40"/>
      <c r="UKM71" s="40"/>
      <c r="UKN71" s="40"/>
      <c r="UKO71" s="40"/>
      <c r="UKP71" s="40"/>
      <c r="UKQ71" s="40"/>
      <c r="UKR71" s="40"/>
      <c r="UKS71" s="40"/>
      <c r="UKT71" s="40"/>
      <c r="UKU71" s="40"/>
      <c r="UKV71" s="40"/>
      <c r="UKW71" s="40"/>
      <c r="UKX71" s="40"/>
      <c r="UKY71" s="40"/>
      <c r="UKZ71" s="40"/>
      <c r="ULA71" s="40"/>
      <c r="ULB71" s="40"/>
      <c r="ULC71" s="40"/>
      <c r="ULD71" s="40"/>
      <c r="ULE71" s="40"/>
      <c r="ULF71" s="40"/>
      <c r="ULG71" s="40"/>
      <c r="ULH71" s="40"/>
      <c r="ULI71" s="40"/>
      <c r="ULJ71" s="40"/>
      <c r="ULK71" s="40"/>
      <c r="ULL71" s="40"/>
      <c r="ULM71" s="40"/>
      <c r="ULN71" s="40"/>
      <c r="ULO71" s="40"/>
      <c r="ULP71" s="40"/>
      <c r="ULQ71" s="40"/>
      <c r="ULR71" s="40"/>
      <c r="ULS71" s="40"/>
      <c r="ULT71" s="40"/>
      <c r="ULU71" s="40"/>
      <c r="ULV71" s="40"/>
      <c r="ULW71" s="40"/>
      <c r="ULX71" s="40"/>
      <c r="ULY71" s="40"/>
      <c r="ULZ71" s="40"/>
      <c r="UMA71" s="40"/>
      <c r="UMB71" s="40"/>
      <c r="UMC71" s="40"/>
      <c r="UMD71" s="40"/>
      <c r="UME71" s="40"/>
      <c r="UMF71" s="40"/>
      <c r="UMG71" s="40"/>
      <c r="UMH71" s="40"/>
      <c r="UMI71" s="40"/>
      <c r="UMJ71" s="40"/>
      <c r="UMK71" s="40"/>
      <c r="UML71" s="40"/>
      <c r="UMM71" s="40"/>
      <c r="UMN71" s="40"/>
      <c r="UMO71" s="40"/>
      <c r="UMP71" s="40"/>
      <c r="UMQ71" s="40"/>
      <c r="UMR71" s="40"/>
      <c r="UMS71" s="40"/>
      <c r="UMT71" s="40"/>
      <c r="UMU71" s="40"/>
      <c r="UMV71" s="40"/>
      <c r="UMW71" s="40"/>
      <c r="UMX71" s="40"/>
      <c r="UMY71" s="40"/>
      <c r="UMZ71" s="40"/>
      <c r="UNA71" s="40"/>
      <c r="UNB71" s="40"/>
      <c r="UNC71" s="40"/>
      <c r="UND71" s="40"/>
      <c r="UNE71" s="40"/>
      <c r="UNF71" s="40"/>
      <c r="UNG71" s="40"/>
      <c r="UNH71" s="40"/>
      <c r="UNI71" s="40"/>
      <c r="UNJ71" s="40"/>
      <c r="UNK71" s="40"/>
      <c r="UNL71" s="40"/>
      <c r="UNM71" s="40"/>
      <c r="UNN71" s="40"/>
      <c r="UNO71" s="40"/>
      <c r="UNP71" s="40"/>
      <c r="UNQ71" s="40"/>
      <c r="UNR71" s="40"/>
      <c r="UNS71" s="40"/>
      <c r="UNT71" s="40"/>
      <c r="UNU71" s="40"/>
      <c r="UNV71" s="40"/>
      <c r="UNW71" s="40"/>
      <c r="UNX71" s="40"/>
      <c r="UNY71" s="40"/>
      <c r="UNZ71" s="40"/>
      <c r="UOA71" s="40"/>
      <c r="UOB71" s="40"/>
      <c r="UOC71" s="40"/>
      <c r="UOD71" s="40"/>
      <c r="UOE71" s="40"/>
      <c r="UOF71" s="40"/>
      <c r="UOG71" s="40"/>
      <c r="UOH71" s="40"/>
      <c r="UOI71" s="40"/>
      <c r="UOJ71" s="40"/>
      <c r="UOK71" s="40"/>
      <c r="UOL71" s="40"/>
      <c r="UOM71" s="40"/>
      <c r="UON71" s="40"/>
      <c r="UOO71" s="40"/>
      <c r="UOP71" s="40"/>
      <c r="UOQ71" s="40"/>
      <c r="UOR71" s="40"/>
      <c r="UOS71" s="40"/>
      <c r="UOT71" s="40"/>
      <c r="UOU71" s="40"/>
      <c r="UOV71" s="40"/>
      <c r="UOW71" s="40"/>
      <c r="UOX71" s="40"/>
      <c r="UOY71" s="40"/>
      <c r="UOZ71" s="40"/>
      <c r="UPA71" s="40"/>
      <c r="UPB71" s="40"/>
      <c r="UPC71" s="40"/>
      <c r="UPD71" s="40"/>
      <c r="UPE71" s="40"/>
      <c r="UPF71" s="40"/>
      <c r="UPG71" s="40"/>
      <c r="UPH71" s="40"/>
      <c r="UPI71" s="40"/>
      <c r="UPJ71" s="40"/>
      <c r="UPK71" s="40"/>
      <c r="UPL71" s="40"/>
      <c r="UPM71" s="40"/>
      <c r="UPN71" s="40"/>
      <c r="UPO71" s="40"/>
      <c r="UPP71" s="40"/>
      <c r="UPQ71" s="40"/>
      <c r="UPR71" s="40"/>
      <c r="UPS71" s="40"/>
      <c r="UPT71" s="40"/>
      <c r="UPU71" s="40"/>
      <c r="UPV71" s="40"/>
      <c r="UPW71" s="40"/>
      <c r="UPX71" s="40"/>
      <c r="UPY71" s="40"/>
      <c r="UPZ71" s="40"/>
      <c r="UQA71" s="40"/>
      <c r="UQB71" s="40"/>
      <c r="UQC71" s="40"/>
      <c r="UQD71" s="40"/>
      <c r="UQE71" s="40"/>
      <c r="UQF71" s="40"/>
      <c r="UQG71" s="40"/>
      <c r="UQH71" s="40"/>
      <c r="UQI71" s="40"/>
      <c r="UQJ71" s="40"/>
      <c r="UQK71" s="40"/>
      <c r="UQL71" s="40"/>
      <c r="UQM71" s="40"/>
      <c r="UQN71" s="40"/>
      <c r="UQO71" s="40"/>
      <c r="UQP71" s="40"/>
      <c r="UQQ71" s="40"/>
      <c r="UQR71" s="40"/>
      <c r="UQS71" s="40"/>
      <c r="UQT71" s="40"/>
      <c r="UQU71" s="40"/>
      <c r="UQV71" s="40"/>
      <c r="UQW71" s="40"/>
      <c r="UQX71" s="40"/>
      <c r="UQY71" s="40"/>
      <c r="UQZ71" s="40"/>
      <c r="URA71" s="40"/>
      <c r="URB71" s="40"/>
      <c r="URC71" s="40"/>
      <c r="URD71" s="40"/>
      <c r="URE71" s="40"/>
      <c r="URF71" s="40"/>
      <c r="URG71" s="40"/>
      <c r="URH71" s="40"/>
      <c r="URI71" s="40"/>
      <c r="URJ71" s="40"/>
      <c r="URK71" s="40"/>
      <c r="URL71" s="40"/>
      <c r="URM71" s="40"/>
      <c r="URN71" s="40"/>
      <c r="URO71" s="40"/>
      <c r="URP71" s="40"/>
      <c r="URQ71" s="40"/>
      <c r="URR71" s="40"/>
      <c r="URS71" s="40"/>
      <c r="URT71" s="40"/>
      <c r="URU71" s="40"/>
      <c r="URV71" s="40"/>
      <c r="URW71" s="40"/>
      <c r="URX71" s="40"/>
      <c r="URY71" s="40"/>
      <c r="URZ71" s="40"/>
      <c r="USA71" s="40"/>
      <c r="USB71" s="40"/>
      <c r="USC71" s="40"/>
      <c r="USD71" s="40"/>
      <c r="USE71" s="40"/>
      <c r="USF71" s="40"/>
      <c r="USG71" s="40"/>
      <c r="USH71" s="40"/>
      <c r="USI71" s="40"/>
      <c r="USJ71" s="40"/>
      <c r="USK71" s="40"/>
      <c r="USL71" s="40"/>
      <c r="USM71" s="40"/>
      <c r="USN71" s="40"/>
      <c r="USO71" s="40"/>
      <c r="USP71" s="40"/>
      <c r="USQ71" s="40"/>
      <c r="USR71" s="40"/>
      <c r="USS71" s="40"/>
      <c r="UST71" s="40"/>
      <c r="USU71" s="40"/>
      <c r="USV71" s="40"/>
      <c r="USW71" s="40"/>
      <c r="USX71" s="40"/>
      <c r="USY71" s="40"/>
      <c r="USZ71" s="40"/>
      <c r="UTA71" s="40"/>
      <c r="UTB71" s="40"/>
      <c r="UTC71" s="40"/>
      <c r="UTD71" s="40"/>
      <c r="UTE71" s="40"/>
      <c r="UTF71" s="40"/>
      <c r="UTG71" s="40"/>
      <c r="UTH71" s="40"/>
      <c r="UTI71" s="40"/>
      <c r="UTJ71" s="40"/>
      <c r="UTK71" s="40"/>
      <c r="UTL71" s="40"/>
      <c r="UTM71" s="40"/>
      <c r="UTN71" s="40"/>
      <c r="UTO71" s="40"/>
      <c r="UTP71" s="40"/>
      <c r="UTQ71" s="40"/>
      <c r="UTR71" s="40"/>
      <c r="UTS71" s="40"/>
      <c r="UTT71" s="40"/>
      <c r="UTU71" s="40"/>
      <c r="UTV71" s="40"/>
      <c r="UTW71" s="40"/>
      <c r="UTX71" s="40"/>
      <c r="UTY71" s="40"/>
      <c r="UTZ71" s="40"/>
      <c r="UUA71" s="40"/>
      <c r="UUB71" s="40"/>
      <c r="UUC71" s="40"/>
      <c r="UUD71" s="40"/>
      <c r="UUE71" s="40"/>
      <c r="UUF71" s="40"/>
      <c r="UUG71" s="40"/>
      <c r="UUH71" s="40"/>
      <c r="UUI71" s="40"/>
      <c r="UUJ71" s="40"/>
      <c r="UUK71" s="40"/>
      <c r="UUL71" s="40"/>
      <c r="UUM71" s="40"/>
      <c r="UUN71" s="40"/>
      <c r="UUO71" s="40"/>
      <c r="UUP71" s="40"/>
      <c r="UUQ71" s="40"/>
      <c r="UUR71" s="40"/>
      <c r="UUS71" s="40"/>
      <c r="UUT71" s="40"/>
      <c r="UUU71" s="40"/>
      <c r="UUV71" s="40"/>
      <c r="UUW71" s="40"/>
      <c r="UUX71" s="40"/>
      <c r="UUY71" s="40"/>
      <c r="UUZ71" s="40"/>
      <c r="UVA71" s="40"/>
      <c r="UVB71" s="40"/>
      <c r="UVC71" s="40"/>
      <c r="UVD71" s="40"/>
      <c r="UVE71" s="40"/>
      <c r="UVF71" s="40"/>
      <c r="UVG71" s="40"/>
      <c r="UVH71" s="40"/>
      <c r="UVI71" s="40"/>
      <c r="UVJ71" s="40"/>
      <c r="UVK71" s="40"/>
      <c r="UVL71" s="40"/>
      <c r="UVM71" s="40"/>
      <c r="UVN71" s="40"/>
      <c r="UVO71" s="40"/>
      <c r="UVP71" s="40"/>
      <c r="UVQ71" s="40"/>
      <c r="UVR71" s="40"/>
      <c r="UVS71" s="40"/>
      <c r="UVT71" s="40"/>
      <c r="UVU71" s="40"/>
      <c r="UVV71" s="40"/>
      <c r="UVW71" s="40"/>
      <c r="UVX71" s="40"/>
      <c r="UVY71" s="40"/>
      <c r="UVZ71" s="40"/>
      <c r="UWA71" s="40"/>
      <c r="UWB71" s="40"/>
      <c r="UWC71" s="40"/>
      <c r="UWD71" s="40"/>
      <c r="UWE71" s="40"/>
      <c r="UWF71" s="40"/>
      <c r="UWG71" s="40"/>
      <c r="UWH71" s="40"/>
      <c r="UWI71" s="40"/>
      <c r="UWJ71" s="40"/>
      <c r="UWK71" s="40"/>
      <c r="UWL71" s="40"/>
      <c r="UWM71" s="40"/>
      <c r="UWN71" s="40"/>
      <c r="UWO71" s="40"/>
      <c r="UWP71" s="40"/>
      <c r="UWQ71" s="40"/>
      <c r="UWR71" s="40"/>
      <c r="UWS71" s="40"/>
      <c r="UWT71" s="40"/>
      <c r="UWU71" s="40"/>
      <c r="UWV71" s="40"/>
      <c r="UWW71" s="40"/>
      <c r="UWX71" s="40"/>
      <c r="UWY71" s="40"/>
      <c r="UWZ71" s="40"/>
      <c r="UXA71" s="40"/>
      <c r="UXB71" s="40"/>
      <c r="UXC71" s="40"/>
      <c r="UXD71" s="40"/>
      <c r="UXE71" s="40"/>
      <c r="UXF71" s="40"/>
      <c r="UXG71" s="40"/>
      <c r="UXH71" s="40"/>
      <c r="UXI71" s="40"/>
      <c r="UXJ71" s="40"/>
      <c r="UXK71" s="40"/>
      <c r="UXL71" s="40"/>
      <c r="UXM71" s="40"/>
      <c r="UXN71" s="40"/>
      <c r="UXO71" s="40"/>
      <c r="UXP71" s="40"/>
      <c r="UXQ71" s="40"/>
      <c r="UXR71" s="40"/>
      <c r="UXS71" s="40"/>
      <c r="UXT71" s="40"/>
      <c r="UXU71" s="40"/>
      <c r="UXV71" s="40"/>
      <c r="UXW71" s="40"/>
      <c r="UXX71" s="40"/>
      <c r="UXY71" s="40"/>
      <c r="UXZ71" s="40"/>
      <c r="UYA71" s="40"/>
      <c r="UYB71" s="40"/>
      <c r="UYC71" s="40"/>
      <c r="UYD71" s="40"/>
      <c r="UYE71" s="40"/>
      <c r="UYF71" s="40"/>
      <c r="UYG71" s="40"/>
      <c r="UYH71" s="40"/>
      <c r="UYI71" s="40"/>
      <c r="UYJ71" s="40"/>
      <c r="UYK71" s="40"/>
      <c r="UYL71" s="40"/>
      <c r="UYM71" s="40"/>
      <c r="UYN71" s="40"/>
      <c r="UYO71" s="40"/>
      <c r="UYP71" s="40"/>
      <c r="UYQ71" s="40"/>
      <c r="UYR71" s="40"/>
      <c r="UYS71" s="40"/>
      <c r="UYT71" s="40"/>
      <c r="UYU71" s="40"/>
      <c r="UYV71" s="40"/>
      <c r="UYW71" s="40"/>
      <c r="UYX71" s="40"/>
      <c r="UYY71" s="40"/>
      <c r="UYZ71" s="40"/>
      <c r="UZA71" s="40"/>
      <c r="UZB71" s="40"/>
      <c r="UZC71" s="40"/>
      <c r="UZD71" s="40"/>
      <c r="UZE71" s="40"/>
      <c r="UZF71" s="40"/>
      <c r="UZG71" s="40"/>
      <c r="UZH71" s="40"/>
      <c r="UZI71" s="40"/>
      <c r="UZJ71" s="40"/>
      <c r="UZK71" s="40"/>
      <c r="UZL71" s="40"/>
      <c r="UZM71" s="40"/>
      <c r="UZN71" s="40"/>
      <c r="UZO71" s="40"/>
      <c r="UZP71" s="40"/>
      <c r="UZQ71" s="40"/>
      <c r="UZR71" s="40"/>
      <c r="UZS71" s="40"/>
      <c r="UZT71" s="40"/>
      <c r="UZU71" s="40"/>
      <c r="UZV71" s="40"/>
      <c r="UZW71" s="40"/>
      <c r="UZX71" s="40"/>
      <c r="UZY71" s="40"/>
      <c r="UZZ71" s="40"/>
      <c r="VAA71" s="40"/>
      <c r="VAB71" s="40"/>
      <c r="VAC71" s="40"/>
      <c r="VAD71" s="40"/>
      <c r="VAE71" s="40"/>
      <c r="VAF71" s="40"/>
      <c r="VAG71" s="40"/>
      <c r="VAH71" s="40"/>
      <c r="VAI71" s="40"/>
      <c r="VAJ71" s="40"/>
      <c r="VAK71" s="40"/>
      <c r="VAL71" s="40"/>
      <c r="VAM71" s="40"/>
      <c r="VAN71" s="40"/>
      <c r="VAO71" s="40"/>
      <c r="VAP71" s="40"/>
      <c r="VAQ71" s="40"/>
      <c r="VAR71" s="40"/>
      <c r="VAS71" s="40"/>
      <c r="VAT71" s="40"/>
      <c r="VAU71" s="40"/>
      <c r="VAV71" s="40"/>
      <c r="VAW71" s="40"/>
      <c r="VAX71" s="40"/>
      <c r="VAY71" s="40"/>
      <c r="VAZ71" s="40"/>
      <c r="VBA71" s="40"/>
      <c r="VBB71" s="40"/>
      <c r="VBC71" s="40"/>
      <c r="VBD71" s="40"/>
      <c r="VBE71" s="40"/>
      <c r="VBF71" s="40"/>
      <c r="VBG71" s="40"/>
      <c r="VBH71" s="40"/>
      <c r="VBI71" s="40"/>
      <c r="VBJ71" s="40"/>
      <c r="VBK71" s="40"/>
      <c r="VBL71" s="40"/>
      <c r="VBM71" s="40"/>
      <c r="VBN71" s="40"/>
      <c r="VBO71" s="40"/>
      <c r="VBP71" s="40"/>
      <c r="VBQ71" s="40"/>
      <c r="VBR71" s="40"/>
      <c r="VBS71" s="40"/>
      <c r="VBT71" s="40"/>
      <c r="VBU71" s="40"/>
      <c r="VBV71" s="40"/>
      <c r="VBW71" s="40"/>
      <c r="VBX71" s="40"/>
      <c r="VBY71" s="40"/>
      <c r="VBZ71" s="40"/>
      <c r="VCA71" s="40"/>
      <c r="VCB71" s="40"/>
      <c r="VCC71" s="40"/>
      <c r="VCD71" s="40"/>
      <c r="VCE71" s="40"/>
      <c r="VCF71" s="40"/>
      <c r="VCG71" s="40"/>
      <c r="VCH71" s="40"/>
      <c r="VCI71" s="40"/>
      <c r="VCJ71" s="40"/>
      <c r="VCK71" s="40"/>
      <c r="VCL71" s="40"/>
      <c r="VCM71" s="40"/>
      <c r="VCN71" s="40"/>
      <c r="VCO71" s="40"/>
      <c r="VCP71" s="40"/>
      <c r="VCQ71" s="40"/>
      <c r="VCR71" s="40"/>
      <c r="VCS71" s="40"/>
      <c r="VCT71" s="40"/>
      <c r="VCU71" s="40"/>
      <c r="VCV71" s="40"/>
      <c r="VCW71" s="40"/>
      <c r="VCX71" s="40"/>
      <c r="VCY71" s="40"/>
      <c r="VCZ71" s="40"/>
      <c r="VDA71" s="40"/>
      <c r="VDB71" s="40"/>
      <c r="VDC71" s="40"/>
      <c r="VDD71" s="40"/>
      <c r="VDE71" s="40"/>
      <c r="VDF71" s="40"/>
      <c r="VDG71" s="40"/>
      <c r="VDH71" s="40"/>
      <c r="VDI71" s="40"/>
      <c r="VDJ71" s="40"/>
      <c r="VDK71" s="40"/>
      <c r="VDL71" s="40"/>
      <c r="VDM71" s="40"/>
      <c r="VDN71" s="40"/>
      <c r="VDO71" s="40"/>
      <c r="VDP71" s="40"/>
      <c r="VDQ71" s="40"/>
      <c r="VDR71" s="40"/>
      <c r="VDS71" s="40"/>
      <c r="VDT71" s="40"/>
      <c r="VDU71" s="40"/>
      <c r="VDV71" s="40"/>
      <c r="VDW71" s="40"/>
      <c r="VDX71" s="40"/>
      <c r="VDY71" s="40"/>
      <c r="VDZ71" s="40"/>
      <c r="VEA71" s="40"/>
      <c r="VEB71" s="40"/>
      <c r="VEC71" s="40"/>
      <c r="VED71" s="40"/>
      <c r="VEE71" s="40"/>
      <c r="VEF71" s="40"/>
      <c r="VEG71" s="40"/>
      <c r="VEH71" s="40"/>
      <c r="VEI71" s="40"/>
      <c r="VEJ71" s="40"/>
      <c r="VEK71" s="40"/>
      <c r="VEL71" s="40"/>
      <c r="VEM71" s="40"/>
      <c r="VEN71" s="40"/>
      <c r="VEO71" s="40"/>
      <c r="VEP71" s="40"/>
      <c r="VEQ71" s="40"/>
      <c r="VER71" s="40"/>
      <c r="VES71" s="40"/>
      <c r="VET71" s="40"/>
      <c r="VEU71" s="40"/>
      <c r="VEV71" s="40"/>
      <c r="VEW71" s="40"/>
      <c r="VEX71" s="40"/>
      <c r="VEY71" s="40"/>
      <c r="VEZ71" s="40"/>
      <c r="VFA71" s="40"/>
      <c r="VFB71" s="40"/>
      <c r="VFC71" s="40"/>
      <c r="VFD71" s="40"/>
      <c r="VFE71" s="40"/>
      <c r="VFF71" s="40"/>
      <c r="VFG71" s="40"/>
      <c r="VFH71" s="40"/>
      <c r="VFI71" s="40"/>
      <c r="VFJ71" s="40"/>
      <c r="VFK71" s="40"/>
      <c r="VFL71" s="40"/>
      <c r="VFM71" s="40"/>
      <c r="VFN71" s="40"/>
      <c r="VFO71" s="40"/>
      <c r="VFP71" s="40"/>
      <c r="VFQ71" s="40"/>
      <c r="VFR71" s="40"/>
      <c r="VFS71" s="40"/>
      <c r="VFT71" s="40"/>
      <c r="VFU71" s="40"/>
      <c r="VFV71" s="40"/>
      <c r="VFW71" s="40"/>
      <c r="VFX71" s="40"/>
      <c r="VFY71" s="40"/>
      <c r="VFZ71" s="40"/>
      <c r="VGA71" s="40"/>
      <c r="VGB71" s="40"/>
      <c r="VGC71" s="40"/>
      <c r="VGD71" s="40"/>
      <c r="VGE71" s="40"/>
      <c r="VGF71" s="40"/>
      <c r="VGG71" s="40"/>
      <c r="VGH71" s="40"/>
      <c r="VGI71" s="40"/>
      <c r="VGJ71" s="40"/>
      <c r="VGK71" s="40"/>
      <c r="VGL71" s="40"/>
      <c r="VGM71" s="40"/>
      <c r="VGN71" s="40"/>
      <c r="VGO71" s="40"/>
      <c r="VGP71" s="40"/>
      <c r="VGQ71" s="40"/>
      <c r="VGR71" s="40"/>
      <c r="VGS71" s="40"/>
      <c r="VGT71" s="40"/>
      <c r="VGU71" s="40"/>
      <c r="VGV71" s="40"/>
      <c r="VGW71" s="40"/>
      <c r="VGX71" s="40"/>
      <c r="VGY71" s="40"/>
      <c r="VGZ71" s="40"/>
      <c r="VHA71" s="40"/>
      <c r="VHB71" s="40"/>
      <c r="VHC71" s="40"/>
      <c r="VHD71" s="40"/>
      <c r="VHE71" s="40"/>
      <c r="VHF71" s="40"/>
      <c r="VHG71" s="40"/>
      <c r="VHH71" s="40"/>
      <c r="VHI71" s="40"/>
      <c r="VHJ71" s="40"/>
      <c r="VHK71" s="40"/>
      <c r="VHL71" s="40"/>
      <c r="VHM71" s="40"/>
      <c r="VHN71" s="40"/>
      <c r="VHO71" s="40"/>
      <c r="VHP71" s="40"/>
      <c r="VHQ71" s="40"/>
      <c r="VHR71" s="40"/>
      <c r="VHS71" s="40"/>
      <c r="VHT71" s="40"/>
      <c r="VHU71" s="40"/>
      <c r="VHV71" s="40"/>
      <c r="VHW71" s="40"/>
      <c r="VHX71" s="40"/>
      <c r="VHY71" s="40"/>
      <c r="VHZ71" s="40"/>
      <c r="VIA71" s="40"/>
      <c r="VIB71" s="40"/>
      <c r="VIC71" s="40"/>
      <c r="VID71" s="40"/>
      <c r="VIE71" s="40"/>
      <c r="VIF71" s="40"/>
      <c r="VIG71" s="40"/>
      <c r="VIH71" s="40"/>
      <c r="VII71" s="40"/>
      <c r="VIJ71" s="40"/>
      <c r="VIK71" s="40"/>
      <c r="VIL71" s="40"/>
      <c r="VIM71" s="40"/>
      <c r="VIN71" s="40"/>
      <c r="VIO71" s="40"/>
      <c r="VIP71" s="40"/>
      <c r="VIQ71" s="40"/>
      <c r="VIR71" s="40"/>
      <c r="VIS71" s="40"/>
      <c r="VIT71" s="40"/>
      <c r="VIU71" s="40"/>
      <c r="VIV71" s="40"/>
      <c r="VIW71" s="40"/>
      <c r="VIX71" s="40"/>
      <c r="VIY71" s="40"/>
      <c r="VIZ71" s="40"/>
      <c r="VJA71" s="40"/>
      <c r="VJB71" s="40"/>
      <c r="VJC71" s="40"/>
      <c r="VJD71" s="40"/>
      <c r="VJE71" s="40"/>
      <c r="VJF71" s="40"/>
      <c r="VJG71" s="40"/>
      <c r="VJH71" s="40"/>
      <c r="VJI71" s="40"/>
      <c r="VJJ71" s="40"/>
      <c r="VJK71" s="40"/>
      <c r="VJL71" s="40"/>
      <c r="VJM71" s="40"/>
      <c r="VJN71" s="40"/>
      <c r="VJO71" s="40"/>
      <c r="VJP71" s="40"/>
      <c r="VJQ71" s="40"/>
      <c r="VJR71" s="40"/>
      <c r="VJS71" s="40"/>
      <c r="VJT71" s="40"/>
      <c r="VJU71" s="40"/>
      <c r="VJV71" s="40"/>
      <c r="VJW71" s="40"/>
      <c r="VJX71" s="40"/>
      <c r="VJY71" s="40"/>
      <c r="VJZ71" s="40"/>
      <c r="VKA71" s="40"/>
      <c r="VKB71" s="40"/>
      <c r="VKC71" s="40"/>
      <c r="VKD71" s="40"/>
      <c r="VKE71" s="40"/>
      <c r="VKF71" s="40"/>
      <c r="VKG71" s="40"/>
      <c r="VKH71" s="40"/>
      <c r="VKI71" s="40"/>
      <c r="VKJ71" s="40"/>
      <c r="VKK71" s="40"/>
      <c r="VKL71" s="40"/>
      <c r="VKM71" s="40"/>
      <c r="VKN71" s="40"/>
      <c r="VKO71" s="40"/>
      <c r="VKP71" s="40"/>
      <c r="VKQ71" s="40"/>
      <c r="VKR71" s="40"/>
      <c r="VKS71" s="40"/>
      <c r="VKT71" s="40"/>
      <c r="VKU71" s="40"/>
      <c r="VKV71" s="40"/>
      <c r="VKW71" s="40"/>
      <c r="VKX71" s="40"/>
      <c r="VKY71" s="40"/>
      <c r="VKZ71" s="40"/>
      <c r="VLA71" s="40"/>
      <c r="VLB71" s="40"/>
      <c r="VLC71" s="40"/>
      <c r="VLD71" s="40"/>
      <c r="VLE71" s="40"/>
      <c r="VLF71" s="40"/>
      <c r="VLG71" s="40"/>
      <c r="VLH71" s="40"/>
      <c r="VLI71" s="40"/>
      <c r="VLJ71" s="40"/>
      <c r="VLK71" s="40"/>
      <c r="VLL71" s="40"/>
      <c r="VLM71" s="40"/>
      <c r="VLN71" s="40"/>
      <c r="VLO71" s="40"/>
      <c r="VLP71" s="40"/>
      <c r="VLQ71" s="40"/>
      <c r="VLR71" s="40"/>
      <c r="VLS71" s="40"/>
      <c r="VLT71" s="40"/>
      <c r="VLU71" s="40"/>
      <c r="VLV71" s="40"/>
      <c r="VLW71" s="40"/>
      <c r="VLX71" s="40"/>
      <c r="VLY71" s="40"/>
      <c r="VLZ71" s="40"/>
      <c r="VMA71" s="40"/>
      <c r="VMB71" s="40"/>
      <c r="VMC71" s="40"/>
      <c r="VMD71" s="40"/>
      <c r="VME71" s="40"/>
      <c r="VMF71" s="40"/>
      <c r="VMG71" s="40"/>
      <c r="VMH71" s="40"/>
      <c r="VMI71" s="40"/>
      <c r="VMJ71" s="40"/>
      <c r="VMK71" s="40"/>
      <c r="VML71" s="40"/>
      <c r="VMM71" s="40"/>
      <c r="VMN71" s="40"/>
      <c r="VMO71" s="40"/>
      <c r="VMP71" s="40"/>
      <c r="VMQ71" s="40"/>
      <c r="VMR71" s="40"/>
      <c r="VMS71" s="40"/>
      <c r="VMT71" s="40"/>
      <c r="VMU71" s="40"/>
      <c r="VMV71" s="40"/>
      <c r="VMW71" s="40"/>
      <c r="VMX71" s="40"/>
      <c r="VMY71" s="40"/>
      <c r="VMZ71" s="40"/>
      <c r="VNA71" s="40"/>
      <c r="VNB71" s="40"/>
      <c r="VNC71" s="40"/>
      <c r="VND71" s="40"/>
      <c r="VNE71" s="40"/>
      <c r="VNF71" s="40"/>
      <c r="VNG71" s="40"/>
      <c r="VNH71" s="40"/>
      <c r="VNI71" s="40"/>
      <c r="VNJ71" s="40"/>
      <c r="VNK71" s="40"/>
      <c r="VNL71" s="40"/>
      <c r="VNM71" s="40"/>
      <c r="VNN71" s="40"/>
      <c r="VNO71" s="40"/>
      <c r="VNP71" s="40"/>
      <c r="VNQ71" s="40"/>
      <c r="VNR71" s="40"/>
      <c r="VNS71" s="40"/>
      <c r="VNT71" s="40"/>
      <c r="VNU71" s="40"/>
      <c r="VNV71" s="40"/>
      <c r="VNW71" s="40"/>
      <c r="VNX71" s="40"/>
      <c r="VNY71" s="40"/>
      <c r="VNZ71" s="40"/>
      <c r="VOA71" s="40"/>
      <c r="VOB71" s="40"/>
      <c r="VOC71" s="40"/>
      <c r="VOD71" s="40"/>
      <c r="VOE71" s="40"/>
      <c r="VOF71" s="40"/>
      <c r="VOG71" s="40"/>
      <c r="VOH71" s="40"/>
      <c r="VOI71" s="40"/>
      <c r="VOJ71" s="40"/>
      <c r="VOK71" s="40"/>
      <c r="VOL71" s="40"/>
      <c r="VOM71" s="40"/>
      <c r="VON71" s="40"/>
      <c r="VOO71" s="40"/>
      <c r="VOP71" s="40"/>
      <c r="VOQ71" s="40"/>
      <c r="VOR71" s="40"/>
      <c r="VOS71" s="40"/>
      <c r="VOT71" s="40"/>
      <c r="VOU71" s="40"/>
      <c r="VOV71" s="40"/>
      <c r="VOW71" s="40"/>
      <c r="VOX71" s="40"/>
      <c r="VOY71" s="40"/>
      <c r="VOZ71" s="40"/>
      <c r="VPA71" s="40"/>
      <c r="VPB71" s="40"/>
      <c r="VPC71" s="40"/>
      <c r="VPD71" s="40"/>
      <c r="VPE71" s="40"/>
      <c r="VPF71" s="40"/>
      <c r="VPG71" s="40"/>
      <c r="VPH71" s="40"/>
      <c r="VPI71" s="40"/>
      <c r="VPJ71" s="40"/>
      <c r="VPK71" s="40"/>
      <c r="VPL71" s="40"/>
      <c r="VPM71" s="40"/>
      <c r="VPN71" s="40"/>
      <c r="VPO71" s="40"/>
      <c r="VPP71" s="40"/>
      <c r="VPQ71" s="40"/>
      <c r="VPR71" s="40"/>
      <c r="VPS71" s="40"/>
      <c r="VPT71" s="40"/>
      <c r="VPU71" s="40"/>
      <c r="VPV71" s="40"/>
      <c r="VPW71" s="40"/>
      <c r="VPX71" s="40"/>
      <c r="VPY71" s="40"/>
      <c r="VPZ71" s="40"/>
      <c r="VQA71" s="40"/>
      <c r="VQB71" s="40"/>
      <c r="VQC71" s="40"/>
      <c r="VQD71" s="40"/>
      <c r="VQE71" s="40"/>
      <c r="VQF71" s="40"/>
      <c r="VQG71" s="40"/>
      <c r="VQH71" s="40"/>
      <c r="VQI71" s="40"/>
      <c r="VQJ71" s="40"/>
      <c r="VQK71" s="40"/>
      <c r="VQL71" s="40"/>
      <c r="VQM71" s="40"/>
      <c r="VQN71" s="40"/>
      <c r="VQO71" s="40"/>
      <c r="VQP71" s="40"/>
      <c r="VQQ71" s="40"/>
      <c r="VQR71" s="40"/>
      <c r="VQS71" s="40"/>
      <c r="VQT71" s="40"/>
      <c r="VQU71" s="40"/>
      <c r="VQV71" s="40"/>
      <c r="VQW71" s="40"/>
      <c r="VQX71" s="40"/>
      <c r="VQY71" s="40"/>
      <c r="VQZ71" s="40"/>
      <c r="VRA71" s="40"/>
      <c r="VRB71" s="40"/>
      <c r="VRC71" s="40"/>
      <c r="VRD71" s="40"/>
      <c r="VRE71" s="40"/>
      <c r="VRF71" s="40"/>
      <c r="VRG71" s="40"/>
      <c r="VRH71" s="40"/>
      <c r="VRI71" s="40"/>
      <c r="VRJ71" s="40"/>
      <c r="VRK71" s="40"/>
      <c r="VRL71" s="40"/>
      <c r="VRM71" s="40"/>
      <c r="VRN71" s="40"/>
      <c r="VRO71" s="40"/>
      <c r="VRP71" s="40"/>
      <c r="VRQ71" s="40"/>
      <c r="VRR71" s="40"/>
      <c r="VRS71" s="40"/>
      <c r="VRT71" s="40"/>
      <c r="VRU71" s="40"/>
      <c r="VRV71" s="40"/>
      <c r="VRW71" s="40"/>
      <c r="VRX71" s="40"/>
      <c r="VRY71" s="40"/>
      <c r="VRZ71" s="40"/>
      <c r="VSA71" s="40"/>
      <c r="VSB71" s="40"/>
      <c r="VSC71" s="40"/>
      <c r="VSD71" s="40"/>
      <c r="VSE71" s="40"/>
      <c r="VSF71" s="40"/>
      <c r="VSG71" s="40"/>
      <c r="VSH71" s="40"/>
      <c r="VSI71" s="40"/>
      <c r="VSJ71" s="40"/>
      <c r="VSK71" s="40"/>
      <c r="VSL71" s="40"/>
      <c r="VSM71" s="40"/>
      <c r="VSN71" s="40"/>
      <c r="VSO71" s="40"/>
      <c r="VSP71" s="40"/>
      <c r="VSQ71" s="40"/>
      <c r="VSR71" s="40"/>
      <c r="VSS71" s="40"/>
      <c r="VST71" s="40"/>
      <c r="VSU71" s="40"/>
      <c r="VSV71" s="40"/>
      <c r="VSW71" s="40"/>
      <c r="VSX71" s="40"/>
      <c r="VSY71" s="40"/>
      <c r="VSZ71" s="40"/>
      <c r="VTA71" s="40"/>
      <c r="VTB71" s="40"/>
      <c r="VTC71" s="40"/>
      <c r="VTD71" s="40"/>
      <c r="VTE71" s="40"/>
      <c r="VTF71" s="40"/>
      <c r="VTG71" s="40"/>
      <c r="VTH71" s="40"/>
      <c r="VTI71" s="40"/>
      <c r="VTJ71" s="40"/>
      <c r="VTK71" s="40"/>
      <c r="VTL71" s="40"/>
      <c r="VTM71" s="40"/>
      <c r="VTN71" s="40"/>
      <c r="VTO71" s="40"/>
      <c r="VTP71" s="40"/>
      <c r="VTQ71" s="40"/>
      <c r="VTR71" s="40"/>
      <c r="VTS71" s="40"/>
      <c r="VTT71" s="40"/>
      <c r="VTU71" s="40"/>
      <c r="VTV71" s="40"/>
      <c r="VTW71" s="40"/>
      <c r="VTX71" s="40"/>
      <c r="VTY71" s="40"/>
      <c r="VTZ71" s="40"/>
      <c r="VUA71" s="40"/>
      <c r="VUB71" s="40"/>
      <c r="VUC71" s="40"/>
      <c r="VUD71" s="40"/>
      <c r="VUE71" s="40"/>
      <c r="VUF71" s="40"/>
      <c r="VUG71" s="40"/>
      <c r="VUH71" s="40"/>
      <c r="VUI71" s="40"/>
      <c r="VUJ71" s="40"/>
      <c r="VUK71" s="40"/>
      <c r="VUL71" s="40"/>
      <c r="VUM71" s="40"/>
      <c r="VUN71" s="40"/>
      <c r="VUO71" s="40"/>
      <c r="VUP71" s="40"/>
      <c r="VUQ71" s="40"/>
      <c r="VUR71" s="40"/>
      <c r="VUS71" s="40"/>
      <c r="VUT71" s="40"/>
      <c r="VUU71" s="40"/>
      <c r="VUV71" s="40"/>
      <c r="VUW71" s="40"/>
      <c r="VUX71" s="40"/>
      <c r="VUY71" s="40"/>
      <c r="VUZ71" s="40"/>
      <c r="VVA71" s="40"/>
      <c r="VVB71" s="40"/>
      <c r="VVC71" s="40"/>
      <c r="VVD71" s="40"/>
      <c r="VVE71" s="40"/>
      <c r="VVF71" s="40"/>
      <c r="VVG71" s="40"/>
      <c r="VVH71" s="40"/>
      <c r="VVI71" s="40"/>
      <c r="VVJ71" s="40"/>
      <c r="VVK71" s="40"/>
      <c r="VVL71" s="40"/>
      <c r="VVM71" s="40"/>
      <c r="VVN71" s="40"/>
      <c r="VVO71" s="40"/>
      <c r="VVP71" s="40"/>
      <c r="VVQ71" s="40"/>
      <c r="VVR71" s="40"/>
      <c r="VVS71" s="40"/>
      <c r="VVT71" s="40"/>
      <c r="VVU71" s="40"/>
      <c r="VVV71" s="40"/>
      <c r="VVW71" s="40"/>
      <c r="VVX71" s="40"/>
      <c r="VVY71" s="40"/>
      <c r="VVZ71" s="40"/>
      <c r="VWA71" s="40"/>
      <c r="VWB71" s="40"/>
      <c r="VWC71" s="40"/>
      <c r="VWD71" s="40"/>
      <c r="VWE71" s="40"/>
      <c r="VWF71" s="40"/>
      <c r="VWG71" s="40"/>
      <c r="VWH71" s="40"/>
      <c r="VWI71" s="40"/>
      <c r="VWJ71" s="40"/>
      <c r="VWK71" s="40"/>
      <c r="VWL71" s="40"/>
      <c r="VWM71" s="40"/>
      <c r="VWN71" s="40"/>
      <c r="VWO71" s="40"/>
      <c r="VWP71" s="40"/>
      <c r="VWQ71" s="40"/>
      <c r="VWR71" s="40"/>
      <c r="VWS71" s="40"/>
      <c r="VWT71" s="40"/>
      <c r="VWU71" s="40"/>
      <c r="VWV71" s="40"/>
      <c r="VWW71" s="40"/>
      <c r="VWX71" s="40"/>
      <c r="VWY71" s="40"/>
      <c r="VWZ71" s="40"/>
      <c r="VXA71" s="40"/>
      <c r="VXB71" s="40"/>
      <c r="VXC71" s="40"/>
      <c r="VXD71" s="40"/>
      <c r="VXE71" s="40"/>
      <c r="VXF71" s="40"/>
      <c r="VXG71" s="40"/>
      <c r="VXH71" s="40"/>
      <c r="VXI71" s="40"/>
      <c r="VXJ71" s="40"/>
      <c r="VXK71" s="40"/>
      <c r="VXL71" s="40"/>
      <c r="VXM71" s="40"/>
      <c r="VXN71" s="40"/>
      <c r="VXO71" s="40"/>
      <c r="VXP71" s="40"/>
      <c r="VXQ71" s="40"/>
      <c r="VXR71" s="40"/>
      <c r="VXS71" s="40"/>
      <c r="VXT71" s="40"/>
      <c r="VXU71" s="40"/>
      <c r="VXV71" s="40"/>
      <c r="VXW71" s="40"/>
      <c r="VXX71" s="40"/>
      <c r="VXY71" s="40"/>
      <c r="VXZ71" s="40"/>
      <c r="VYA71" s="40"/>
      <c r="VYB71" s="40"/>
      <c r="VYC71" s="40"/>
      <c r="VYD71" s="40"/>
      <c r="VYE71" s="40"/>
      <c r="VYF71" s="40"/>
      <c r="VYG71" s="40"/>
      <c r="VYH71" s="40"/>
      <c r="VYI71" s="40"/>
      <c r="VYJ71" s="40"/>
      <c r="VYK71" s="40"/>
      <c r="VYL71" s="40"/>
      <c r="VYM71" s="40"/>
      <c r="VYN71" s="40"/>
      <c r="VYO71" s="40"/>
      <c r="VYP71" s="40"/>
      <c r="VYQ71" s="40"/>
      <c r="VYR71" s="40"/>
      <c r="VYS71" s="40"/>
      <c r="VYT71" s="40"/>
      <c r="VYU71" s="40"/>
      <c r="VYV71" s="40"/>
      <c r="VYW71" s="40"/>
      <c r="VYX71" s="40"/>
      <c r="VYY71" s="40"/>
      <c r="VYZ71" s="40"/>
      <c r="VZA71" s="40"/>
      <c r="VZB71" s="40"/>
      <c r="VZC71" s="40"/>
      <c r="VZD71" s="40"/>
      <c r="VZE71" s="40"/>
      <c r="VZF71" s="40"/>
      <c r="VZG71" s="40"/>
      <c r="VZH71" s="40"/>
      <c r="VZI71" s="40"/>
      <c r="VZJ71" s="40"/>
      <c r="VZK71" s="40"/>
      <c r="VZL71" s="40"/>
      <c r="VZM71" s="40"/>
      <c r="VZN71" s="40"/>
      <c r="VZO71" s="40"/>
      <c r="VZP71" s="40"/>
      <c r="VZQ71" s="40"/>
      <c r="VZR71" s="40"/>
      <c r="VZS71" s="40"/>
      <c r="VZT71" s="40"/>
      <c r="VZU71" s="40"/>
      <c r="VZV71" s="40"/>
      <c r="VZW71" s="40"/>
      <c r="VZX71" s="40"/>
      <c r="VZY71" s="40"/>
      <c r="VZZ71" s="40"/>
      <c r="WAA71" s="40"/>
      <c r="WAB71" s="40"/>
      <c r="WAC71" s="40"/>
      <c r="WAD71" s="40"/>
      <c r="WAE71" s="40"/>
      <c r="WAF71" s="40"/>
      <c r="WAG71" s="40"/>
      <c r="WAH71" s="40"/>
      <c r="WAI71" s="40"/>
      <c r="WAJ71" s="40"/>
      <c r="WAK71" s="40"/>
      <c r="WAL71" s="40"/>
      <c r="WAM71" s="40"/>
      <c r="WAN71" s="40"/>
      <c r="WAO71" s="40"/>
      <c r="WAP71" s="40"/>
      <c r="WAQ71" s="40"/>
      <c r="WAR71" s="40"/>
      <c r="WAS71" s="40"/>
      <c r="WAT71" s="40"/>
      <c r="WAU71" s="40"/>
      <c r="WAV71" s="40"/>
      <c r="WAW71" s="40"/>
      <c r="WAX71" s="40"/>
      <c r="WAY71" s="40"/>
      <c r="WAZ71" s="40"/>
      <c r="WBA71" s="40"/>
      <c r="WBB71" s="40"/>
      <c r="WBC71" s="40"/>
      <c r="WBD71" s="40"/>
      <c r="WBE71" s="40"/>
      <c r="WBF71" s="40"/>
      <c r="WBG71" s="40"/>
      <c r="WBH71" s="40"/>
      <c r="WBI71" s="40"/>
      <c r="WBJ71" s="40"/>
      <c r="WBK71" s="40"/>
      <c r="WBL71" s="40"/>
      <c r="WBM71" s="40"/>
      <c r="WBN71" s="40"/>
      <c r="WBO71" s="40"/>
      <c r="WBP71" s="40"/>
      <c r="WBQ71" s="40"/>
      <c r="WBR71" s="40"/>
      <c r="WBS71" s="40"/>
      <c r="WBT71" s="40"/>
      <c r="WBU71" s="40"/>
      <c r="WBV71" s="40"/>
      <c r="WBW71" s="40"/>
      <c r="WBX71" s="40"/>
      <c r="WBY71" s="40"/>
      <c r="WBZ71" s="40"/>
      <c r="WCA71" s="40"/>
      <c r="WCB71" s="40"/>
      <c r="WCC71" s="40"/>
      <c r="WCD71" s="40"/>
      <c r="WCE71" s="40"/>
      <c r="WCF71" s="40"/>
      <c r="WCG71" s="40"/>
      <c r="WCH71" s="40"/>
      <c r="WCI71" s="40"/>
      <c r="WCJ71" s="40"/>
      <c r="WCK71" s="40"/>
      <c r="WCL71" s="40"/>
      <c r="WCM71" s="40"/>
      <c r="WCN71" s="40"/>
      <c r="WCO71" s="40"/>
      <c r="WCP71" s="40"/>
      <c r="WCQ71" s="40"/>
      <c r="WCR71" s="40"/>
      <c r="WCS71" s="40"/>
      <c r="WCT71" s="40"/>
      <c r="WCU71" s="40"/>
      <c r="WCV71" s="40"/>
      <c r="WCW71" s="40"/>
      <c r="WCX71" s="40"/>
      <c r="WCY71" s="40"/>
      <c r="WCZ71" s="40"/>
      <c r="WDA71" s="40"/>
      <c r="WDB71" s="40"/>
      <c r="WDC71" s="40"/>
      <c r="WDD71" s="40"/>
      <c r="WDE71" s="40"/>
      <c r="WDF71" s="40"/>
      <c r="WDG71" s="40"/>
      <c r="WDH71" s="40"/>
      <c r="WDI71" s="40"/>
      <c r="WDJ71" s="40"/>
      <c r="WDK71" s="40"/>
      <c r="WDL71" s="40"/>
      <c r="WDM71" s="40"/>
      <c r="WDN71" s="40"/>
      <c r="WDO71" s="40"/>
      <c r="WDP71" s="40"/>
      <c r="WDQ71" s="40"/>
      <c r="WDR71" s="40"/>
      <c r="WDS71" s="40"/>
      <c r="WDT71" s="40"/>
      <c r="WDU71" s="40"/>
      <c r="WDV71" s="40"/>
      <c r="WDW71" s="40"/>
      <c r="WDX71" s="40"/>
      <c r="WDY71" s="40"/>
      <c r="WDZ71" s="40"/>
      <c r="WEA71" s="40"/>
      <c r="WEB71" s="40"/>
      <c r="WEC71" s="40"/>
      <c r="WED71" s="40"/>
      <c r="WEE71" s="40"/>
      <c r="WEF71" s="40"/>
      <c r="WEG71" s="40"/>
      <c r="WEH71" s="40"/>
      <c r="WEI71" s="40"/>
      <c r="WEJ71" s="40"/>
      <c r="WEK71" s="40"/>
      <c r="WEL71" s="40"/>
      <c r="WEM71" s="40"/>
      <c r="WEN71" s="40"/>
      <c r="WEO71" s="40"/>
      <c r="WEP71" s="40"/>
      <c r="WEQ71" s="40"/>
      <c r="WER71" s="40"/>
      <c r="WES71" s="40"/>
      <c r="WET71" s="40"/>
      <c r="WEU71" s="40"/>
      <c r="WEV71" s="40"/>
      <c r="WEW71" s="40"/>
      <c r="WEX71" s="40"/>
      <c r="WEY71" s="40"/>
      <c r="WEZ71" s="40"/>
      <c r="WFA71" s="40"/>
      <c r="WFB71" s="40"/>
      <c r="WFC71" s="40"/>
      <c r="WFD71" s="40"/>
      <c r="WFE71" s="40"/>
      <c r="WFF71" s="40"/>
      <c r="WFG71" s="40"/>
      <c r="WFH71" s="40"/>
      <c r="WFI71" s="40"/>
      <c r="WFJ71" s="40"/>
      <c r="WFK71" s="40"/>
      <c r="WFL71" s="40"/>
      <c r="WFM71" s="40"/>
      <c r="WFN71" s="40"/>
      <c r="WFO71" s="40"/>
      <c r="WFP71" s="40"/>
      <c r="WFQ71" s="40"/>
      <c r="WFR71" s="40"/>
      <c r="WFS71" s="40"/>
      <c r="WFT71" s="40"/>
      <c r="WFU71" s="40"/>
      <c r="WFV71" s="40"/>
      <c r="WFW71" s="40"/>
      <c r="WFX71" s="40"/>
      <c r="WFY71" s="40"/>
      <c r="WFZ71" s="40"/>
      <c r="WGA71" s="40"/>
      <c r="WGB71" s="40"/>
      <c r="WGC71" s="40"/>
      <c r="WGD71" s="40"/>
      <c r="WGE71" s="40"/>
      <c r="WGF71" s="40"/>
      <c r="WGG71" s="40"/>
      <c r="WGH71" s="40"/>
      <c r="WGI71" s="40"/>
      <c r="WGJ71" s="40"/>
      <c r="WGK71" s="40"/>
      <c r="WGL71" s="40"/>
      <c r="WGM71" s="40"/>
      <c r="WGN71" s="40"/>
      <c r="WGO71" s="40"/>
      <c r="WGP71" s="40"/>
      <c r="WGQ71" s="40"/>
      <c r="WGR71" s="40"/>
      <c r="WGS71" s="40"/>
      <c r="WGT71" s="40"/>
      <c r="WGU71" s="40"/>
      <c r="WGV71" s="40"/>
      <c r="WGW71" s="40"/>
      <c r="WGX71" s="40"/>
      <c r="WGY71" s="40"/>
      <c r="WGZ71" s="40"/>
      <c r="WHA71" s="40"/>
      <c r="WHB71" s="40"/>
      <c r="WHC71" s="40"/>
      <c r="WHD71" s="40"/>
      <c r="WHE71" s="40"/>
      <c r="WHF71" s="40"/>
      <c r="WHG71" s="40"/>
      <c r="WHH71" s="40"/>
      <c r="WHI71" s="40"/>
      <c r="WHJ71" s="40"/>
      <c r="WHK71" s="40"/>
      <c r="WHL71" s="40"/>
      <c r="WHM71" s="40"/>
      <c r="WHN71" s="40"/>
      <c r="WHO71" s="40"/>
      <c r="WHP71" s="40"/>
      <c r="WHQ71" s="40"/>
      <c r="WHR71" s="40"/>
      <c r="WHS71" s="40"/>
      <c r="WHT71" s="40"/>
      <c r="WHU71" s="40"/>
      <c r="WHV71" s="40"/>
      <c r="WHW71" s="40"/>
      <c r="WHX71" s="40"/>
      <c r="WHY71" s="40"/>
      <c r="WHZ71" s="40"/>
      <c r="WIA71" s="40"/>
      <c r="WIB71" s="40"/>
      <c r="WIC71" s="40"/>
      <c r="WID71" s="40"/>
      <c r="WIE71" s="40"/>
      <c r="WIF71" s="40"/>
      <c r="WIG71" s="40"/>
      <c r="WIH71" s="40"/>
      <c r="WII71" s="40"/>
      <c r="WIJ71" s="40"/>
      <c r="WIK71" s="40"/>
      <c r="WIL71" s="40"/>
      <c r="WIM71" s="40"/>
      <c r="WIN71" s="40"/>
      <c r="WIO71" s="40"/>
      <c r="WIP71" s="40"/>
      <c r="WIQ71" s="40"/>
      <c r="WIR71" s="40"/>
      <c r="WIS71" s="40"/>
      <c r="WIT71" s="40"/>
      <c r="WIU71" s="40"/>
      <c r="WIV71" s="40"/>
      <c r="WIW71" s="40"/>
      <c r="WIX71" s="40"/>
      <c r="WIY71" s="40"/>
      <c r="WIZ71" s="40"/>
      <c r="WJA71" s="40"/>
      <c r="WJB71" s="40"/>
      <c r="WJC71" s="40"/>
      <c r="WJD71" s="40"/>
      <c r="WJE71" s="40"/>
      <c r="WJF71" s="40"/>
      <c r="WJG71" s="40"/>
      <c r="WJH71" s="40"/>
      <c r="WJI71" s="40"/>
      <c r="WJJ71" s="40"/>
      <c r="WJK71" s="40"/>
      <c r="WJL71" s="40"/>
      <c r="WJM71" s="40"/>
      <c r="WJN71" s="40"/>
      <c r="WJO71" s="40"/>
      <c r="WJP71" s="40"/>
      <c r="WJQ71" s="40"/>
      <c r="WJR71" s="40"/>
      <c r="WJS71" s="40"/>
      <c r="WJT71" s="40"/>
      <c r="WJU71" s="40"/>
      <c r="WJV71" s="40"/>
      <c r="WJW71" s="40"/>
      <c r="WJX71" s="40"/>
      <c r="WJY71" s="40"/>
      <c r="WJZ71" s="40"/>
      <c r="WKA71" s="40"/>
      <c r="WKB71" s="40"/>
      <c r="WKC71" s="40"/>
      <c r="WKD71" s="40"/>
      <c r="WKE71" s="40"/>
      <c r="WKF71" s="40"/>
      <c r="WKG71" s="40"/>
      <c r="WKH71" s="40"/>
      <c r="WKI71" s="40"/>
      <c r="WKJ71" s="40"/>
      <c r="WKK71" s="40"/>
      <c r="WKL71" s="40"/>
      <c r="WKM71" s="40"/>
      <c r="WKN71" s="40"/>
      <c r="WKO71" s="40"/>
      <c r="WKP71" s="40"/>
      <c r="WKQ71" s="40"/>
      <c r="WKR71" s="40"/>
      <c r="WKS71" s="40"/>
      <c r="WKT71" s="40"/>
      <c r="WKU71" s="40"/>
      <c r="WKV71" s="40"/>
      <c r="WKW71" s="40"/>
      <c r="WKX71" s="40"/>
      <c r="WKY71" s="40"/>
      <c r="WKZ71" s="40"/>
      <c r="WLA71" s="40"/>
      <c r="WLB71" s="40"/>
      <c r="WLC71" s="40"/>
      <c r="WLD71" s="40"/>
      <c r="WLE71" s="40"/>
      <c r="WLF71" s="40"/>
      <c r="WLG71" s="40"/>
      <c r="WLH71" s="40"/>
      <c r="WLI71" s="40"/>
      <c r="WLJ71" s="40"/>
      <c r="WLK71" s="40"/>
      <c r="WLL71" s="40"/>
      <c r="WLM71" s="40"/>
      <c r="WLN71" s="40"/>
      <c r="WLO71" s="40"/>
      <c r="WLP71" s="40"/>
      <c r="WLQ71" s="40"/>
      <c r="WLR71" s="40"/>
      <c r="WLS71" s="40"/>
      <c r="WLT71" s="40"/>
      <c r="WLU71" s="40"/>
      <c r="WLV71" s="40"/>
      <c r="WLW71" s="40"/>
      <c r="WLX71" s="40"/>
      <c r="WLY71" s="40"/>
      <c r="WLZ71" s="40"/>
      <c r="WMA71" s="40"/>
      <c r="WMB71" s="40"/>
      <c r="WMC71" s="40"/>
      <c r="WMD71" s="40"/>
      <c r="WME71" s="40"/>
      <c r="WMF71" s="40"/>
      <c r="WMG71" s="40"/>
      <c r="WMH71" s="40"/>
      <c r="WMI71" s="40"/>
      <c r="WMJ71" s="40"/>
      <c r="WMK71" s="40"/>
      <c r="WML71" s="40"/>
      <c r="WMM71" s="40"/>
      <c r="WMN71" s="40"/>
      <c r="WMO71" s="40"/>
      <c r="WMP71" s="40"/>
      <c r="WMQ71" s="40"/>
      <c r="WMR71" s="40"/>
      <c r="WMS71" s="40"/>
      <c r="WMT71" s="40"/>
      <c r="WMU71" s="40"/>
      <c r="WMV71" s="40"/>
      <c r="WMW71" s="40"/>
      <c r="WMX71" s="40"/>
      <c r="WMY71" s="40"/>
      <c r="WMZ71" s="40"/>
      <c r="WNA71" s="40"/>
      <c r="WNB71" s="40"/>
      <c r="WNC71" s="40"/>
      <c r="WND71" s="40"/>
      <c r="WNE71" s="40"/>
      <c r="WNF71" s="40"/>
      <c r="WNG71" s="40"/>
      <c r="WNH71" s="40"/>
      <c r="WNI71" s="40"/>
      <c r="WNJ71" s="40"/>
      <c r="WNK71" s="40"/>
      <c r="WNL71" s="40"/>
      <c r="WNM71" s="40"/>
      <c r="WNN71" s="40"/>
      <c r="WNO71" s="40"/>
      <c r="WNP71" s="40"/>
      <c r="WNQ71" s="40"/>
      <c r="WNR71" s="40"/>
      <c r="WNS71" s="40"/>
      <c r="WNT71" s="40"/>
      <c r="WNU71" s="40"/>
      <c r="WNV71" s="40"/>
      <c r="WNW71" s="40"/>
      <c r="WNX71" s="40"/>
      <c r="WNY71" s="40"/>
      <c r="WNZ71" s="40"/>
      <c r="WOA71" s="40"/>
      <c r="WOB71" s="40"/>
      <c r="WOC71" s="40"/>
      <c r="WOD71" s="40"/>
      <c r="WOE71" s="40"/>
      <c r="WOF71" s="40"/>
      <c r="WOG71" s="40"/>
      <c r="WOH71" s="40"/>
      <c r="WOI71" s="40"/>
      <c r="WOJ71" s="40"/>
      <c r="WOK71" s="40"/>
      <c r="WOL71" s="40"/>
      <c r="WOM71" s="40"/>
      <c r="WON71" s="40"/>
      <c r="WOO71" s="40"/>
      <c r="WOP71" s="40"/>
      <c r="WOQ71" s="40"/>
      <c r="WOR71" s="40"/>
      <c r="WOS71" s="40"/>
      <c r="WOT71" s="40"/>
      <c r="WOU71" s="40"/>
      <c r="WOV71" s="40"/>
      <c r="WOW71" s="40"/>
      <c r="WOX71" s="40"/>
      <c r="WOY71" s="40"/>
      <c r="WOZ71" s="40"/>
      <c r="WPA71" s="40"/>
      <c r="WPB71" s="40"/>
      <c r="WPC71" s="40"/>
      <c r="WPD71" s="40"/>
      <c r="WPE71" s="40"/>
      <c r="WPF71" s="40"/>
      <c r="WPG71" s="40"/>
      <c r="WPH71" s="40"/>
      <c r="WPI71" s="40"/>
      <c r="WPJ71" s="40"/>
      <c r="WPK71" s="40"/>
      <c r="WPL71" s="40"/>
      <c r="WPM71" s="40"/>
      <c r="WPN71" s="40"/>
      <c r="WPO71" s="40"/>
      <c r="WPP71" s="40"/>
      <c r="WPQ71" s="40"/>
      <c r="WPR71" s="40"/>
      <c r="WPS71" s="40"/>
      <c r="WPT71" s="40"/>
      <c r="WPU71" s="40"/>
      <c r="WPV71" s="40"/>
      <c r="WPW71" s="40"/>
      <c r="WPX71" s="40"/>
      <c r="WPY71" s="40"/>
      <c r="WPZ71" s="40"/>
      <c r="WQA71" s="40"/>
      <c r="WQB71" s="40"/>
      <c r="WQC71" s="40"/>
      <c r="WQD71" s="40"/>
      <c r="WQE71" s="40"/>
      <c r="WQF71" s="40"/>
      <c r="WQG71" s="40"/>
      <c r="WQH71" s="40"/>
      <c r="WQI71" s="40"/>
      <c r="WQJ71" s="40"/>
      <c r="WQK71" s="40"/>
      <c r="WQL71" s="40"/>
      <c r="WQM71" s="40"/>
      <c r="WQN71" s="40"/>
      <c r="WQO71" s="40"/>
      <c r="WQP71" s="40"/>
      <c r="WQQ71" s="40"/>
      <c r="WQR71" s="40"/>
      <c r="WQS71" s="40"/>
      <c r="WQT71" s="40"/>
      <c r="WQU71" s="40"/>
      <c r="WQV71" s="40"/>
      <c r="WQW71" s="40"/>
      <c r="WQX71" s="40"/>
      <c r="WQY71" s="40"/>
      <c r="WQZ71" s="40"/>
      <c r="WRA71" s="40"/>
      <c r="WRB71" s="40"/>
      <c r="WRC71" s="40"/>
      <c r="WRD71" s="40"/>
      <c r="WRE71" s="40"/>
      <c r="WRF71" s="40"/>
      <c r="WRG71" s="40"/>
      <c r="WRH71" s="40"/>
      <c r="WRI71" s="40"/>
      <c r="WRJ71" s="40"/>
      <c r="WRK71" s="40"/>
      <c r="WRL71" s="40"/>
      <c r="WRM71" s="40"/>
      <c r="WRN71" s="40"/>
      <c r="WRO71" s="40"/>
      <c r="WRP71" s="40"/>
      <c r="WRQ71" s="40"/>
      <c r="WRR71" s="40"/>
      <c r="WRS71" s="40"/>
      <c r="WRT71" s="40"/>
      <c r="WRU71" s="40"/>
      <c r="WRV71" s="40"/>
      <c r="WRW71" s="40"/>
      <c r="WRX71" s="40"/>
      <c r="WRY71" s="40"/>
      <c r="WRZ71" s="40"/>
      <c r="WSA71" s="40"/>
      <c r="WSB71" s="40"/>
      <c r="WSC71" s="40"/>
      <c r="WSD71" s="40"/>
      <c r="WSE71" s="40"/>
      <c r="WSF71" s="40"/>
      <c r="WSG71" s="40"/>
      <c r="WSH71" s="40"/>
      <c r="WSI71" s="40"/>
      <c r="WSJ71" s="40"/>
      <c r="WSK71" s="40"/>
      <c r="WSL71" s="40"/>
      <c r="WSM71" s="40"/>
      <c r="WSN71" s="40"/>
      <c r="WSO71" s="40"/>
      <c r="WSP71" s="40"/>
      <c r="WSQ71" s="40"/>
      <c r="WSR71" s="40"/>
      <c r="WSS71" s="40"/>
      <c r="WST71" s="40"/>
      <c r="WSU71" s="40"/>
      <c r="WSV71" s="40"/>
      <c r="WSW71" s="40"/>
      <c r="WSX71" s="40"/>
      <c r="WSY71" s="40"/>
      <c r="WSZ71" s="40"/>
      <c r="WTA71" s="40"/>
      <c r="WTB71" s="40"/>
      <c r="WTC71" s="40"/>
      <c r="WTD71" s="40"/>
      <c r="WTE71" s="40"/>
      <c r="WTF71" s="40"/>
      <c r="WTG71" s="40"/>
      <c r="WTH71" s="40"/>
      <c r="WTI71" s="40"/>
      <c r="WTJ71" s="40"/>
      <c r="WTK71" s="40"/>
      <c r="WTL71" s="40"/>
      <c r="WTM71" s="40"/>
      <c r="WTN71" s="40"/>
      <c r="WTO71" s="40"/>
      <c r="WTP71" s="40"/>
      <c r="WTQ71" s="40"/>
      <c r="WTR71" s="40"/>
      <c r="WTS71" s="40"/>
      <c r="WTT71" s="40"/>
      <c r="WTU71" s="40"/>
      <c r="WTV71" s="40"/>
      <c r="WTW71" s="40"/>
      <c r="WTX71" s="40"/>
      <c r="WTY71" s="40"/>
      <c r="WTZ71" s="40"/>
      <c r="WUA71" s="40"/>
      <c r="WUB71" s="40"/>
      <c r="WUC71" s="40"/>
      <c r="WUD71" s="40"/>
      <c r="WUE71" s="40"/>
      <c r="WUF71" s="40"/>
      <c r="WUG71" s="40"/>
      <c r="WUH71" s="40"/>
      <c r="WUI71" s="40"/>
      <c r="WUJ71" s="40"/>
      <c r="WUK71" s="40"/>
      <c r="WUL71" s="40"/>
      <c r="WUM71" s="40"/>
      <c r="WUN71" s="40"/>
      <c r="WUO71" s="40"/>
      <c r="WUP71" s="40"/>
      <c r="WUQ71" s="40"/>
      <c r="WUR71" s="40"/>
      <c r="WUS71" s="40"/>
      <c r="WUT71" s="40"/>
      <c r="WUU71" s="40"/>
      <c r="WUV71" s="40"/>
      <c r="WUW71" s="40"/>
      <c r="WUX71" s="40"/>
      <c r="WUY71" s="40"/>
      <c r="WUZ71" s="40"/>
      <c r="WVA71" s="40"/>
      <c r="WVB71" s="40"/>
      <c r="WVC71" s="40"/>
      <c r="WVD71" s="40"/>
      <c r="WVE71" s="40"/>
      <c r="WVF71" s="40"/>
      <c r="WVG71" s="40"/>
      <c r="WVH71" s="40"/>
      <c r="WVI71" s="40"/>
      <c r="WVJ71" s="40"/>
      <c r="WVK71" s="40"/>
      <c r="WVL71" s="40"/>
      <c r="WVM71" s="40"/>
      <c r="WVN71" s="40"/>
      <c r="WVO71" s="40"/>
      <c r="WVP71" s="40"/>
      <c r="WVQ71" s="40"/>
    </row>
  </sheetData>
  <mergeCells count="3">
    <mergeCell ref="B3:J3"/>
    <mergeCell ref="B4:J4"/>
    <mergeCell ref="B5:J5"/>
  </mergeCells>
  <pageMargins left="0.70866141732283472" right="0.70866141732283472" top="0.74803149606299213" bottom="0.74803149606299213" header="0.31496062992125984" footer="0.31496062992125984"/>
  <pageSetup paperSize="9" scale="5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G31"/>
  <sheetViews>
    <sheetView topLeftCell="A7" zoomScaleNormal="100" workbookViewId="0">
      <selection activeCell="F7" sqref="F7:F19"/>
    </sheetView>
  </sheetViews>
  <sheetFormatPr baseColWidth="10" defaultColWidth="9.1796875" defaultRowHeight="13.5"/>
  <cols>
    <col min="1" max="1" width="9.1796875" style="9"/>
    <col min="2" max="2" width="5.81640625" style="10" customWidth="1"/>
    <col min="3" max="3" width="43.26953125" style="9" customWidth="1"/>
    <col min="4" max="4" width="7.453125" style="9" customWidth="1"/>
    <col min="5" max="5" width="10.26953125" style="101" customWidth="1"/>
    <col min="6" max="6" width="15.1796875" style="12" customWidth="1"/>
    <col min="7" max="7" width="17" style="12" customWidth="1"/>
    <col min="8" max="16384" width="9.1796875" style="9"/>
  </cols>
  <sheetData>
    <row r="1" spans="2:7" ht="14" thickBot="1"/>
    <row r="2" spans="2:7" ht="14.5" thickBot="1">
      <c r="B2" s="393" t="s">
        <v>0</v>
      </c>
      <c r="C2" s="394"/>
      <c r="D2" s="394"/>
      <c r="E2" s="394"/>
      <c r="F2" s="394"/>
      <c r="G2" s="394"/>
    </row>
    <row r="3" spans="2:7" ht="14.5" thickBot="1">
      <c r="B3" s="388" t="s">
        <v>54</v>
      </c>
      <c r="C3" s="389"/>
      <c r="D3" s="389"/>
      <c r="E3" s="389"/>
      <c r="F3" s="389"/>
      <c r="G3" s="390"/>
    </row>
    <row r="4" spans="2:7" ht="14">
      <c r="B4" s="388" t="s">
        <v>55</v>
      </c>
      <c r="C4" s="389"/>
      <c r="D4" s="389"/>
      <c r="E4" s="389"/>
      <c r="F4" s="389"/>
      <c r="G4" s="390"/>
    </row>
    <row r="5" spans="2:7" ht="14">
      <c r="B5" s="94" t="s">
        <v>2</v>
      </c>
      <c r="C5" s="17" t="s">
        <v>3</v>
      </c>
      <c r="D5" s="17" t="s">
        <v>4</v>
      </c>
      <c r="E5" s="102" t="s">
        <v>5</v>
      </c>
      <c r="F5" s="19" t="s">
        <v>6</v>
      </c>
      <c r="G5" s="95" t="s">
        <v>7</v>
      </c>
    </row>
    <row r="6" spans="2:7" ht="14">
      <c r="B6" s="7">
        <v>1</v>
      </c>
      <c r="C6" s="1" t="s">
        <v>8</v>
      </c>
      <c r="D6" s="1"/>
      <c r="E6" s="103"/>
      <c r="F6" s="6"/>
      <c r="G6" s="96"/>
    </row>
    <row r="7" spans="2:7">
      <c r="B7" s="8">
        <v>1.1000000000000001</v>
      </c>
      <c r="C7" s="2" t="s">
        <v>9</v>
      </c>
      <c r="D7" s="2" t="s">
        <v>10</v>
      </c>
      <c r="E7" s="104">
        <f>+'CANT.'!J12</f>
        <v>96</v>
      </c>
      <c r="F7" s="3">
        <v>19000</v>
      </c>
      <c r="G7" s="97">
        <f>E7*F7</f>
        <v>1824000</v>
      </c>
    </row>
    <row r="8" spans="2:7">
      <c r="B8" s="8">
        <v>1.2</v>
      </c>
      <c r="C8" s="2" t="s">
        <v>11</v>
      </c>
      <c r="D8" s="2" t="s">
        <v>12</v>
      </c>
      <c r="E8" s="104">
        <f>+'CANT.'!J16</f>
        <v>129</v>
      </c>
      <c r="F8" s="3">
        <v>16300</v>
      </c>
      <c r="G8" s="97">
        <f t="shared" ref="G8:G10" si="0">E8*F8</f>
        <v>2102700</v>
      </c>
    </row>
    <row r="9" spans="2:7">
      <c r="B9" s="8">
        <v>1.3</v>
      </c>
      <c r="C9" s="2" t="s">
        <v>13</v>
      </c>
      <c r="D9" s="2" t="s">
        <v>12</v>
      </c>
      <c r="E9" s="104">
        <f>+'CANT.'!J20</f>
        <v>179.25</v>
      </c>
      <c r="F9" s="3">
        <f>+'APU RETIRO DE SOBR.'!T37</f>
        <v>19910</v>
      </c>
      <c r="G9" s="97">
        <f t="shared" si="0"/>
        <v>3568867.5</v>
      </c>
    </row>
    <row r="10" spans="2:7">
      <c r="B10" s="8">
        <v>1.4</v>
      </c>
      <c r="C10" s="2" t="s">
        <v>14</v>
      </c>
      <c r="D10" s="2" t="s">
        <v>4</v>
      </c>
      <c r="E10" s="104">
        <v>1</v>
      </c>
      <c r="F10" s="3">
        <v>200000</v>
      </c>
      <c r="G10" s="97">
        <f t="shared" si="0"/>
        <v>200000</v>
      </c>
    </row>
    <row r="11" spans="2:7" ht="14">
      <c r="B11" s="7">
        <v>2</v>
      </c>
      <c r="C11" s="1" t="s">
        <v>15</v>
      </c>
      <c r="D11" s="1"/>
      <c r="E11" s="103"/>
      <c r="F11" s="6"/>
      <c r="G11" s="96"/>
    </row>
    <row r="12" spans="2:7">
      <c r="B12" s="8">
        <v>2.1</v>
      </c>
      <c r="C12" s="2" t="s">
        <v>16</v>
      </c>
      <c r="D12" s="2" t="s">
        <v>12</v>
      </c>
      <c r="E12" s="104">
        <f>+'CANT.'!J25</f>
        <v>12.899999999999999</v>
      </c>
      <c r="F12" s="3">
        <v>70000</v>
      </c>
      <c r="G12" s="97">
        <f>E12*F12</f>
        <v>902999.99999999988</v>
      </c>
    </row>
    <row r="13" spans="2:7" ht="27">
      <c r="B13" s="8">
        <v>2.2000000000000002</v>
      </c>
      <c r="C13" s="2" t="s">
        <v>56</v>
      </c>
      <c r="D13" s="2" t="s">
        <v>18</v>
      </c>
      <c r="E13" s="104">
        <f>+'CANT.'!J28</f>
        <v>50</v>
      </c>
      <c r="F13" s="3">
        <f>+'APU TUBERIA DE 12"'!T39</f>
        <v>112600</v>
      </c>
      <c r="G13" s="97">
        <f t="shared" ref="G13:G14" si="1">E13*F13</f>
        <v>5630000</v>
      </c>
    </row>
    <row r="14" spans="2:7" ht="27">
      <c r="B14" s="8">
        <v>2.2999999999999998</v>
      </c>
      <c r="C14" s="2" t="s">
        <v>57</v>
      </c>
      <c r="D14" s="2" t="s">
        <v>18</v>
      </c>
      <c r="E14" s="104">
        <f>+'CANT.'!J31</f>
        <v>36</v>
      </c>
      <c r="F14" s="3">
        <f>+'APU TUBERIA 6'!T39</f>
        <v>46900</v>
      </c>
      <c r="G14" s="97">
        <f t="shared" si="1"/>
        <v>1688400</v>
      </c>
    </row>
    <row r="15" spans="2:7" ht="14">
      <c r="B15" s="7">
        <v>3</v>
      </c>
      <c r="C15" s="1" t="s">
        <v>19</v>
      </c>
      <c r="D15" s="1"/>
      <c r="E15" s="103"/>
      <c r="F15" s="6"/>
      <c r="G15" s="96"/>
    </row>
    <row r="16" spans="2:7" ht="27">
      <c r="B16" s="8">
        <v>3.1</v>
      </c>
      <c r="C16" s="2" t="s">
        <v>20</v>
      </c>
      <c r="D16" s="2" t="s">
        <v>10</v>
      </c>
      <c r="E16" s="104">
        <f>E7</f>
        <v>96</v>
      </c>
      <c r="F16" s="3">
        <v>71000</v>
      </c>
      <c r="G16" s="97">
        <f>E16*F16</f>
        <v>6816000</v>
      </c>
    </row>
    <row r="17" spans="2:7">
      <c r="B17" s="8">
        <v>3.2</v>
      </c>
      <c r="C17" s="2" t="s">
        <v>22</v>
      </c>
      <c r="D17" s="2" t="s">
        <v>23</v>
      </c>
      <c r="E17" s="104">
        <f>+'CANT.'!J36</f>
        <v>369.6</v>
      </c>
      <c r="F17" s="3">
        <v>3600</v>
      </c>
      <c r="G17" s="97">
        <f t="shared" ref="G17" si="2">E17*F17</f>
        <v>1330560</v>
      </c>
    </row>
    <row r="18" spans="2:7" ht="14">
      <c r="B18" s="7">
        <v>4</v>
      </c>
      <c r="C18" s="1" t="s">
        <v>27</v>
      </c>
      <c r="D18" s="1"/>
      <c r="E18" s="103"/>
      <c r="F18" s="6"/>
      <c r="G18" s="96"/>
    </row>
    <row r="19" spans="2:7" ht="27">
      <c r="B19" s="8">
        <v>4.0999999999999996</v>
      </c>
      <c r="C19" s="2" t="s">
        <v>28</v>
      </c>
      <c r="D19" s="2" t="s">
        <v>12</v>
      </c>
      <c r="E19" s="104">
        <f>+'CANT.'!J41</f>
        <v>107.5</v>
      </c>
      <c r="F19" s="93">
        <v>54000</v>
      </c>
      <c r="G19" s="98">
        <f>E19*F19</f>
        <v>5805000</v>
      </c>
    </row>
    <row r="20" spans="2:7" ht="14" thickBot="1">
      <c r="B20" s="28"/>
      <c r="C20" s="29"/>
      <c r="D20" s="29"/>
      <c r="E20" s="105"/>
      <c r="F20" s="43"/>
      <c r="G20" s="99"/>
    </row>
    <row r="21" spans="2:7" ht="14">
      <c r="B21" s="391" t="s">
        <v>29</v>
      </c>
      <c r="C21" s="392"/>
      <c r="D21" s="25"/>
      <c r="E21" s="106"/>
      <c r="F21" s="27"/>
      <c r="G21" s="44">
        <f>SUM(G7:G19)</f>
        <v>29868527.5</v>
      </c>
    </row>
    <row r="22" spans="2:7">
      <c r="B22" s="13"/>
      <c r="C22" s="14" t="s">
        <v>30</v>
      </c>
      <c r="D22" s="14"/>
      <c r="E22" s="107"/>
      <c r="F22" s="16">
        <v>0.15</v>
      </c>
      <c r="G22" s="100">
        <f>G21*F22</f>
        <v>4480279.125</v>
      </c>
    </row>
    <row r="23" spans="2:7">
      <c r="B23" s="13"/>
      <c r="C23" s="14" t="s">
        <v>31</v>
      </c>
      <c r="D23" s="14"/>
      <c r="E23" s="107"/>
      <c r="F23" s="16">
        <v>0.05</v>
      </c>
      <c r="G23" s="100">
        <f>G21*F23</f>
        <v>1493426.375</v>
      </c>
    </row>
    <row r="24" spans="2:7">
      <c r="B24" s="13"/>
      <c r="C24" s="14" t="s">
        <v>32</v>
      </c>
      <c r="D24" s="14"/>
      <c r="E24" s="107"/>
      <c r="F24" s="16">
        <v>0.05</v>
      </c>
      <c r="G24" s="100">
        <f>G21*F24</f>
        <v>1493426.375</v>
      </c>
    </row>
    <row r="25" spans="2:7" ht="14">
      <c r="B25" s="13"/>
      <c r="C25" s="17" t="s">
        <v>33</v>
      </c>
      <c r="D25" s="17"/>
      <c r="E25" s="102"/>
      <c r="F25" s="19"/>
      <c r="G25" s="45">
        <f>SUM(G22:G24)</f>
        <v>7467131.875</v>
      </c>
    </row>
    <row r="26" spans="2:7" ht="14.5" thickBot="1">
      <c r="B26" s="20"/>
      <c r="C26" s="21" t="s">
        <v>34</v>
      </c>
      <c r="D26" s="21"/>
      <c r="E26" s="108"/>
      <c r="F26" s="23"/>
      <c r="G26" s="46">
        <f>G21+G25</f>
        <v>37335659.375</v>
      </c>
    </row>
    <row r="27" spans="2:7" ht="14">
      <c r="C27" s="24"/>
      <c r="D27" s="24"/>
      <c r="E27" s="109"/>
      <c r="F27" s="110"/>
      <c r="G27" s="111"/>
    </row>
    <row r="30" spans="2:7" ht="14">
      <c r="C30" s="24" t="s">
        <v>35</v>
      </c>
      <c r="E30" s="370" t="s">
        <v>36</v>
      </c>
      <c r="F30" s="370"/>
      <c r="G30" s="370"/>
    </row>
    <row r="31" spans="2:7" ht="14">
      <c r="C31" s="24" t="s">
        <v>37</v>
      </c>
      <c r="E31" s="370" t="s">
        <v>38</v>
      </c>
      <c r="F31" s="370"/>
      <c r="G31" s="370"/>
    </row>
  </sheetData>
  <mergeCells count="6">
    <mergeCell ref="E31:G31"/>
    <mergeCell ref="B4:G4"/>
    <mergeCell ref="B2:G2"/>
    <mergeCell ref="B3:G3"/>
    <mergeCell ref="B21:C21"/>
    <mergeCell ref="E30:G30"/>
  </mergeCells>
  <pageMargins left="0.7" right="0.7" top="0.75" bottom="0.75" header="0.3" footer="0.3"/>
  <pageSetup scale="6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E59"/>
  <sheetViews>
    <sheetView topLeftCell="A22" zoomScaleNormal="100" workbookViewId="0">
      <selection activeCell="T40" sqref="T40"/>
    </sheetView>
  </sheetViews>
  <sheetFormatPr baseColWidth="10" defaultColWidth="11.453125" defaultRowHeight="12.5"/>
  <cols>
    <col min="1" max="1" width="2.26953125" style="50" customWidth="1"/>
    <col min="2" max="3" width="4.1796875" style="80" customWidth="1"/>
    <col min="4" max="4" width="4.26953125" style="80" customWidth="1"/>
    <col min="5" max="5" width="17.7265625" style="80" customWidth="1"/>
    <col min="6" max="6" width="5.26953125" style="80" customWidth="1"/>
    <col min="7" max="7" width="0.1796875" style="80" customWidth="1"/>
    <col min="8" max="8" width="6.54296875" style="80" customWidth="1"/>
    <col min="9" max="9" width="5" style="80" customWidth="1"/>
    <col min="10" max="10" width="2" style="80" customWidth="1"/>
    <col min="11" max="11" width="8.453125" style="80" customWidth="1"/>
    <col min="12" max="12" width="6.1796875" style="80" customWidth="1"/>
    <col min="13" max="13" width="5.7265625" style="80" customWidth="1"/>
    <col min="14" max="14" width="1.7265625" style="80" customWidth="1"/>
    <col min="15" max="18" width="3.453125" style="80" customWidth="1"/>
    <col min="19" max="19" width="7.1796875" style="80" customWidth="1"/>
    <col min="20" max="20" width="12.26953125" style="86" customWidth="1"/>
    <col min="21" max="21" width="5.1796875" style="50" customWidth="1"/>
    <col min="22" max="22" width="10.7265625" style="52" hidden="1" customWidth="1"/>
    <col min="23" max="23" width="21.1796875" style="53" hidden="1" customWidth="1"/>
    <col min="24" max="24" width="12" style="53" hidden="1" customWidth="1"/>
    <col min="25" max="25" width="11.453125" style="53" hidden="1" customWidth="1"/>
    <col min="26" max="26" width="15.1796875" style="50" bestFit="1" customWidth="1"/>
    <col min="27" max="31" width="11.453125" style="50"/>
    <col min="32" max="253" width="11.453125" style="80"/>
    <col min="254" max="254" width="2.26953125" style="80" customWidth="1"/>
    <col min="255" max="256" width="4.1796875" style="80" customWidth="1"/>
    <col min="257" max="257" width="4.26953125" style="80" customWidth="1"/>
    <col min="258" max="258" width="17.7265625" style="80" customWidth="1"/>
    <col min="259" max="259" width="5.26953125" style="80" customWidth="1"/>
    <col min="260" max="260" width="0.1796875" style="80" customWidth="1"/>
    <col min="261" max="261" width="6.54296875" style="80" customWidth="1"/>
    <col min="262" max="262" width="5" style="80" customWidth="1"/>
    <col min="263" max="263" width="2" style="80" customWidth="1"/>
    <col min="264" max="264" width="8.453125" style="80" customWidth="1"/>
    <col min="265" max="265" width="6.1796875" style="80" customWidth="1"/>
    <col min="266" max="266" width="5.7265625" style="80" customWidth="1"/>
    <col min="267" max="267" width="1.7265625" style="80" customWidth="1"/>
    <col min="268" max="271" width="3.453125" style="80" customWidth="1"/>
    <col min="272" max="272" width="7.1796875" style="80" customWidth="1"/>
    <col min="273" max="273" width="12.26953125" style="80" customWidth="1"/>
    <col min="274" max="274" width="3.26953125" style="80" customWidth="1"/>
    <col min="275" max="275" width="3.453125" style="80" customWidth="1"/>
    <col min="276" max="276" width="1.81640625" style="80" customWidth="1"/>
    <col min="277" max="277" width="5.1796875" style="80" customWidth="1"/>
    <col min="278" max="281" width="0" style="80" hidden="1" customWidth="1"/>
    <col min="282" max="282" width="15.1796875" style="80" bestFit="1" customWidth="1"/>
    <col min="283" max="509" width="11.453125" style="80"/>
    <col min="510" max="510" width="2.26953125" style="80" customWidth="1"/>
    <col min="511" max="512" width="4.1796875" style="80" customWidth="1"/>
    <col min="513" max="513" width="4.26953125" style="80" customWidth="1"/>
    <col min="514" max="514" width="17.7265625" style="80" customWidth="1"/>
    <col min="515" max="515" width="5.26953125" style="80" customWidth="1"/>
    <col min="516" max="516" width="0.1796875" style="80" customWidth="1"/>
    <col min="517" max="517" width="6.54296875" style="80" customWidth="1"/>
    <col min="518" max="518" width="5" style="80" customWidth="1"/>
    <col min="519" max="519" width="2" style="80" customWidth="1"/>
    <col min="520" max="520" width="8.453125" style="80" customWidth="1"/>
    <col min="521" max="521" width="6.1796875" style="80" customWidth="1"/>
    <col min="522" max="522" width="5.7265625" style="80" customWidth="1"/>
    <col min="523" max="523" width="1.7265625" style="80" customWidth="1"/>
    <col min="524" max="527" width="3.453125" style="80" customWidth="1"/>
    <col min="528" max="528" width="7.1796875" style="80" customWidth="1"/>
    <col min="529" max="529" width="12.26953125" style="80" customWidth="1"/>
    <col min="530" max="530" width="3.26953125" style="80" customWidth="1"/>
    <col min="531" max="531" width="3.453125" style="80" customWidth="1"/>
    <col min="532" max="532" width="1.81640625" style="80" customWidth="1"/>
    <col min="533" max="533" width="5.1796875" style="80" customWidth="1"/>
    <col min="534" max="537" width="0" style="80" hidden="1" customWidth="1"/>
    <col min="538" max="538" width="15.1796875" style="80" bestFit="1" customWidth="1"/>
    <col min="539" max="765" width="11.453125" style="80"/>
    <col min="766" max="766" width="2.26953125" style="80" customWidth="1"/>
    <col min="767" max="768" width="4.1796875" style="80" customWidth="1"/>
    <col min="769" max="769" width="4.26953125" style="80" customWidth="1"/>
    <col min="770" max="770" width="17.7265625" style="80" customWidth="1"/>
    <col min="771" max="771" width="5.26953125" style="80" customWidth="1"/>
    <col min="772" max="772" width="0.1796875" style="80" customWidth="1"/>
    <col min="773" max="773" width="6.54296875" style="80" customWidth="1"/>
    <col min="774" max="774" width="5" style="80" customWidth="1"/>
    <col min="775" max="775" width="2" style="80" customWidth="1"/>
    <col min="776" max="776" width="8.453125" style="80" customWidth="1"/>
    <col min="777" max="777" width="6.1796875" style="80" customWidth="1"/>
    <col min="778" max="778" width="5.7265625" style="80" customWidth="1"/>
    <col min="779" max="779" width="1.7265625" style="80" customWidth="1"/>
    <col min="780" max="783" width="3.453125" style="80" customWidth="1"/>
    <col min="784" max="784" width="7.1796875" style="80" customWidth="1"/>
    <col min="785" max="785" width="12.26953125" style="80" customWidth="1"/>
    <col min="786" max="786" width="3.26953125" style="80" customWidth="1"/>
    <col min="787" max="787" width="3.453125" style="80" customWidth="1"/>
    <col min="788" max="788" width="1.81640625" style="80" customWidth="1"/>
    <col min="789" max="789" width="5.1796875" style="80" customWidth="1"/>
    <col min="790" max="793" width="0" style="80" hidden="1" customWidth="1"/>
    <col min="794" max="794" width="15.1796875" style="80" bestFit="1" customWidth="1"/>
    <col min="795" max="1021" width="11.453125" style="80"/>
    <col min="1022" max="1022" width="2.26953125" style="80" customWidth="1"/>
    <col min="1023" max="1024" width="4.1796875" style="80" customWidth="1"/>
    <col min="1025" max="1025" width="4.26953125" style="80" customWidth="1"/>
    <col min="1026" max="1026" width="17.7265625" style="80" customWidth="1"/>
    <col min="1027" max="1027" width="5.26953125" style="80" customWidth="1"/>
    <col min="1028" max="1028" width="0.1796875" style="80" customWidth="1"/>
    <col min="1029" max="1029" width="6.54296875" style="80" customWidth="1"/>
    <col min="1030" max="1030" width="5" style="80" customWidth="1"/>
    <col min="1031" max="1031" width="2" style="80" customWidth="1"/>
    <col min="1032" max="1032" width="8.453125" style="80" customWidth="1"/>
    <col min="1033" max="1033" width="6.1796875" style="80" customWidth="1"/>
    <col min="1034" max="1034" width="5.7265625" style="80" customWidth="1"/>
    <col min="1035" max="1035" width="1.7265625" style="80" customWidth="1"/>
    <col min="1036" max="1039" width="3.453125" style="80" customWidth="1"/>
    <col min="1040" max="1040" width="7.1796875" style="80" customWidth="1"/>
    <col min="1041" max="1041" width="12.26953125" style="80" customWidth="1"/>
    <col min="1042" max="1042" width="3.26953125" style="80" customWidth="1"/>
    <col min="1043" max="1043" width="3.453125" style="80" customWidth="1"/>
    <col min="1044" max="1044" width="1.81640625" style="80" customWidth="1"/>
    <col min="1045" max="1045" width="5.1796875" style="80" customWidth="1"/>
    <col min="1046" max="1049" width="0" style="80" hidden="1" customWidth="1"/>
    <col min="1050" max="1050" width="15.1796875" style="80" bestFit="1" customWidth="1"/>
    <col min="1051" max="1277" width="11.453125" style="80"/>
    <col min="1278" max="1278" width="2.26953125" style="80" customWidth="1"/>
    <col min="1279" max="1280" width="4.1796875" style="80" customWidth="1"/>
    <col min="1281" max="1281" width="4.26953125" style="80" customWidth="1"/>
    <col min="1282" max="1282" width="17.7265625" style="80" customWidth="1"/>
    <col min="1283" max="1283" width="5.26953125" style="80" customWidth="1"/>
    <col min="1284" max="1284" width="0.1796875" style="80" customWidth="1"/>
    <col min="1285" max="1285" width="6.54296875" style="80" customWidth="1"/>
    <col min="1286" max="1286" width="5" style="80" customWidth="1"/>
    <col min="1287" max="1287" width="2" style="80" customWidth="1"/>
    <col min="1288" max="1288" width="8.453125" style="80" customWidth="1"/>
    <col min="1289" max="1289" width="6.1796875" style="80" customWidth="1"/>
    <col min="1290" max="1290" width="5.7265625" style="80" customWidth="1"/>
    <col min="1291" max="1291" width="1.7265625" style="80" customWidth="1"/>
    <col min="1292" max="1295" width="3.453125" style="80" customWidth="1"/>
    <col min="1296" max="1296" width="7.1796875" style="80" customWidth="1"/>
    <col min="1297" max="1297" width="12.26953125" style="80" customWidth="1"/>
    <col min="1298" max="1298" width="3.26953125" style="80" customWidth="1"/>
    <col min="1299" max="1299" width="3.453125" style="80" customWidth="1"/>
    <col min="1300" max="1300" width="1.81640625" style="80" customWidth="1"/>
    <col min="1301" max="1301" width="5.1796875" style="80" customWidth="1"/>
    <col min="1302" max="1305" width="0" style="80" hidden="1" customWidth="1"/>
    <col min="1306" max="1306" width="15.1796875" style="80" bestFit="1" customWidth="1"/>
    <col min="1307" max="1533" width="11.453125" style="80"/>
    <col min="1534" max="1534" width="2.26953125" style="80" customWidth="1"/>
    <col min="1535" max="1536" width="4.1796875" style="80" customWidth="1"/>
    <col min="1537" max="1537" width="4.26953125" style="80" customWidth="1"/>
    <col min="1538" max="1538" width="17.7265625" style="80" customWidth="1"/>
    <col min="1539" max="1539" width="5.26953125" style="80" customWidth="1"/>
    <col min="1540" max="1540" width="0.1796875" style="80" customWidth="1"/>
    <col min="1541" max="1541" width="6.54296875" style="80" customWidth="1"/>
    <col min="1542" max="1542" width="5" style="80" customWidth="1"/>
    <col min="1543" max="1543" width="2" style="80" customWidth="1"/>
    <col min="1544" max="1544" width="8.453125" style="80" customWidth="1"/>
    <col min="1545" max="1545" width="6.1796875" style="80" customWidth="1"/>
    <col min="1546" max="1546" width="5.7265625" style="80" customWidth="1"/>
    <col min="1547" max="1547" width="1.7265625" style="80" customWidth="1"/>
    <col min="1548" max="1551" width="3.453125" style="80" customWidth="1"/>
    <col min="1552" max="1552" width="7.1796875" style="80" customWidth="1"/>
    <col min="1553" max="1553" width="12.26953125" style="80" customWidth="1"/>
    <col min="1554" max="1554" width="3.26953125" style="80" customWidth="1"/>
    <col min="1555" max="1555" width="3.453125" style="80" customWidth="1"/>
    <col min="1556" max="1556" width="1.81640625" style="80" customWidth="1"/>
    <col min="1557" max="1557" width="5.1796875" style="80" customWidth="1"/>
    <col min="1558" max="1561" width="0" style="80" hidden="1" customWidth="1"/>
    <col min="1562" max="1562" width="15.1796875" style="80" bestFit="1" customWidth="1"/>
    <col min="1563" max="1789" width="11.453125" style="80"/>
    <col min="1790" max="1790" width="2.26953125" style="80" customWidth="1"/>
    <col min="1791" max="1792" width="4.1796875" style="80" customWidth="1"/>
    <col min="1793" max="1793" width="4.26953125" style="80" customWidth="1"/>
    <col min="1794" max="1794" width="17.7265625" style="80" customWidth="1"/>
    <col min="1795" max="1795" width="5.26953125" style="80" customWidth="1"/>
    <col min="1796" max="1796" width="0.1796875" style="80" customWidth="1"/>
    <col min="1797" max="1797" width="6.54296875" style="80" customWidth="1"/>
    <col min="1798" max="1798" width="5" style="80" customWidth="1"/>
    <col min="1799" max="1799" width="2" style="80" customWidth="1"/>
    <col min="1800" max="1800" width="8.453125" style="80" customWidth="1"/>
    <col min="1801" max="1801" width="6.1796875" style="80" customWidth="1"/>
    <col min="1802" max="1802" width="5.7265625" style="80" customWidth="1"/>
    <col min="1803" max="1803" width="1.7265625" style="80" customWidth="1"/>
    <col min="1804" max="1807" width="3.453125" style="80" customWidth="1"/>
    <col min="1808" max="1808" width="7.1796875" style="80" customWidth="1"/>
    <col min="1809" max="1809" width="12.26953125" style="80" customWidth="1"/>
    <col min="1810" max="1810" width="3.26953125" style="80" customWidth="1"/>
    <col min="1811" max="1811" width="3.453125" style="80" customWidth="1"/>
    <col min="1812" max="1812" width="1.81640625" style="80" customWidth="1"/>
    <col min="1813" max="1813" width="5.1796875" style="80" customWidth="1"/>
    <col min="1814" max="1817" width="0" style="80" hidden="1" customWidth="1"/>
    <col min="1818" max="1818" width="15.1796875" style="80" bestFit="1" customWidth="1"/>
    <col min="1819" max="2045" width="11.453125" style="80"/>
    <col min="2046" max="2046" width="2.26953125" style="80" customWidth="1"/>
    <col min="2047" max="2048" width="4.1796875" style="80" customWidth="1"/>
    <col min="2049" max="2049" width="4.26953125" style="80" customWidth="1"/>
    <col min="2050" max="2050" width="17.7265625" style="80" customWidth="1"/>
    <col min="2051" max="2051" width="5.26953125" style="80" customWidth="1"/>
    <col min="2052" max="2052" width="0.1796875" style="80" customWidth="1"/>
    <col min="2053" max="2053" width="6.54296875" style="80" customWidth="1"/>
    <col min="2054" max="2054" width="5" style="80" customWidth="1"/>
    <col min="2055" max="2055" width="2" style="80" customWidth="1"/>
    <col min="2056" max="2056" width="8.453125" style="80" customWidth="1"/>
    <col min="2057" max="2057" width="6.1796875" style="80" customWidth="1"/>
    <col min="2058" max="2058" width="5.7265625" style="80" customWidth="1"/>
    <col min="2059" max="2059" width="1.7265625" style="80" customWidth="1"/>
    <col min="2060" max="2063" width="3.453125" style="80" customWidth="1"/>
    <col min="2064" max="2064" width="7.1796875" style="80" customWidth="1"/>
    <col min="2065" max="2065" width="12.26953125" style="80" customWidth="1"/>
    <col min="2066" max="2066" width="3.26953125" style="80" customWidth="1"/>
    <col min="2067" max="2067" width="3.453125" style="80" customWidth="1"/>
    <col min="2068" max="2068" width="1.81640625" style="80" customWidth="1"/>
    <col min="2069" max="2069" width="5.1796875" style="80" customWidth="1"/>
    <col min="2070" max="2073" width="0" style="80" hidden="1" customWidth="1"/>
    <col min="2074" max="2074" width="15.1796875" style="80" bestFit="1" customWidth="1"/>
    <col min="2075" max="2301" width="11.453125" style="80"/>
    <col min="2302" max="2302" width="2.26953125" style="80" customWidth="1"/>
    <col min="2303" max="2304" width="4.1796875" style="80" customWidth="1"/>
    <col min="2305" max="2305" width="4.26953125" style="80" customWidth="1"/>
    <col min="2306" max="2306" width="17.7265625" style="80" customWidth="1"/>
    <col min="2307" max="2307" width="5.26953125" style="80" customWidth="1"/>
    <col min="2308" max="2308" width="0.1796875" style="80" customWidth="1"/>
    <col min="2309" max="2309" width="6.54296875" style="80" customWidth="1"/>
    <col min="2310" max="2310" width="5" style="80" customWidth="1"/>
    <col min="2311" max="2311" width="2" style="80" customWidth="1"/>
    <col min="2312" max="2312" width="8.453125" style="80" customWidth="1"/>
    <col min="2313" max="2313" width="6.1796875" style="80" customWidth="1"/>
    <col min="2314" max="2314" width="5.7265625" style="80" customWidth="1"/>
    <col min="2315" max="2315" width="1.7265625" style="80" customWidth="1"/>
    <col min="2316" max="2319" width="3.453125" style="80" customWidth="1"/>
    <col min="2320" max="2320" width="7.1796875" style="80" customWidth="1"/>
    <col min="2321" max="2321" width="12.26953125" style="80" customWidth="1"/>
    <col min="2322" max="2322" width="3.26953125" style="80" customWidth="1"/>
    <col min="2323" max="2323" width="3.453125" style="80" customWidth="1"/>
    <col min="2324" max="2324" width="1.81640625" style="80" customWidth="1"/>
    <col min="2325" max="2325" width="5.1796875" style="80" customWidth="1"/>
    <col min="2326" max="2329" width="0" style="80" hidden="1" customWidth="1"/>
    <col min="2330" max="2330" width="15.1796875" style="80" bestFit="1" customWidth="1"/>
    <col min="2331" max="2557" width="11.453125" style="80"/>
    <col min="2558" max="2558" width="2.26953125" style="80" customWidth="1"/>
    <col min="2559" max="2560" width="4.1796875" style="80" customWidth="1"/>
    <col min="2561" max="2561" width="4.26953125" style="80" customWidth="1"/>
    <col min="2562" max="2562" width="17.7265625" style="80" customWidth="1"/>
    <col min="2563" max="2563" width="5.26953125" style="80" customWidth="1"/>
    <col min="2564" max="2564" width="0.1796875" style="80" customWidth="1"/>
    <col min="2565" max="2565" width="6.54296875" style="80" customWidth="1"/>
    <col min="2566" max="2566" width="5" style="80" customWidth="1"/>
    <col min="2567" max="2567" width="2" style="80" customWidth="1"/>
    <col min="2568" max="2568" width="8.453125" style="80" customWidth="1"/>
    <col min="2569" max="2569" width="6.1796875" style="80" customWidth="1"/>
    <col min="2570" max="2570" width="5.7265625" style="80" customWidth="1"/>
    <col min="2571" max="2571" width="1.7265625" style="80" customWidth="1"/>
    <col min="2572" max="2575" width="3.453125" style="80" customWidth="1"/>
    <col min="2576" max="2576" width="7.1796875" style="80" customWidth="1"/>
    <col min="2577" max="2577" width="12.26953125" style="80" customWidth="1"/>
    <col min="2578" max="2578" width="3.26953125" style="80" customWidth="1"/>
    <col min="2579" max="2579" width="3.453125" style="80" customWidth="1"/>
    <col min="2580" max="2580" width="1.81640625" style="80" customWidth="1"/>
    <col min="2581" max="2581" width="5.1796875" style="80" customWidth="1"/>
    <col min="2582" max="2585" width="0" style="80" hidden="1" customWidth="1"/>
    <col min="2586" max="2586" width="15.1796875" style="80" bestFit="1" customWidth="1"/>
    <col min="2587" max="2813" width="11.453125" style="80"/>
    <col min="2814" max="2814" width="2.26953125" style="80" customWidth="1"/>
    <col min="2815" max="2816" width="4.1796875" style="80" customWidth="1"/>
    <col min="2817" max="2817" width="4.26953125" style="80" customWidth="1"/>
    <col min="2818" max="2818" width="17.7265625" style="80" customWidth="1"/>
    <col min="2819" max="2819" width="5.26953125" style="80" customWidth="1"/>
    <col min="2820" max="2820" width="0.1796875" style="80" customWidth="1"/>
    <col min="2821" max="2821" width="6.54296875" style="80" customWidth="1"/>
    <col min="2822" max="2822" width="5" style="80" customWidth="1"/>
    <col min="2823" max="2823" width="2" style="80" customWidth="1"/>
    <col min="2824" max="2824" width="8.453125" style="80" customWidth="1"/>
    <col min="2825" max="2825" width="6.1796875" style="80" customWidth="1"/>
    <col min="2826" max="2826" width="5.7265625" style="80" customWidth="1"/>
    <col min="2827" max="2827" width="1.7265625" style="80" customWidth="1"/>
    <col min="2828" max="2831" width="3.453125" style="80" customWidth="1"/>
    <col min="2832" max="2832" width="7.1796875" style="80" customWidth="1"/>
    <col min="2833" max="2833" width="12.26953125" style="80" customWidth="1"/>
    <col min="2834" max="2834" width="3.26953125" style="80" customWidth="1"/>
    <col min="2835" max="2835" width="3.453125" style="80" customWidth="1"/>
    <col min="2836" max="2836" width="1.81640625" style="80" customWidth="1"/>
    <col min="2837" max="2837" width="5.1796875" style="80" customWidth="1"/>
    <col min="2838" max="2841" width="0" style="80" hidden="1" customWidth="1"/>
    <col min="2842" max="2842" width="15.1796875" style="80" bestFit="1" customWidth="1"/>
    <col min="2843" max="3069" width="11.453125" style="80"/>
    <col min="3070" max="3070" width="2.26953125" style="80" customWidth="1"/>
    <col min="3071" max="3072" width="4.1796875" style="80" customWidth="1"/>
    <col min="3073" max="3073" width="4.26953125" style="80" customWidth="1"/>
    <col min="3074" max="3074" width="17.7265625" style="80" customWidth="1"/>
    <col min="3075" max="3075" width="5.26953125" style="80" customWidth="1"/>
    <col min="3076" max="3076" width="0.1796875" style="80" customWidth="1"/>
    <col min="3077" max="3077" width="6.54296875" style="80" customWidth="1"/>
    <col min="3078" max="3078" width="5" style="80" customWidth="1"/>
    <col min="3079" max="3079" width="2" style="80" customWidth="1"/>
    <col min="3080" max="3080" width="8.453125" style="80" customWidth="1"/>
    <col min="3081" max="3081" width="6.1796875" style="80" customWidth="1"/>
    <col min="3082" max="3082" width="5.7265625" style="80" customWidth="1"/>
    <col min="3083" max="3083" width="1.7265625" style="80" customWidth="1"/>
    <col min="3084" max="3087" width="3.453125" style="80" customWidth="1"/>
    <col min="3088" max="3088" width="7.1796875" style="80" customWidth="1"/>
    <col min="3089" max="3089" width="12.26953125" style="80" customWidth="1"/>
    <col min="3090" max="3090" width="3.26953125" style="80" customWidth="1"/>
    <col min="3091" max="3091" width="3.453125" style="80" customWidth="1"/>
    <col min="3092" max="3092" width="1.81640625" style="80" customWidth="1"/>
    <col min="3093" max="3093" width="5.1796875" style="80" customWidth="1"/>
    <col min="3094" max="3097" width="0" style="80" hidden="1" customWidth="1"/>
    <col min="3098" max="3098" width="15.1796875" style="80" bestFit="1" customWidth="1"/>
    <col min="3099" max="3325" width="11.453125" style="80"/>
    <col min="3326" max="3326" width="2.26953125" style="80" customWidth="1"/>
    <col min="3327" max="3328" width="4.1796875" style="80" customWidth="1"/>
    <col min="3329" max="3329" width="4.26953125" style="80" customWidth="1"/>
    <col min="3330" max="3330" width="17.7265625" style="80" customWidth="1"/>
    <col min="3331" max="3331" width="5.26953125" style="80" customWidth="1"/>
    <col min="3332" max="3332" width="0.1796875" style="80" customWidth="1"/>
    <col min="3333" max="3333" width="6.54296875" style="80" customWidth="1"/>
    <col min="3334" max="3334" width="5" style="80" customWidth="1"/>
    <col min="3335" max="3335" width="2" style="80" customWidth="1"/>
    <col min="3336" max="3336" width="8.453125" style="80" customWidth="1"/>
    <col min="3337" max="3337" width="6.1796875" style="80" customWidth="1"/>
    <col min="3338" max="3338" width="5.7265625" style="80" customWidth="1"/>
    <col min="3339" max="3339" width="1.7265625" style="80" customWidth="1"/>
    <col min="3340" max="3343" width="3.453125" style="80" customWidth="1"/>
    <col min="3344" max="3344" width="7.1796875" style="80" customWidth="1"/>
    <col min="3345" max="3345" width="12.26953125" style="80" customWidth="1"/>
    <col min="3346" max="3346" width="3.26953125" style="80" customWidth="1"/>
    <col min="3347" max="3347" width="3.453125" style="80" customWidth="1"/>
    <col min="3348" max="3348" width="1.81640625" style="80" customWidth="1"/>
    <col min="3349" max="3349" width="5.1796875" style="80" customWidth="1"/>
    <col min="3350" max="3353" width="0" style="80" hidden="1" customWidth="1"/>
    <col min="3354" max="3354" width="15.1796875" style="80" bestFit="1" customWidth="1"/>
    <col min="3355" max="3581" width="11.453125" style="80"/>
    <col min="3582" max="3582" width="2.26953125" style="80" customWidth="1"/>
    <col min="3583" max="3584" width="4.1796875" style="80" customWidth="1"/>
    <col min="3585" max="3585" width="4.26953125" style="80" customWidth="1"/>
    <col min="3586" max="3586" width="17.7265625" style="80" customWidth="1"/>
    <col min="3587" max="3587" width="5.26953125" style="80" customWidth="1"/>
    <col min="3588" max="3588" width="0.1796875" style="80" customWidth="1"/>
    <col min="3589" max="3589" width="6.54296875" style="80" customWidth="1"/>
    <col min="3590" max="3590" width="5" style="80" customWidth="1"/>
    <col min="3591" max="3591" width="2" style="80" customWidth="1"/>
    <col min="3592" max="3592" width="8.453125" style="80" customWidth="1"/>
    <col min="3593" max="3593" width="6.1796875" style="80" customWidth="1"/>
    <col min="3594" max="3594" width="5.7265625" style="80" customWidth="1"/>
    <col min="3595" max="3595" width="1.7265625" style="80" customWidth="1"/>
    <col min="3596" max="3599" width="3.453125" style="80" customWidth="1"/>
    <col min="3600" max="3600" width="7.1796875" style="80" customWidth="1"/>
    <col min="3601" max="3601" width="12.26953125" style="80" customWidth="1"/>
    <col min="3602" max="3602" width="3.26953125" style="80" customWidth="1"/>
    <col min="3603" max="3603" width="3.453125" style="80" customWidth="1"/>
    <col min="3604" max="3604" width="1.81640625" style="80" customWidth="1"/>
    <col min="3605" max="3605" width="5.1796875" style="80" customWidth="1"/>
    <col min="3606" max="3609" width="0" style="80" hidden="1" customWidth="1"/>
    <col min="3610" max="3610" width="15.1796875" style="80" bestFit="1" customWidth="1"/>
    <col min="3611" max="3837" width="11.453125" style="80"/>
    <col min="3838" max="3838" width="2.26953125" style="80" customWidth="1"/>
    <col min="3839" max="3840" width="4.1796875" style="80" customWidth="1"/>
    <col min="3841" max="3841" width="4.26953125" style="80" customWidth="1"/>
    <col min="3842" max="3842" width="17.7265625" style="80" customWidth="1"/>
    <col min="3843" max="3843" width="5.26953125" style="80" customWidth="1"/>
    <col min="3844" max="3844" width="0.1796875" style="80" customWidth="1"/>
    <col min="3845" max="3845" width="6.54296875" style="80" customWidth="1"/>
    <col min="3846" max="3846" width="5" style="80" customWidth="1"/>
    <col min="3847" max="3847" width="2" style="80" customWidth="1"/>
    <col min="3848" max="3848" width="8.453125" style="80" customWidth="1"/>
    <col min="3849" max="3849" width="6.1796875" style="80" customWidth="1"/>
    <col min="3850" max="3850" width="5.7265625" style="80" customWidth="1"/>
    <col min="3851" max="3851" width="1.7265625" style="80" customWidth="1"/>
    <col min="3852" max="3855" width="3.453125" style="80" customWidth="1"/>
    <col min="3856" max="3856" width="7.1796875" style="80" customWidth="1"/>
    <col min="3857" max="3857" width="12.26953125" style="80" customWidth="1"/>
    <col min="3858" max="3858" width="3.26953125" style="80" customWidth="1"/>
    <col min="3859" max="3859" width="3.453125" style="80" customWidth="1"/>
    <col min="3860" max="3860" width="1.81640625" style="80" customWidth="1"/>
    <col min="3861" max="3861" width="5.1796875" style="80" customWidth="1"/>
    <col min="3862" max="3865" width="0" style="80" hidden="1" customWidth="1"/>
    <col min="3866" max="3866" width="15.1796875" style="80" bestFit="1" customWidth="1"/>
    <col min="3867" max="4093" width="11.453125" style="80"/>
    <col min="4094" max="4094" width="2.26953125" style="80" customWidth="1"/>
    <col min="4095" max="4096" width="4.1796875" style="80" customWidth="1"/>
    <col min="4097" max="4097" width="4.26953125" style="80" customWidth="1"/>
    <col min="4098" max="4098" width="17.7265625" style="80" customWidth="1"/>
    <col min="4099" max="4099" width="5.26953125" style="80" customWidth="1"/>
    <col min="4100" max="4100" width="0.1796875" style="80" customWidth="1"/>
    <col min="4101" max="4101" width="6.54296875" style="80" customWidth="1"/>
    <col min="4102" max="4102" width="5" style="80" customWidth="1"/>
    <col min="4103" max="4103" width="2" style="80" customWidth="1"/>
    <col min="4104" max="4104" width="8.453125" style="80" customWidth="1"/>
    <col min="4105" max="4105" width="6.1796875" style="80" customWidth="1"/>
    <col min="4106" max="4106" width="5.7265625" style="80" customWidth="1"/>
    <col min="4107" max="4107" width="1.7265625" style="80" customWidth="1"/>
    <col min="4108" max="4111" width="3.453125" style="80" customWidth="1"/>
    <col min="4112" max="4112" width="7.1796875" style="80" customWidth="1"/>
    <col min="4113" max="4113" width="12.26953125" style="80" customWidth="1"/>
    <col min="4114" max="4114" width="3.26953125" style="80" customWidth="1"/>
    <col min="4115" max="4115" width="3.453125" style="80" customWidth="1"/>
    <col min="4116" max="4116" width="1.81640625" style="80" customWidth="1"/>
    <col min="4117" max="4117" width="5.1796875" style="80" customWidth="1"/>
    <col min="4118" max="4121" width="0" style="80" hidden="1" customWidth="1"/>
    <col min="4122" max="4122" width="15.1796875" style="80" bestFit="1" customWidth="1"/>
    <col min="4123" max="4349" width="11.453125" style="80"/>
    <col min="4350" max="4350" width="2.26953125" style="80" customWidth="1"/>
    <col min="4351" max="4352" width="4.1796875" style="80" customWidth="1"/>
    <col min="4353" max="4353" width="4.26953125" style="80" customWidth="1"/>
    <col min="4354" max="4354" width="17.7265625" style="80" customWidth="1"/>
    <col min="4355" max="4355" width="5.26953125" style="80" customWidth="1"/>
    <col min="4356" max="4356" width="0.1796875" style="80" customWidth="1"/>
    <col min="4357" max="4357" width="6.54296875" style="80" customWidth="1"/>
    <col min="4358" max="4358" width="5" style="80" customWidth="1"/>
    <col min="4359" max="4359" width="2" style="80" customWidth="1"/>
    <col min="4360" max="4360" width="8.453125" style="80" customWidth="1"/>
    <col min="4361" max="4361" width="6.1796875" style="80" customWidth="1"/>
    <col min="4362" max="4362" width="5.7265625" style="80" customWidth="1"/>
    <col min="4363" max="4363" width="1.7265625" style="80" customWidth="1"/>
    <col min="4364" max="4367" width="3.453125" style="80" customWidth="1"/>
    <col min="4368" max="4368" width="7.1796875" style="80" customWidth="1"/>
    <col min="4369" max="4369" width="12.26953125" style="80" customWidth="1"/>
    <col min="4370" max="4370" width="3.26953125" style="80" customWidth="1"/>
    <col min="4371" max="4371" width="3.453125" style="80" customWidth="1"/>
    <col min="4372" max="4372" width="1.81640625" style="80" customWidth="1"/>
    <col min="4373" max="4373" width="5.1796875" style="80" customWidth="1"/>
    <col min="4374" max="4377" width="0" style="80" hidden="1" customWidth="1"/>
    <col min="4378" max="4378" width="15.1796875" style="80" bestFit="1" customWidth="1"/>
    <col min="4379" max="4605" width="11.453125" style="80"/>
    <col min="4606" max="4606" width="2.26953125" style="80" customWidth="1"/>
    <col min="4607" max="4608" width="4.1796875" style="80" customWidth="1"/>
    <col min="4609" max="4609" width="4.26953125" style="80" customWidth="1"/>
    <col min="4610" max="4610" width="17.7265625" style="80" customWidth="1"/>
    <col min="4611" max="4611" width="5.26953125" style="80" customWidth="1"/>
    <col min="4612" max="4612" width="0.1796875" style="80" customWidth="1"/>
    <col min="4613" max="4613" width="6.54296875" style="80" customWidth="1"/>
    <col min="4614" max="4614" width="5" style="80" customWidth="1"/>
    <col min="4615" max="4615" width="2" style="80" customWidth="1"/>
    <col min="4616" max="4616" width="8.453125" style="80" customWidth="1"/>
    <col min="4617" max="4617" width="6.1796875" style="80" customWidth="1"/>
    <col min="4618" max="4618" width="5.7265625" style="80" customWidth="1"/>
    <col min="4619" max="4619" width="1.7265625" style="80" customWidth="1"/>
    <col min="4620" max="4623" width="3.453125" style="80" customWidth="1"/>
    <col min="4624" max="4624" width="7.1796875" style="80" customWidth="1"/>
    <col min="4625" max="4625" width="12.26953125" style="80" customWidth="1"/>
    <col min="4626" max="4626" width="3.26953125" style="80" customWidth="1"/>
    <col min="4627" max="4627" width="3.453125" style="80" customWidth="1"/>
    <col min="4628" max="4628" width="1.81640625" style="80" customWidth="1"/>
    <col min="4629" max="4629" width="5.1796875" style="80" customWidth="1"/>
    <col min="4630" max="4633" width="0" style="80" hidden="1" customWidth="1"/>
    <col min="4634" max="4634" width="15.1796875" style="80" bestFit="1" customWidth="1"/>
    <col min="4635" max="4861" width="11.453125" style="80"/>
    <col min="4862" max="4862" width="2.26953125" style="80" customWidth="1"/>
    <col min="4863" max="4864" width="4.1796875" style="80" customWidth="1"/>
    <col min="4865" max="4865" width="4.26953125" style="80" customWidth="1"/>
    <col min="4866" max="4866" width="17.7265625" style="80" customWidth="1"/>
    <col min="4867" max="4867" width="5.26953125" style="80" customWidth="1"/>
    <col min="4868" max="4868" width="0.1796875" style="80" customWidth="1"/>
    <col min="4869" max="4869" width="6.54296875" style="80" customWidth="1"/>
    <col min="4870" max="4870" width="5" style="80" customWidth="1"/>
    <col min="4871" max="4871" width="2" style="80" customWidth="1"/>
    <col min="4872" max="4872" width="8.453125" style="80" customWidth="1"/>
    <col min="4873" max="4873" width="6.1796875" style="80" customWidth="1"/>
    <col min="4874" max="4874" width="5.7265625" style="80" customWidth="1"/>
    <col min="4875" max="4875" width="1.7265625" style="80" customWidth="1"/>
    <col min="4876" max="4879" width="3.453125" style="80" customWidth="1"/>
    <col min="4880" max="4880" width="7.1796875" style="80" customWidth="1"/>
    <col min="4881" max="4881" width="12.26953125" style="80" customWidth="1"/>
    <col min="4882" max="4882" width="3.26953125" style="80" customWidth="1"/>
    <col min="4883" max="4883" width="3.453125" style="80" customWidth="1"/>
    <col min="4884" max="4884" width="1.81640625" style="80" customWidth="1"/>
    <col min="4885" max="4885" width="5.1796875" style="80" customWidth="1"/>
    <col min="4886" max="4889" width="0" style="80" hidden="1" customWidth="1"/>
    <col min="4890" max="4890" width="15.1796875" style="80" bestFit="1" customWidth="1"/>
    <col min="4891" max="5117" width="11.453125" style="80"/>
    <col min="5118" max="5118" width="2.26953125" style="80" customWidth="1"/>
    <col min="5119" max="5120" width="4.1796875" style="80" customWidth="1"/>
    <col min="5121" max="5121" width="4.26953125" style="80" customWidth="1"/>
    <col min="5122" max="5122" width="17.7265625" style="80" customWidth="1"/>
    <col min="5123" max="5123" width="5.26953125" style="80" customWidth="1"/>
    <col min="5124" max="5124" width="0.1796875" style="80" customWidth="1"/>
    <col min="5125" max="5125" width="6.54296875" style="80" customWidth="1"/>
    <col min="5126" max="5126" width="5" style="80" customWidth="1"/>
    <col min="5127" max="5127" width="2" style="80" customWidth="1"/>
    <col min="5128" max="5128" width="8.453125" style="80" customWidth="1"/>
    <col min="5129" max="5129" width="6.1796875" style="80" customWidth="1"/>
    <col min="5130" max="5130" width="5.7265625" style="80" customWidth="1"/>
    <col min="5131" max="5131" width="1.7265625" style="80" customWidth="1"/>
    <col min="5132" max="5135" width="3.453125" style="80" customWidth="1"/>
    <col min="5136" max="5136" width="7.1796875" style="80" customWidth="1"/>
    <col min="5137" max="5137" width="12.26953125" style="80" customWidth="1"/>
    <col min="5138" max="5138" width="3.26953125" style="80" customWidth="1"/>
    <col min="5139" max="5139" width="3.453125" style="80" customWidth="1"/>
    <col min="5140" max="5140" width="1.81640625" style="80" customWidth="1"/>
    <col min="5141" max="5141" width="5.1796875" style="80" customWidth="1"/>
    <col min="5142" max="5145" width="0" style="80" hidden="1" customWidth="1"/>
    <col min="5146" max="5146" width="15.1796875" style="80" bestFit="1" customWidth="1"/>
    <col min="5147" max="5373" width="11.453125" style="80"/>
    <col min="5374" max="5374" width="2.26953125" style="80" customWidth="1"/>
    <col min="5375" max="5376" width="4.1796875" style="80" customWidth="1"/>
    <col min="5377" max="5377" width="4.26953125" style="80" customWidth="1"/>
    <col min="5378" max="5378" width="17.7265625" style="80" customWidth="1"/>
    <col min="5379" max="5379" width="5.26953125" style="80" customWidth="1"/>
    <col min="5380" max="5380" width="0.1796875" style="80" customWidth="1"/>
    <col min="5381" max="5381" width="6.54296875" style="80" customWidth="1"/>
    <col min="5382" max="5382" width="5" style="80" customWidth="1"/>
    <col min="5383" max="5383" width="2" style="80" customWidth="1"/>
    <col min="5384" max="5384" width="8.453125" style="80" customWidth="1"/>
    <col min="5385" max="5385" width="6.1796875" style="80" customWidth="1"/>
    <col min="5386" max="5386" width="5.7265625" style="80" customWidth="1"/>
    <col min="5387" max="5387" width="1.7265625" style="80" customWidth="1"/>
    <col min="5388" max="5391" width="3.453125" style="80" customWidth="1"/>
    <col min="5392" max="5392" width="7.1796875" style="80" customWidth="1"/>
    <col min="5393" max="5393" width="12.26953125" style="80" customWidth="1"/>
    <col min="5394" max="5394" width="3.26953125" style="80" customWidth="1"/>
    <col min="5395" max="5395" width="3.453125" style="80" customWidth="1"/>
    <col min="5396" max="5396" width="1.81640625" style="80" customWidth="1"/>
    <col min="5397" max="5397" width="5.1796875" style="80" customWidth="1"/>
    <col min="5398" max="5401" width="0" style="80" hidden="1" customWidth="1"/>
    <col min="5402" max="5402" width="15.1796875" style="80" bestFit="1" customWidth="1"/>
    <col min="5403" max="5629" width="11.453125" style="80"/>
    <col min="5630" max="5630" width="2.26953125" style="80" customWidth="1"/>
    <col min="5631" max="5632" width="4.1796875" style="80" customWidth="1"/>
    <col min="5633" max="5633" width="4.26953125" style="80" customWidth="1"/>
    <col min="5634" max="5634" width="17.7265625" style="80" customWidth="1"/>
    <col min="5635" max="5635" width="5.26953125" style="80" customWidth="1"/>
    <col min="5636" max="5636" width="0.1796875" style="80" customWidth="1"/>
    <col min="5637" max="5637" width="6.54296875" style="80" customWidth="1"/>
    <col min="5638" max="5638" width="5" style="80" customWidth="1"/>
    <col min="5639" max="5639" width="2" style="80" customWidth="1"/>
    <col min="5640" max="5640" width="8.453125" style="80" customWidth="1"/>
    <col min="5641" max="5641" width="6.1796875" style="80" customWidth="1"/>
    <col min="5642" max="5642" width="5.7265625" style="80" customWidth="1"/>
    <col min="5643" max="5643" width="1.7265625" style="80" customWidth="1"/>
    <col min="5644" max="5647" width="3.453125" style="80" customWidth="1"/>
    <col min="5648" max="5648" width="7.1796875" style="80" customWidth="1"/>
    <col min="5649" max="5649" width="12.26953125" style="80" customWidth="1"/>
    <col min="5650" max="5650" width="3.26953125" style="80" customWidth="1"/>
    <col min="5651" max="5651" width="3.453125" style="80" customWidth="1"/>
    <col min="5652" max="5652" width="1.81640625" style="80" customWidth="1"/>
    <col min="5653" max="5653" width="5.1796875" style="80" customWidth="1"/>
    <col min="5654" max="5657" width="0" style="80" hidden="1" customWidth="1"/>
    <col min="5658" max="5658" width="15.1796875" style="80" bestFit="1" customWidth="1"/>
    <col min="5659" max="5885" width="11.453125" style="80"/>
    <col min="5886" max="5886" width="2.26953125" style="80" customWidth="1"/>
    <col min="5887" max="5888" width="4.1796875" style="80" customWidth="1"/>
    <col min="5889" max="5889" width="4.26953125" style="80" customWidth="1"/>
    <col min="5890" max="5890" width="17.7265625" style="80" customWidth="1"/>
    <col min="5891" max="5891" width="5.26953125" style="80" customWidth="1"/>
    <col min="5892" max="5892" width="0.1796875" style="80" customWidth="1"/>
    <col min="5893" max="5893" width="6.54296875" style="80" customWidth="1"/>
    <col min="5894" max="5894" width="5" style="80" customWidth="1"/>
    <col min="5895" max="5895" width="2" style="80" customWidth="1"/>
    <col min="5896" max="5896" width="8.453125" style="80" customWidth="1"/>
    <col min="5897" max="5897" width="6.1796875" style="80" customWidth="1"/>
    <col min="5898" max="5898" width="5.7265625" style="80" customWidth="1"/>
    <col min="5899" max="5899" width="1.7265625" style="80" customWidth="1"/>
    <col min="5900" max="5903" width="3.453125" style="80" customWidth="1"/>
    <col min="5904" max="5904" width="7.1796875" style="80" customWidth="1"/>
    <col min="5905" max="5905" width="12.26953125" style="80" customWidth="1"/>
    <col min="5906" max="5906" width="3.26953125" style="80" customWidth="1"/>
    <col min="5907" max="5907" width="3.453125" style="80" customWidth="1"/>
    <col min="5908" max="5908" width="1.81640625" style="80" customWidth="1"/>
    <col min="5909" max="5909" width="5.1796875" style="80" customWidth="1"/>
    <col min="5910" max="5913" width="0" style="80" hidden="1" customWidth="1"/>
    <col min="5914" max="5914" width="15.1796875" style="80" bestFit="1" customWidth="1"/>
    <col min="5915" max="6141" width="11.453125" style="80"/>
    <col min="6142" max="6142" width="2.26953125" style="80" customWidth="1"/>
    <col min="6143" max="6144" width="4.1796875" style="80" customWidth="1"/>
    <col min="6145" max="6145" width="4.26953125" style="80" customWidth="1"/>
    <col min="6146" max="6146" width="17.7265625" style="80" customWidth="1"/>
    <col min="6147" max="6147" width="5.26953125" style="80" customWidth="1"/>
    <col min="6148" max="6148" width="0.1796875" style="80" customWidth="1"/>
    <col min="6149" max="6149" width="6.54296875" style="80" customWidth="1"/>
    <col min="6150" max="6150" width="5" style="80" customWidth="1"/>
    <col min="6151" max="6151" width="2" style="80" customWidth="1"/>
    <col min="6152" max="6152" width="8.453125" style="80" customWidth="1"/>
    <col min="6153" max="6153" width="6.1796875" style="80" customWidth="1"/>
    <col min="6154" max="6154" width="5.7265625" style="80" customWidth="1"/>
    <col min="6155" max="6155" width="1.7265625" style="80" customWidth="1"/>
    <col min="6156" max="6159" width="3.453125" style="80" customWidth="1"/>
    <col min="6160" max="6160" width="7.1796875" style="80" customWidth="1"/>
    <col min="6161" max="6161" width="12.26953125" style="80" customWidth="1"/>
    <col min="6162" max="6162" width="3.26953125" style="80" customWidth="1"/>
    <col min="6163" max="6163" width="3.453125" style="80" customWidth="1"/>
    <col min="6164" max="6164" width="1.81640625" style="80" customWidth="1"/>
    <col min="6165" max="6165" width="5.1796875" style="80" customWidth="1"/>
    <col min="6166" max="6169" width="0" style="80" hidden="1" customWidth="1"/>
    <col min="6170" max="6170" width="15.1796875" style="80" bestFit="1" customWidth="1"/>
    <col min="6171" max="6397" width="11.453125" style="80"/>
    <col min="6398" max="6398" width="2.26953125" style="80" customWidth="1"/>
    <col min="6399" max="6400" width="4.1796875" style="80" customWidth="1"/>
    <col min="6401" max="6401" width="4.26953125" style="80" customWidth="1"/>
    <col min="6402" max="6402" width="17.7265625" style="80" customWidth="1"/>
    <col min="6403" max="6403" width="5.26953125" style="80" customWidth="1"/>
    <col min="6404" max="6404" width="0.1796875" style="80" customWidth="1"/>
    <col min="6405" max="6405" width="6.54296875" style="80" customWidth="1"/>
    <col min="6406" max="6406" width="5" style="80" customWidth="1"/>
    <col min="6407" max="6407" width="2" style="80" customWidth="1"/>
    <col min="6408" max="6408" width="8.453125" style="80" customWidth="1"/>
    <col min="6409" max="6409" width="6.1796875" style="80" customWidth="1"/>
    <col min="6410" max="6410" width="5.7265625" style="80" customWidth="1"/>
    <col min="6411" max="6411" width="1.7265625" style="80" customWidth="1"/>
    <col min="6412" max="6415" width="3.453125" style="80" customWidth="1"/>
    <col min="6416" max="6416" width="7.1796875" style="80" customWidth="1"/>
    <col min="6417" max="6417" width="12.26953125" style="80" customWidth="1"/>
    <col min="6418" max="6418" width="3.26953125" style="80" customWidth="1"/>
    <col min="6419" max="6419" width="3.453125" style="80" customWidth="1"/>
    <col min="6420" max="6420" width="1.81640625" style="80" customWidth="1"/>
    <col min="6421" max="6421" width="5.1796875" style="80" customWidth="1"/>
    <col min="6422" max="6425" width="0" style="80" hidden="1" customWidth="1"/>
    <col min="6426" max="6426" width="15.1796875" style="80" bestFit="1" customWidth="1"/>
    <col min="6427" max="6653" width="11.453125" style="80"/>
    <col min="6654" max="6654" width="2.26953125" style="80" customWidth="1"/>
    <col min="6655" max="6656" width="4.1796875" style="80" customWidth="1"/>
    <col min="6657" max="6657" width="4.26953125" style="80" customWidth="1"/>
    <col min="6658" max="6658" width="17.7265625" style="80" customWidth="1"/>
    <col min="6659" max="6659" width="5.26953125" style="80" customWidth="1"/>
    <col min="6660" max="6660" width="0.1796875" style="80" customWidth="1"/>
    <col min="6661" max="6661" width="6.54296875" style="80" customWidth="1"/>
    <col min="6662" max="6662" width="5" style="80" customWidth="1"/>
    <col min="6663" max="6663" width="2" style="80" customWidth="1"/>
    <col min="6664" max="6664" width="8.453125" style="80" customWidth="1"/>
    <col min="6665" max="6665" width="6.1796875" style="80" customWidth="1"/>
    <col min="6666" max="6666" width="5.7265625" style="80" customWidth="1"/>
    <col min="6667" max="6667" width="1.7265625" style="80" customWidth="1"/>
    <col min="6668" max="6671" width="3.453125" style="80" customWidth="1"/>
    <col min="6672" max="6672" width="7.1796875" style="80" customWidth="1"/>
    <col min="6673" max="6673" width="12.26953125" style="80" customWidth="1"/>
    <col min="6674" max="6674" width="3.26953125" style="80" customWidth="1"/>
    <col min="6675" max="6675" width="3.453125" style="80" customWidth="1"/>
    <col min="6676" max="6676" width="1.81640625" style="80" customWidth="1"/>
    <col min="6677" max="6677" width="5.1796875" style="80" customWidth="1"/>
    <col min="6678" max="6681" width="0" style="80" hidden="1" customWidth="1"/>
    <col min="6682" max="6682" width="15.1796875" style="80" bestFit="1" customWidth="1"/>
    <col min="6683" max="6909" width="11.453125" style="80"/>
    <col min="6910" max="6910" width="2.26953125" style="80" customWidth="1"/>
    <col min="6911" max="6912" width="4.1796875" style="80" customWidth="1"/>
    <col min="6913" max="6913" width="4.26953125" style="80" customWidth="1"/>
    <col min="6914" max="6914" width="17.7265625" style="80" customWidth="1"/>
    <col min="6915" max="6915" width="5.26953125" style="80" customWidth="1"/>
    <col min="6916" max="6916" width="0.1796875" style="80" customWidth="1"/>
    <col min="6917" max="6917" width="6.54296875" style="80" customWidth="1"/>
    <col min="6918" max="6918" width="5" style="80" customWidth="1"/>
    <col min="6919" max="6919" width="2" style="80" customWidth="1"/>
    <col min="6920" max="6920" width="8.453125" style="80" customWidth="1"/>
    <col min="6921" max="6921" width="6.1796875" style="80" customWidth="1"/>
    <col min="6922" max="6922" width="5.7265625" style="80" customWidth="1"/>
    <col min="6923" max="6923" width="1.7265625" style="80" customWidth="1"/>
    <col min="6924" max="6927" width="3.453125" style="80" customWidth="1"/>
    <col min="6928" max="6928" width="7.1796875" style="80" customWidth="1"/>
    <col min="6929" max="6929" width="12.26953125" style="80" customWidth="1"/>
    <col min="6930" max="6930" width="3.26953125" style="80" customWidth="1"/>
    <col min="6931" max="6931" width="3.453125" style="80" customWidth="1"/>
    <col min="6932" max="6932" width="1.81640625" style="80" customWidth="1"/>
    <col min="6933" max="6933" width="5.1796875" style="80" customWidth="1"/>
    <col min="6934" max="6937" width="0" style="80" hidden="1" customWidth="1"/>
    <col min="6938" max="6938" width="15.1796875" style="80" bestFit="1" customWidth="1"/>
    <col min="6939" max="7165" width="11.453125" style="80"/>
    <col min="7166" max="7166" width="2.26953125" style="80" customWidth="1"/>
    <col min="7167" max="7168" width="4.1796875" style="80" customWidth="1"/>
    <col min="7169" max="7169" width="4.26953125" style="80" customWidth="1"/>
    <col min="7170" max="7170" width="17.7265625" style="80" customWidth="1"/>
    <col min="7171" max="7171" width="5.26953125" style="80" customWidth="1"/>
    <col min="7172" max="7172" width="0.1796875" style="80" customWidth="1"/>
    <col min="7173" max="7173" width="6.54296875" style="80" customWidth="1"/>
    <col min="7174" max="7174" width="5" style="80" customWidth="1"/>
    <col min="7175" max="7175" width="2" style="80" customWidth="1"/>
    <col min="7176" max="7176" width="8.453125" style="80" customWidth="1"/>
    <col min="7177" max="7177" width="6.1796875" style="80" customWidth="1"/>
    <col min="7178" max="7178" width="5.7265625" style="80" customWidth="1"/>
    <col min="7179" max="7179" width="1.7265625" style="80" customWidth="1"/>
    <col min="7180" max="7183" width="3.453125" style="80" customWidth="1"/>
    <col min="7184" max="7184" width="7.1796875" style="80" customWidth="1"/>
    <col min="7185" max="7185" width="12.26953125" style="80" customWidth="1"/>
    <col min="7186" max="7186" width="3.26953125" style="80" customWidth="1"/>
    <col min="7187" max="7187" width="3.453125" style="80" customWidth="1"/>
    <col min="7188" max="7188" width="1.81640625" style="80" customWidth="1"/>
    <col min="7189" max="7189" width="5.1796875" style="80" customWidth="1"/>
    <col min="7190" max="7193" width="0" style="80" hidden="1" customWidth="1"/>
    <col min="7194" max="7194" width="15.1796875" style="80" bestFit="1" customWidth="1"/>
    <col min="7195" max="7421" width="11.453125" style="80"/>
    <col min="7422" max="7422" width="2.26953125" style="80" customWidth="1"/>
    <col min="7423" max="7424" width="4.1796875" style="80" customWidth="1"/>
    <col min="7425" max="7425" width="4.26953125" style="80" customWidth="1"/>
    <col min="7426" max="7426" width="17.7265625" style="80" customWidth="1"/>
    <col min="7427" max="7427" width="5.26953125" style="80" customWidth="1"/>
    <col min="7428" max="7428" width="0.1796875" style="80" customWidth="1"/>
    <col min="7429" max="7429" width="6.54296875" style="80" customWidth="1"/>
    <col min="7430" max="7430" width="5" style="80" customWidth="1"/>
    <col min="7431" max="7431" width="2" style="80" customWidth="1"/>
    <col min="7432" max="7432" width="8.453125" style="80" customWidth="1"/>
    <col min="7433" max="7433" width="6.1796875" style="80" customWidth="1"/>
    <col min="7434" max="7434" width="5.7265625" style="80" customWidth="1"/>
    <col min="7435" max="7435" width="1.7265625" style="80" customWidth="1"/>
    <col min="7436" max="7439" width="3.453125" style="80" customWidth="1"/>
    <col min="7440" max="7440" width="7.1796875" style="80" customWidth="1"/>
    <col min="7441" max="7441" width="12.26953125" style="80" customWidth="1"/>
    <col min="7442" max="7442" width="3.26953125" style="80" customWidth="1"/>
    <col min="7443" max="7443" width="3.453125" style="80" customWidth="1"/>
    <col min="7444" max="7444" width="1.81640625" style="80" customWidth="1"/>
    <col min="7445" max="7445" width="5.1796875" style="80" customWidth="1"/>
    <col min="7446" max="7449" width="0" style="80" hidden="1" customWidth="1"/>
    <col min="7450" max="7450" width="15.1796875" style="80" bestFit="1" customWidth="1"/>
    <col min="7451" max="7677" width="11.453125" style="80"/>
    <col min="7678" max="7678" width="2.26953125" style="80" customWidth="1"/>
    <col min="7679" max="7680" width="4.1796875" style="80" customWidth="1"/>
    <col min="7681" max="7681" width="4.26953125" style="80" customWidth="1"/>
    <col min="7682" max="7682" width="17.7265625" style="80" customWidth="1"/>
    <col min="7683" max="7683" width="5.26953125" style="80" customWidth="1"/>
    <col min="7684" max="7684" width="0.1796875" style="80" customWidth="1"/>
    <col min="7685" max="7685" width="6.54296875" style="80" customWidth="1"/>
    <col min="7686" max="7686" width="5" style="80" customWidth="1"/>
    <col min="7687" max="7687" width="2" style="80" customWidth="1"/>
    <col min="7688" max="7688" width="8.453125" style="80" customWidth="1"/>
    <col min="7689" max="7689" width="6.1796875" style="80" customWidth="1"/>
    <col min="7690" max="7690" width="5.7265625" style="80" customWidth="1"/>
    <col min="7691" max="7691" width="1.7265625" style="80" customWidth="1"/>
    <col min="7692" max="7695" width="3.453125" style="80" customWidth="1"/>
    <col min="7696" max="7696" width="7.1796875" style="80" customWidth="1"/>
    <col min="7697" max="7697" width="12.26953125" style="80" customWidth="1"/>
    <col min="7698" max="7698" width="3.26953125" style="80" customWidth="1"/>
    <col min="7699" max="7699" width="3.453125" style="80" customWidth="1"/>
    <col min="7700" max="7700" width="1.81640625" style="80" customWidth="1"/>
    <col min="7701" max="7701" width="5.1796875" style="80" customWidth="1"/>
    <col min="7702" max="7705" width="0" style="80" hidden="1" customWidth="1"/>
    <col min="7706" max="7706" width="15.1796875" style="80" bestFit="1" customWidth="1"/>
    <col min="7707" max="7933" width="11.453125" style="80"/>
    <col min="7934" max="7934" width="2.26953125" style="80" customWidth="1"/>
    <col min="7935" max="7936" width="4.1796875" style="80" customWidth="1"/>
    <col min="7937" max="7937" width="4.26953125" style="80" customWidth="1"/>
    <col min="7938" max="7938" width="17.7265625" style="80" customWidth="1"/>
    <col min="7939" max="7939" width="5.26953125" style="80" customWidth="1"/>
    <col min="7940" max="7940" width="0.1796875" style="80" customWidth="1"/>
    <col min="7941" max="7941" width="6.54296875" style="80" customWidth="1"/>
    <col min="7942" max="7942" width="5" style="80" customWidth="1"/>
    <col min="7943" max="7943" width="2" style="80" customWidth="1"/>
    <col min="7944" max="7944" width="8.453125" style="80" customWidth="1"/>
    <col min="7945" max="7945" width="6.1796875" style="80" customWidth="1"/>
    <col min="7946" max="7946" width="5.7265625" style="80" customWidth="1"/>
    <col min="7947" max="7947" width="1.7265625" style="80" customWidth="1"/>
    <col min="7948" max="7951" width="3.453125" style="80" customWidth="1"/>
    <col min="7952" max="7952" width="7.1796875" style="80" customWidth="1"/>
    <col min="7953" max="7953" width="12.26953125" style="80" customWidth="1"/>
    <col min="7954" max="7954" width="3.26953125" style="80" customWidth="1"/>
    <col min="7955" max="7955" width="3.453125" style="80" customWidth="1"/>
    <col min="7956" max="7956" width="1.81640625" style="80" customWidth="1"/>
    <col min="7957" max="7957" width="5.1796875" style="80" customWidth="1"/>
    <col min="7958" max="7961" width="0" style="80" hidden="1" customWidth="1"/>
    <col min="7962" max="7962" width="15.1796875" style="80" bestFit="1" customWidth="1"/>
    <col min="7963" max="8189" width="11.453125" style="80"/>
    <col min="8190" max="8190" width="2.26953125" style="80" customWidth="1"/>
    <col min="8191" max="8192" width="4.1796875" style="80" customWidth="1"/>
    <col min="8193" max="8193" width="4.26953125" style="80" customWidth="1"/>
    <col min="8194" max="8194" width="17.7265625" style="80" customWidth="1"/>
    <col min="8195" max="8195" width="5.26953125" style="80" customWidth="1"/>
    <col min="8196" max="8196" width="0.1796875" style="80" customWidth="1"/>
    <col min="8197" max="8197" width="6.54296875" style="80" customWidth="1"/>
    <col min="8198" max="8198" width="5" style="80" customWidth="1"/>
    <col min="8199" max="8199" width="2" style="80" customWidth="1"/>
    <col min="8200" max="8200" width="8.453125" style="80" customWidth="1"/>
    <col min="8201" max="8201" width="6.1796875" style="80" customWidth="1"/>
    <col min="8202" max="8202" width="5.7265625" style="80" customWidth="1"/>
    <col min="8203" max="8203" width="1.7265625" style="80" customWidth="1"/>
    <col min="8204" max="8207" width="3.453125" style="80" customWidth="1"/>
    <col min="8208" max="8208" width="7.1796875" style="80" customWidth="1"/>
    <col min="8209" max="8209" width="12.26953125" style="80" customWidth="1"/>
    <col min="8210" max="8210" width="3.26953125" style="80" customWidth="1"/>
    <col min="8211" max="8211" width="3.453125" style="80" customWidth="1"/>
    <col min="8212" max="8212" width="1.81640625" style="80" customWidth="1"/>
    <col min="8213" max="8213" width="5.1796875" style="80" customWidth="1"/>
    <col min="8214" max="8217" width="0" style="80" hidden="1" customWidth="1"/>
    <col min="8218" max="8218" width="15.1796875" style="80" bestFit="1" customWidth="1"/>
    <col min="8219" max="8445" width="11.453125" style="80"/>
    <col min="8446" max="8446" width="2.26953125" style="80" customWidth="1"/>
    <col min="8447" max="8448" width="4.1796875" style="80" customWidth="1"/>
    <col min="8449" max="8449" width="4.26953125" style="80" customWidth="1"/>
    <col min="8450" max="8450" width="17.7265625" style="80" customWidth="1"/>
    <col min="8451" max="8451" width="5.26953125" style="80" customWidth="1"/>
    <col min="8452" max="8452" width="0.1796875" style="80" customWidth="1"/>
    <col min="8453" max="8453" width="6.54296875" style="80" customWidth="1"/>
    <col min="8454" max="8454" width="5" style="80" customWidth="1"/>
    <col min="8455" max="8455" width="2" style="80" customWidth="1"/>
    <col min="8456" max="8456" width="8.453125" style="80" customWidth="1"/>
    <col min="8457" max="8457" width="6.1796875" style="80" customWidth="1"/>
    <col min="8458" max="8458" width="5.7265625" style="80" customWidth="1"/>
    <col min="8459" max="8459" width="1.7265625" style="80" customWidth="1"/>
    <col min="8460" max="8463" width="3.453125" style="80" customWidth="1"/>
    <col min="8464" max="8464" width="7.1796875" style="80" customWidth="1"/>
    <col min="8465" max="8465" width="12.26953125" style="80" customWidth="1"/>
    <col min="8466" max="8466" width="3.26953125" style="80" customWidth="1"/>
    <col min="8467" max="8467" width="3.453125" style="80" customWidth="1"/>
    <col min="8468" max="8468" width="1.81640625" style="80" customWidth="1"/>
    <col min="8469" max="8469" width="5.1796875" style="80" customWidth="1"/>
    <col min="8470" max="8473" width="0" style="80" hidden="1" customWidth="1"/>
    <col min="8474" max="8474" width="15.1796875" style="80" bestFit="1" customWidth="1"/>
    <col min="8475" max="8701" width="11.453125" style="80"/>
    <col min="8702" max="8702" width="2.26953125" style="80" customWidth="1"/>
    <col min="8703" max="8704" width="4.1796875" style="80" customWidth="1"/>
    <col min="8705" max="8705" width="4.26953125" style="80" customWidth="1"/>
    <col min="8706" max="8706" width="17.7265625" style="80" customWidth="1"/>
    <col min="8707" max="8707" width="5.26953125" style="80" customWidth="1"/>
    <col min="8708" max="8708" width="0.1796875" style="80" customWidth="1"/>
    <col min="8709" max="8709" width="6.54296875" style="80" customWidth="1"/>
    <col min="8710" max="8710" width="5" style="80" customWidth="1"/>
    <col min="8711" max="8711" width="2" style="80" customWidth="1"/>
    <col min="8712" max="8712" width="8.453125" style="80" customWidth="1"/>
    <col min="8713" max="8713" width="6.1796875" style="80" customWidth="1"/>
    <col min="8714" max="8714" width="5.7265625" style="80" customWidth="1"/>
    <col min="8715" max="8715" width="1.7265625" style="80" customWidth="1"/>
    <col min="8716" max="8719" width="3.453125" style="80" customWidth="1"/>
    <col min="8720" max="8720" width="7.1796875" style="80" customWidth="1"/>
    <col min="8721" max="8721" width="12.26953125" style="80" customWidth="1"/>
    <col min="8722" max="8722" width="3.26953125" style="80" customWidth="1"/>
    <col min="8723" max="8723" width="3.453125" style="80" customWidth="1"/>
    <col min="8724" max="8724" width="1.81640625" style="80" customWidth="1"/>
    <col min="8725" max="8725" width="5.1796875" style="80" customWidth="1"/>
    <col min="8726" max="8729" width="0" style="80" hidden="1" customWidth="1"/>
    <col min="8730" max="8730" width="15.1796875" style="80" bestFit="1" customWidth="1"/>
    <col min="8731" max="8957" width="11.453125" style="80"/>
    <col min="8958" max="8958" width="2.26953125" style="80" customWidth="1"/>
    <col min="8959" max="8960" width="4.1796875" style="80" customWidth="1"/>
    <col min="8961" max="8961" width="4.26953125" style="80" customWidth="1"/>
    <col min="8962" max="8962" width="17.7265625" style="80" customWidth="1"/>
    <col min="8963" max="8963" width="5.26953125" style="80" customWidth="1"/>
    <col min="8964" max="8964" width="0.1796875" style="80" customWidth="1"/>
    <col min="8965" max="8965" width="6.54296875" style="80" customWidth="1"/>
    <col min="8966" max="8966" width="5" style="80" customWidth="1"/>
    <col min="8967" max="8967" width="2" style="80" customWidth="1"/>
    <col min="8968" max="8968" width="8.453125" style="80" customWidth="1"/>
    <col min="8969" max="8969" width="6.1796875" style="80" customWidth="1"/>
    <col min="8970" max="8970" width="5.7265625" style="80" customWidth="1"/>
    <col min="8971" max="8971" width="1.7265625" style="80" customWidth="1"/>
    <col min="8972" max="8975" width="3.453125" style="80" customWidth="1"/>
    <col min="8976" max="8976" width="7.1796875" style="80" customWidth="1"/>
    <col min="8977" max="8977" width="12.26953125" style="80" customWidth="1"/>
    <col min="8978" max="8978" width="3.26953125" style="80" customWidth="1"/>
    <col min="8979" max="8979" width="3.453125" style="80" customWidth="1"/>
    <col min="8980" max="8980" width="1.81640625" style="80" customWidth="1"/>
    <col min="8981" max="8981" width="5.1796875" style="80" customWidth="1"/>
    <col min="8982" max="8985" width="0" style="80" hidden="1" customWidth="1"/>
    <col min="8986" max="8986" width="15.1796875" style="80" bestFit="1" customWidth="1"/>
    <col min="8987" max="9213" width="11.453125" style="80"/>
    <col min="9214" max="9214" width="2.26953125" style="80" customWidth="1"/>
    <col min="9215" max="9216" width="4.1796875" style="80" customWidth="1"/>
    <col min="9217" max="9217" width="4.26953125" style="80" customWidth="1"/>
    <col min="9218" max="9218" width="17.7265625" style="80" customWidth="1"/>
    <col min="9219" max="9219" width="5.26953125" style="80" customWidth="1"/>
    <col min="9220" max="9220" width="0.1796875" style="80" customWidth="1"/>
    <col min="9221" max="9221" width="6.54296875" style="80" customWidth="1"/>
    <col min="9222" max="9222" width="5" style="80" customWidth="1"/>
    <col min="9223" max="9223" width="2" style="80" customWidth="1"/>
    <col min="9224" max="9224" width="8.453125" style="80" customWidth="1"/>
    <col min="9225" max="9225" width="6.1796875" style="80" customWidth="1"/>
    <col min="9226" max="9226" width="5.7265625" style="80" customWidth="1"/>
    <col min="9227" max="9227" width="1.7265625" style="80" customWidth="1"/>
    <col min="9228" max="9231" width="3.453125" style="80" customWidth="1"/>
    <col min="9232" max="9232" width="7.1796875" style="80" customWidth="1"/>
    <col min="9233" max="9233" width="12.26953125" style="80" customWidth="1"/>
    <col min="9234" max="9234" width="3.26953125" style="80" customWidth="1"/>
    <col min="9235" max="9235" width="3.453125" style="80" customWidth="1"/>
    <col min="9236" max="9236" width="1.81640625" style="80" customWidth="1"/>
    <col min="9237" max="9237" width="5.1796875" style="80" customWidth="1"/>
    <col min="9238" max="9241" width="0" style="80" hidden="1" customWidth="1"/>
    <col min="9242" max="9242" width="15.1796875" style="80" bestFit="1" customWidth="1"/>
    <col min="9243" max="9469" width="11.453125" style="80"/>
    <col min="9470" max="9470" width="2.26953125" style="80" customWidth="1"/>
    <col min="9471" max="9472" width="4.1796875" style="80" customWidth="1"/>
    <col min="9473" max="9473" width="4.26953125" style="80" customWidth="1"/>
    <col min="9474" max="9474" width="17.7265625" style="80" customWidth="1"/>
    <col min="9475" max="9475" width="5.26953125" style="80" customWidth="1"/>
    <col min="9476" max="9476" width="0.1796875" style="80" customWidth="1"/>
    <col min="9477" max="9477" width="6.54296875" style="80" customWidth="1"/>
    <col min="9478" max="9478" width="5" style="80" customWidth="1"/>
    <col min="9479" max="9479" width="2" style="80" customWidth="1"/>
    <col min="9480" max="9480" width="8.453125" style="80" customWidth="1"/>
    <col min="9481" max="9481" width="6.1796875" style="80" customWidth="1"/>
    <col min="9482" max="9482" width="5.7265625" style="80" customWidth="1"/>
    <col min="9483" max="9483" width="1.7265625" style="80" customWidth="1"/>
    <col min="9484" max="9487" width="3.453125" style="80" customWidth="1"/>
    <col min="9488" max="9488" width="7.1796875" style="80" customWidth="1"/>
    <col min="9489" max="9489" width="12.26953125" style="80" customWidth="1"/>
    <col min="9490" max="9490" width="3.26953125" style="80" customWidth="1"/>
    <col min="9491" max="9491" width="3.453125" style="80" customWidth="1"/>
    <col min="9492" max="9492" width="1.81640625" style="80" customWidth="1"/>
    <col min="9493" max="9493" width="5.1796875" style="80" customWidth="1"/>
    <col min="9494" max="9497" width="0" style="80" hidden="1" customWidth="1"/>
    <col min="9498" max="9498" width="15.1796875" style="80" bestFit="1" customWidth="1"/>
    <col min="9499" max="9725" width="11.453125" style="80"/>
    <col min="9726" max="9726" width="2.26953125" style="80" customWidth="1"/>
    <col min="9727" max="9728" width="4.1796875" style="80" customWidth="1"/>
    <col min="9729" max="9729" width="4.26953125" style="80" customWidth="1"/>
    <col min="9730" max="9730" width="17.7265625" style="80" customWidth="1"/>
    <col min="9731" max="9731" width="5.26953125" style="80" customWidth="1"/>
    <col min="9732" max="9732" width="0.1796875" style="80" customWidth="1"/>
    <col min="9733" max="9733" width="6.54296875" style="80" customWidth="1"/>
    <col min="9734" max="9734" width="5" style="80" customWidth="1"/>
    <col min="9735" max="9735" width="2" style="80" customWidth="1"/>
    <col min="9736" max="9736" width="8.453125" style="80" customWidth="1"/>
    <col min="9737" max="9737" width="6.1796875" style="80" customWidth="1"/>
    <col min="9738" max="9738" width="5.7265625" style="80" customWidth="1"/>
    <col min="9739" max="9739" width="1.7265625" style="80" customWidth="1"/>
    <col min="9740" max="9743" width="3.453125" style="80" customWidth="1"/>
    <col min="9744" max="9744" width="7.1796875" style="80" customWidth="1"/>
    <col min="9745" max="9745" width="12.26953125" style="80" customWidth="1"/>
    <col min="9746" max="9746" width="3.26953125" style="80" customWidth="1"/>
    <col min="9747" max="9747" width="3.453125" style="80" customWidth="1"/>
    <col min="9748" max="9748" width="1.81640625" style="80" customWidth="1"/>
    <col min="9749" max="9749" width="5.1796875" style="80" customWidth="1"/>
    <col min="9750" max="9753" width="0" style="80" hidden="1" customWidth="1"/>
    <col min="9754" max="9754" width="15.1796875" style="80" bestFit="1" customWidth="1"/>
    <col min="9755" max="9981" width="11.453125" style="80"/>
    <col min="9982" max="9982" width="2.26953125" style="80" customWidth="1"/>
    <col min="9983" max="9984" width="4.1796875" style="80" customWidth="1"/>
    <col min="9985" max="9985" width="4.26953125" style="80" customWidth="1"/>
    <col min="9986" max="9986" width="17.7265625" style="80" customWidth="1"/>
    <col min="9987" max="9987" width="5.26953125" style="80" customWidth="1"/>
    <col min="9988" max="9988" width="0.1796875" style="80" customWidth="1"/>
    <col min="9989" max="9989" width="6.54296875" style="80" customWidth="1"/>
    <col min="9990" max="9990" width="5" style="80" customWidth="1"/>
    <col min="9991" max="9991" width="2" style="80" customWidth="1"/>
    <col min="9992" max="9992" width="8.453125" style="80" customWidth="1"/>
    <col min="9993" max="9993" width="6.1796875" style="80" customWidth="1"/>
    <col min="9994" max="9994" width="5.7265625" style="80" customWidth="1"/>
    <col min="9995" max="9995" width="1.7265625" style="80" customWidth="1"/>
    <col min="9996" max="9999" width="3.453125" style="80" customWidth="1"/>
    <col min="10000" max="10000" width="7.1796875" style="80" customWidth="1"/>
    <col min="10001" max="10001" width="12.26953125" style="80" customWidth="1"/>
    <col min="10002" max="10002" width="3.26953125" style="80" customWidth="1"/>
    <col min="10003" max="10003" width="3.453125" style="80" customWidth="1"/>
    <col min="10004" max="10004" width="1.81640625" style="80" customWidth="1"/>
    <col min="10005" max="10005" width="5.1796875" style="80" customWidth="1"/>
    <col min="10006" max="10009" width="0" style="80" hidden="1" customWidth="1"/>
    <col min="10010" max="10010" width="15.1796875" style="80" bestFit="1" customWidth="1"/>
    <col min="10011" max="10237" width="11.453125" style="80"/>
    <col min="10238" max="10238" width="2.26953125" style="80" customWidth="1"/>
    <col min="10239" max="10240" width="4.1796875" style="80" customWidth="1"/>
    <col min="10241" max="10241" width="4.26953125" style="80" customWidth="1"/>
    <col min="10242" max="10242" width="17.7265625" style="80" customWidth="1"/>
    <col min="10243" max="10243" width="5.26953125" style="80" customWidth="1"/>
    <col min="10244" max="10244" width="0.1796875" style="80" customWidth="1"/>
    <col min="10245" max="10245" width="6.54296875" style="80" customWidth="1"/>
    <col min="10246" max="10246" width="5" style="80" customWidth="1"/>
    <col min="10247" max="10247" width="2" style="80" customWidth="1"/>
    <col min="10248" max="10248" width="8.453125" style="80" customWidth="1"/>
    <col min="10249" max="10249" width="6.1796875" style="80" customWidth="1"/>
    <col min="10250" max="10250" width="5.7265625" style="80" customWidth="1"/>
    <col min="10251" max="10251" width="1.7265625" style="80" customWidth="1"/>
    <col min="10252" max="10255" width="3.453125" style="80" customWidth="1"/>
    <col min="10256" max="10256" width="7.1796875" style="80" customWidth="1"/>
    <col min="10257" max="10257" width="12.26953125" style="80" customWidth="1"/>
    <col min="10258" max="10258" width="3.26953125" style="80" customWidth="1"/>
    <col min="10259" max="10259" width="3.453125" style="80" customWidth="1"/>
    <col min="10260" max="10260" width="1.81640625" style="80" customWidth="1"/>
    <col min="10261" max="10261" width="5.1796875" style="80" customWidth="1"/>
    <col min="10262" max="10265" width="0" style="80" hidden="1" customWidth="1"/>
    <col min="10266" max="10266" width="15.1796875" style="80" bestFit="1" customWidth="1"/>
    <col min="10267" max="10493" width="11.453125" style="80"/>
    <col min="10494" max="10494" width="2.26953125" style="80" customWidth="1"/>
    <col min="10495" max="10496" width="4.1796875" style="80" customWidth="1"/>
    <col min="10497" max="10497" width="4.26953125" style="80" customWidth="1"/>
    <col min="10498" max="10498" width="17.7265625" style="80" customWidth="1"/>
    <col min="10499" max="10499" width="5.26953125" style="80" customWidth="1"/>
    <col min="10500" max="10500" width="0.1796875" style="80" customWidth="1"/>
    <col min="10501" max="10501" width="6.54296875" style="80" customWidth="1"/>
    <col min="10502" max="10502" width="5" style="80" customWidth="1"/>
    <col min="10503" max="10503" width="2" style="80" customWidth="1"/>
    <col min="10504" max="10504" width="8.453125" style="80" customWidth="1"/>
    <col min="10505" max="10505" width="6.1796875" style="80" customWidth="1"/>
    <col min="10506" max="10506" width="5.7265625" style="80" customWidth="1"/>
    <col min="10507" max="10507" width="1.7265625" style="80" customWidth="1"/>
    <col min="10508" max="10511" width="3.453125" style="80" customWidth="1"/>
    <col min="10512" max="10512" width="7.1796875" style="80" customWidth="1"/>
    <col min="10513" max="10513" width="12.26953125" style="80" customWidth="1"/>
    <col min="10514" max="10514" width="3.26953125" style="80" customWidth="1"/>
    <col min="10515" max="10515" width="3.453125" style="80" customWidth="1"/>
    <col min="10516" max="10516" width="1.81640625" style="80" customWidth="1"/>
    <col min="10517" max="10517" width="5.1796875" style="80" customWidth="1"/>
    <col min="10518" max="10521" width="0" style="80" hidden="1" customWidth="1"/>
    <col min="10522" max="10522" width="15.1796875" style="80" bestFit="1" customWidth="1"/>
    <col min="10523" max="10749" width="11.453125" style="80"/>
    <col min="10750" max="10750" width="2.26953125" style="80" customWidth="1"/>
    <col min="10751" max="10752" width="4.1796875" style="80" customWidth="1"/>
    <col min="10753" max="10753" width="4.26953125" style="80" customWidth="1"/>
    <col min="10754" max="10754" width="17.7265625" style="80" customWidth="1"/>
    <col min="10755" max="10755" width="5.26953125" style="80" customWidth="1"/>
    <col min="10756" max="10756" width="0.1796875" style="80" customWidth="1"/>
    <col min="10757" max="10757" width="6.54296875" style="80" customWidth="1"/>
    <col min="10758" max="10758" width="5" style="80" customWidth="1"/>
    <col min="10759" max="10759" width="2" style="80" customWidth="1"/>
    <col min="10760" max="10760" width="8.453125" style="80" customWidth="1"/>
    <col min="10761" max="10761" width="6.1796875" style="80" customWidth="1"/>
    <col min="10762" max="10762" width="5.7265625" style="80" customWidth="1"/>
    <col min="10763" max="10763" width="1.7265625" style="80" customWidth="1"/>
    <col min="10764" max="10767" width="3.453125" style="80" customWidth="1"/>
    <col min="10768" max="10768" width="7.1796875" style="80" customWidth="1"/>
    <col min="10769" max="10769" width="12.26953125" style="80" customWidth="1"/>
    <col min="10770" max="10770" width="3.26953125" style="80" customWidth="1"/>
    <col min="10771" max="10771" width="3.453125" style="80" customWidth="1"/>
    <col min="10772" max="10772" width="1.81640625" style="80" customWidth="1"/>
    <col min="10773" max="10773" width="5.1796875" style="80" customWidth="1"/>
    <col min="10774" max="10777" width="0" style="80" hidden="1" customWidth="1"/>
    <col min="10778" max="10778" width="15.1796875" style="80" bestFit="1" customWidth="1"/>
    <col min="10779" max="11005" width="11.453125" style="80"/>
    <col min="11006" max="11006" width="2.26953125" style="80" customWidth="1"/>
    <col min="11007" max="11008" width="4.1796875" style="80" customWidth="1"/>
    <col min="11009" max="11009" width="4.26953125" style="80" customWidth="1"/>
    <col min="11010" max="11010" width="17.7265625" style="80" customWidth="1"/>
    <col min="11011" max="11011" width="5.26953125" style="80" customWidth="1"/>
    <col min="11012" max="11012" width="0.1796875" style="80" customWidth="1"/>
    <col min="11013" max="11013" width="6.54296875" style="80" customWidth="1"/>
    <col min="11014" max="11014" width="5" style="80" customWidth="1"/>
    <col min="11015" max="11015" width="2" style="80" customWidth="1"/>
    <col min="11016" max="11016" width="8.453125" style="80" customWidth="1"/>
    <col min="11017" max="11017" width="6.1796875" style="80" customWidth="1"/>
    <col min="11018" max="11018" width="5.7265625" style="80" customWidth="1"/>
    <col min="11019" max="11019" width="1.7265625" style="80" customWidth="1"/>
    <col min="11020" max="11023" width="3.453125" style="80" customWidth="1"/>
    <col min="11024" max="11024" width="7.1796875" style="80" customWidth="1"/>
    <col min="11025" max="11025" width="12.26953125" style="80" customWidth="1"/>
    <col min="11026" max="11026" width="3.26953125" style="80" customWidth="1"/>
    <col min="11027" max="11027" width="3.453125" style="80" customWidth="1"/>
    <col min="11028" max="11028" width="1.81640625" style="80" customWidth="1"/>
    <col min="11029" max="11029" width="5.1796875" style="80" customWidth="1"/>
    <col min="11030" max="11033" width="0" style="80" hidden="1" customWidth="1"/>
    <col min="11034" max="11034" width="15.1796875" style="80" bestFit="1" customWidth="1"/>
    <col min="11035" max="11261" width="11.453125" style="80"/>
    <col min="11262" max="11262" width="2.26953125" style="80" customWidth="1"/>
    <col min="11263" max="11264" width="4.1796875" style="80" customWidth="1"/>
    <col min="11265" max="11265" width="4.26953125" style="80" customWidth="1"/>
    <col min="11266" max="11266" width="17.7265625" style="80" customWidth="1"/>
    <col min="11267" max="11267" width="5.26953125" style="80" customWidth="1"/>
    <col min="11268" max="11268" width="0.1796875" style="80" customWidth="1"/>
    <col min="11269" max="11269" width="6.54296875" style="80" customWidth="1"/>
    <col min="11270" max="11270" width="5" style="80" customWidth="1"/>
    <col min="11271" max="11271" width="2" style="80" customWidth="1"/>
    <col min="11272" max="11272" width="8.453125" style="80" customWidth="1"/>
    <col min="11273" max="11273" width="6.1796875" style="80" customWidth="1"/>
    <col min="11274" max="11274" width="5.7265625" style="80" customWidth="1"/>
    <col min="11275" max="11275" width="1.7265625" style="80" customWidth="1"/>
    <col min="11276" max="11279" width="3.453125" style="80" customWidth="1"/>
    <col min="11280" max="11280" width="7.1796875" style="80" customWidth="1"/>
    <col min="11281" max="11281" width="12.26953125" style="80" customWidth="1"/>
    <col min="11282" max="11282" width="3.26953125" style="80" customWidth="1"/>
    <col min="11283" max="11283" width="3.453125" style="80" customWidth="1"/>
    <col min="11284" max="11284" width="1.81640625" style="80" customWidth="1"/>
    <col min="11285" max="11285" width="5.1796875" style="80" customWidth="1"/>
    <col min="11286" max="11289" width="0" style="80" hidden="1" customWidth="1"/>
    <col min="11290" max="11290" width="15.1796875" style="80" bestFit="1" customWidth="1"/>
    <col min="11291" max="11517" width="11.453125" style="80"/>
    <col min="11518" max="11518" width="2.26953125" style="80" customWidth="1"/>
    <col min="11519" max="11520" width="4.1796875" style="80" customWidth="1"/>
    <col min="11521" max="11521" width="4.26953125" style="80" customWidth="1"/>
    <col min="11522" max="11522" width="17.7265625" style="80" customWidth="1"/>
    <col min="11523" max="11523" width="5.26953125" style="80" customWidth="1"/>
    <col min="11524" max="11524" width="0.1796875" style="80" customWidth="1"/>
    <col min="11525" max="11525" width="6.54296875" style="80" customWidth="1"/>
    <col min="11526" max="11526" width="5" style="80" customWidth="1"/>
    <col min="11527" max="11527" width="2" style="80" customWidth="1"/>
    <col min="11528" max="11528" width="8.453125" style="80" customWidth="1"/>
    <col min="11529" max="11529" width="6.1796875" style="80" customWidth="1"/>
    <col min="11530" max="11530" width="5.7265625" style="80" customWidth="1"/>
    <col min="11531" max="11531" width="1.7265625" style="80" customWidth="1"/>
    <col min="11532" max="11535" width="3.453125" style="80" customWidth="1"/>
    <col min="11536" max="11536" width="7.1796875" style="80" customWidth="1"/>
    <col min="11537" max="11537" width="12.26953125" style="80" customWidth="1"/>
    <col min="11538" max="11538" width="3.26953125" style="80" customWidth="1"/>
    <col min="11539" max="11539" width="3.453125" style="80" customWidth="1"/>
    <col min="11540" max="11540" width="1.81640625" style="80" customWidth="1"/>
    <col min="11541" max="11541" width="5.1796875" style="80" customWidth="1"/>
    <col min="11542" max="11545" width="0" style="80" hidden="1" customWidth="1"/>
    <col min="11546" max="11546" width="15.1796875" style="80" bestFit="1" customWidth="1"/>
    <col min="11547" max="11773" width="11.453125" style="80"/>
    <col min="11774" max="11774" width="2.26953125" style="80" customWidth="1"/>
    <col min="11775" max="11776" width="4.1796875" style="80" customWidth="1"/>
    <col min="11777" max="11777" width="4.26953125" style="80" customWidth="1"/>
    <col min="11778" max="11778" width="17.7265625" style="80" customWidth="1"/>
    <col min="11779" max="11779" width="5.26953125" style="80" customWidth="1"/>
    <col min="11780" max="11780" width="0.1796875" style="80" customWidth="1"/>
    <col min="11781" max="11781" width="6.54296875" style="80" customWidth="1"/>
    <col min="11782" max="11782" width="5" style="80" customWidth="1"/>
    <col min="11783" max="11783" width="2" style="80" customWidth="1"/>
    <col min="11784" max="11784" width="8.453125" style="80" customWidth="1"/>
    <col min="11785" max="11785" width="6.1796875" style="80" customWidth="1"/>
    <col min="11786" max="11786" width="5.7265625" style="80" customWidth="1"/>
    <col min="11787" max="11787" width="1.7265625" style="80" customWidth="1"/>
    <col min="11788" max="11791" width="3.453125" style="80" customWidth="1"/>
    <col min="11792" max="11792" width="7.1796875" style="80" customWidth="1"/>
    <col min="11793" max="11793" width="12.26953125" style="80" customWidth="1"/>
    <col min="11794" max="11794" width="3.26953125" style="80" customWidth="1"/>
    <col min="11795" max="11795" width="3.453125" style="80" customWidth="1"/>
    <col min="11796" max="11796" width="1.81640625" style="80" customWidth="1"/>
    <col min="11797" max="11797" width="5.1796875" style="80" customWidth="1"/>
    <col min="11798" max="11801" width="0" style="80" hidden="1" customWidth="1"/>
    <col min="11802" max="11802" width="15.1796875" style="80" bestFit="1" customWidth="1"/>
    <col min="11803" max="12029" width="11.453125" style="80"/>
    <col min="12030" max="12030" width="2.26953125" style="80" customWidth="1"/>
    <col min="12031" max="12032" width="4.1796875" style="80" customWidth="1"/>
    <col min="12033" max="12033" width="4.26953125" style="80" customWidth="1"/>
    <col min="12034" max="12034" width="17.7265625" style="80" customWidth="1"/>
    <col min="12035" max="12035" width="5.26953125" style="80" customWidth="1"/>
    <col min="12036" max="12036" width="0.1796875" style="80" customWidth="1"/>
    <col min="12037" max="12037" width="6.54296875" style="80" customWidth="1"/>
    <col min="12038" max="12038" width="5" style="80" customWidth="1"/>
    <col min="12039" max="12039" width="2" style="80" customWidth="1"/>
    <col min="12040" max="12040" width="8.453125" style="80" customWidth="1"/>
    <col min="12041" max="12041" width="6.1796875" style="80" customWidth="1"/>
    <col min="12042" max="12042" width="5.7265625" style="80" customWidth="1"/>
    <col min="12043" max="12043" width="1.7265625" style="80" customWidth="1"/>
    <col min="12044" max="12047" width="3.453125" style="80" customWidth="1"/>
    <col min="12048" max="12048" width="7.1796875" style="80" customWidth="1"/>
    <col min="12049" max="12049" width="12.26953125" style="80" customWidth="1"/>
    <col min="12050" max="12050" width="3.26953125" style="80" customWidth="1"/>
    <col min="12051" max="12051" width="3.453125" style="80" customWidth="1"/>
    <col min="12052" max="12052" width="1.81640625" style="80" customWidth="1"/>
    <col min="12053" max="12053" width="5.1796875" style="80" customWidth="1"/>
    <col min="12054" max="12057" width="0" style="80" hidden="1" customWidth="1"/>
    <col min="12058" max="12058" width="15.1796875" style="80" bestFit="1" customWidth="1"/>
    <col min="12059" max="12285" width="11.453125" style="80"/>
    <col min="12286" max="12286" width="2.26953125" style="80" customWidth="1"/>
    <col min="12287" max="12288" width="4.1796875" style="80" customWidth="1"/>
    <col min="12289" max="12289" width="4.26953125" style="80" customWidth="1"/>
    <col min="12290" max="12290" width="17.7265625" style="80" customWidth="1"/>
    <col min="12291" max="12291" width="5.26953125" style="80" customWidth="1"/>
    <col min="12292" max="12292" width="0.1796875" style="80" customWidth="1"/>
    <col min="12293" max="12293" width="6.54296875" style="80" customWidth="1"/>
    <col min="12294" max="12294" width="5" style="80" customWidth="1"/>
    <col min="12295" max="12295" width="2" style="80" customWidth="1"/>
    <col min="12296" max="12296" width="8.453125" style="80" customWidth="1"/>
    <col min="12297" max="12297" width="6.1796875" style="80" customWidth="1"/>
    <col min="12298" max="12298" width="5.7265625" style="80" customWidth="1"/>
    <col min="12299" max="12299" width="1.7265625" style="80" customWidth="1"/>
    <col min="12300" max="12303" width="3.453125" style="80" customWidth="1"/>
    <col min="12304" max="12304" width="7.1796875" style="80" customWidth="1"/>
    <col min="12305" max="12305" width="12.26953125" style="80" customWidth="1"/>
    <col min="12306" max="12306" width="3.26953125" style="80" customWidth="1"/>
    <col min="12307" max="12307" width="3.453125" style="80" customWidth="1"/>
    <col min="12308" max="12308" width="1.81640625" style="80" customWidth="1"/>
    <col min="12309" max="12309" width="5.1796875" style="80" customWidth="1"/>
    <col min="12310" max="12313" width="0" style="80" hidden="1" customWidth="1"/>
    <col min="12314" max="12314" width="15.1796875" style="80" bestFit="1" customWidth="1"/>
    <col min="12315" max="12541" width="11.453125" style="80"/>
    <col min="12542" max="12542" width="2.26953125" style="80" customWidth="1"/>
    <col min="12543" max="12544" width="4.1796875" style="80" customWidth="1"/>
    <col min="12545" max="12545" width="4.26953125" style="80" customWidth="1"/>
    <col min="12546" max="12546" width="17.7265625" style="80" customWidth="1"/>
    <col min="12547" max="12547" width="5.26953125" style="80" customWidth="1"/>
    <col min="12548" max="12548" width="0.1796875" style="80" customWidth="1"/>
    <col min="12549" max="12549" width="6.54296875" style="80" customWidth="1"/>
    <col min="12550" max="12550" width="5" style="80" customWidth="1"/>
    <col min="12551" max="12551" width="2" style="80" customWidth="1"/>
    <col min="12552" max="12552" width="8.453125" style="80" customWidth="1"/>
    <col min="12553" max="12553" width="6.1796875" style="80" customWidth="1"/>
    <col min="12554" max="12554" width="5.7265625" style="80" customWidth="1"/>
    <col min="12555" max="12555" width="1.7265625" style="80" customWidth="1"/>
    <col min="12556" max="12559" width="3.453125" style="80" customWidth="1"/>
    <col min="12560" max="12560" width="7.1796875" style="80" customWidth="1"/>
    <col min="12561" max="12561" width="12.26953125" style="80" customWidth="1"/>
    <col min="12562" max="12562" width="3.26953125" style="80" customWidth="1"/>
    <col min="12563" max="12563" width="3.453125" style="80" customWidth="1"/>
    <col min="12564" max="12564" width="1.81640625" style="80" customWidth="1"/>
    <col min="12565" max="12565" width="5.1796875" style="80" customWidth="1"/>
    <col min="12566" max="12569" width="0" style="80" hidden="1" customWidth="1"/>
    <col min="12570" max="12570" width="15.1796875" style="80" bestFit="1" customWidth="1"/>
    <col min="12571" max="12797" width="11.453125" style="80"/>
    <col min="12798" max="12798" width="2.26953125" style="80" customWidth="1"/>
    <col min="12799" max="12800" width="4.1796875" style="80" customWidth="1"/>
    <col min="12801" max="12801" width="4.26953125" style="80" customWidth="1"/>
    <col min="12802" max="12802" width="17.7265625" style="80" customWidth="1"/>
    <col min="12803" max="12803" width="5.26953125" style="80" customWidth="1"/>
    <col min="12804" max="12804" width="0.1796875" style="80" customWidth="1"/>
    <col min="12805" max="12805" width="6.54296875" style="80" customWidth="1"/>
    <col min="12806" max="12806" width="5" style="80" customWidth="1"/>
    <col min="12807" max="12807" width="2" style="80" customWidth="1"/>
    <col min="12808" max="12808" width="8.453125" style="80" customWidth="1"/>
    <col min="12809" max="12809" width="6.1796875" style="80" customWidth="1"/>
    <col min="12810" max="12810" width="5.7265625" style="80" customWidth="1"/>
    <col min="12811" max="12811" width="1.7265625" style="80" customWidth="1"/>
    <col min="12812" max="12815" width="3.453125" style="80" customWidth="1"/>
    <col min="12816" max="12816" width="7.1796875" style="80" customWidth="1"/>
    <col min="12817" max="12817" width="12.26953125" style="80" customWidth="1"/>
    <col min="12818" max="12818" width="3.26953125" style="80" customWidth="1"/>
    <col min="12819" max="12819" width="3.453125" style="80" customWidth="1"/>
    <col min="12820" max="12820" width="1.81640625" style="80" customWidth="1"/>
    <col min="12821" max="12821" width="5.1796875" style="80" customWidth="1"/>
    <col min="12822" max="12825" width="0" style="80" hidden="1" customWidth="1"/>
    <col min="12826" max="12826" width="15.1796875" style="80" bestFit="1" customWidth="1"/>
    <col min="12827" max="13053" width="11.453125" style="80"/>
    <col min="13054" max="13054" width="2.26953125" style="80" customWidth="1"/>
    <col min="13055" max="13056" width="4.1796875" style="80" customWidth="1"/>
    <col min="13057" max="13057" width="4.26953125" style="80" customWidth="1"/>
    <col min="13058" max="13058" width="17.7265625" style="80" customWidth="1"/>
    <col min="13059" max="13059" width="5.26953125" style="80" customWidth="1"/>
    <col min="13060" max="13060" width="0.1796875" style="80" customWidth="1"/>
    <col min="13061" max="13061" width="6.54296875" style="80" customWidth="1"/>
    <col min="13062" max="13062" width="5" style="80" customWidth="1"/>
    <col min="13063" max="13063" width="2" style="80" customWidth="1"/>
    <col min="13064" max="13064" width="8.453125" style="80" customWidth="1"/>
    <col min="13065" max="13065" width="6.1796875" style="80" customWidth="1"/>
    <col min="13066" max="13066" width="5.7265625" style="80" customWidth="1"/>
    <col min="13067" max="13067" width="1.7265625" style="80" customWidth="1"/>
    <col min="13068" max="13071" width="3.453125" style="80" customWidth="1"/>
    <col min="13072" max="13072" width="7.1796875" style="80" customWidth="1"/>
    <col min="13073" max="13073" width="12.26953125" style="80" customWidth="1"/>
    <col min="13074" max="13074" width="3.26953125" style="80" customWidth="1"/>
    <col min="13075" max="13075" width="3.453125" style="80" customWidth="1"/>
    <col min="13076" max="13076" width="1.81640625" style="80" customWidth="1"/>
    <col min="13077" max="13077" width="5.1796875" style="80" customWidth="1"/>
    <col min="13078" max="13081" width="0" style="80" hidden="1" customWidth="1"/>
    <col min="13082" max="13082" width="15.1796875" style="80" bestFit="1" customWidth="1"/>
    <col min="13083" max="13309" width="11.453125" style="80"/>
    <col min="13310" max="13310" width="2.26953125" style="80" customWidth="1"/>
    <col min="13311" max="13312" width="4.1796875" style="80" customWidth="1"/>
    <col min="13313" max="13313" width="4.26953125" style="80" customWidth="1"/>
    <col min="13314" max="13314" width="17.7265625" style="80" customWidth="1"/>
    <col min="13315" max="13315" width="5.26953125" style="80" customWidth="1"/>
    <col min="13316" max="13316" width="0.1796875" style="80" customWidth="1"/>
    <col min="13317" max="13317" width="6.54296875" style="80" customWidth="1"/>
    <col min="13318" max="13318" width="5" style="80" customWidth="1"/>
    <col min="13319" max="13319" width="2" style="80" customWidth="1"/>
    <col min="13320" max="13320" width="8.453125" style="80" customWidth="1"/>
    <col min="13321" max="13321" width="6.1796875" style="80" customWidth="1"/>
    <col min="13322" max="13322" width="5.7265625" style="80" customWidth="1"/>
    <col min="13323" max="13323" width="1.7265625" style="80" customWidth="1"/>
    <col min="13324" max="13327" width="3.453125" style="80" customWidth="1"/>
    <col min="13328" max="13328" width="7.1796875" style="80" customWidth="1"/>
    <col min="13329" max="13329" width="12.26953125" style="80" customWidth="1"/>
    <col min="13330" max="13330" width="3.26953125" style="80" customWidth="1"/>
    <col min="13331" max="13331" width="3.453125" style="80" customWidth="1"/>
    <col min="13332" max="13332" width="1.81640625" style="80" customWidth="1"/>
    <col min="13333" max="13333" width="5.1796875" style="80" customWidth="1"/>
    <col min="13334" max="13337" width="0" style="80" hidden="1" customWidth="1"/>
    <col min="13338" max="13338" width="15.1796875" style="80" bestFit="1" customWidth="1"/>
    <col min="13339" max="13565" width="11.453125" style="80"/>
    <col min="13566" max="13566" width="2.26953125" style="80" customWidth="1"/>
    <col min="13567" max="13568" width="4.1796875" style="80" customWidth="1"/>
    <col min="13569" max="13569" width="4.26953125" style="80" customWidth="1"/>
    <col min="13570" max="13570" width="17.7265625" style="80" customWidth="1"/>
    <col min="13571" max="13571" width="5.26953125" style="80" customWidth="1"/>
    <col min="13572" max="13572" width="0.1796875" style="80" customWidth="1"/>
    <col min="13573" max="13573" width="6.54296875" style="80" customWidth="1"/>
    <col min="13574" max="13574" width="5" style="80" customWidth="1"/>
    <col min="13575" max="13575" width="2" style="80" customWidth="1"/>
    <col min="13576" max="13576" width="8.453125" style="80" customWidth="1"/>
    <col min="13577" max="13577" width="6.1796875" style="80" customWidth="1"/>
    <col min="13578" max="13578" width="5.7265625" style="80" customWidth="1"/>
    <col min="13579" max="13579" width="1.7265625" style="80" customWidth="1"/>
    <col min="13580" max="13583" width="3.453125" style="80" customWidth="1"/>
    <col min="13584" max="13584" width="7.1796875" style="80" customWidth="1"/>
    <col min="13585" max="13585" width="12.26953125" style="80" customWidth="1"/>
    <col min="13586" max="13586" width="3.26953125" style="80" customWidth="1"/>
    <col min="13587" max="13587" width="3.453125" style="80" customWidth="1"/>
    <col min="13588" max="13588" width="1.81640625" style="80" customWidth="1"/>
    <col min="13589" max="13589" width="5.1796875" style="80" customWidth="1"/>
    <col min="13590" max="13593" width="0" style="80" hidden="1" customWidth="1"/>
    <col min="13594" max="13594" width="15.1796875" style="80" bestFit="1" customWidth="1"/>
    <col min="13595" max="13821" width="11.453125" style="80"/>
    <col min="13822" max="13822" width="2.26953125" style="80" customWidth="1"/>
    <col min="13823" max="13824" width="4.1796875" style="80" customWidth="1"/>
    <col min="13825" max="13825" width="4.26953125" style="80" customWidth="1"/>
    <col min="13826" max="13826" width="17.7265625" style="80" customWidth="1"/>
    <col min="13827" max="13827" width="5.26953125" style="80" customWidth="1"/>
    <col min="13828" max="13828" width="0.1796875" style="80" customWidth="1"/>
    <col min="13829" max="13829" width="6.54296875" style="80" customWidth="1"/>
    <col min="13830" max="13830" width="5" style="80" customWidth="1"/>
    <col min="13831" max="13831" width="2" style="80" customWidth="1"/>
    <col min="13832" max="13832" width="8.453125" style="80" customWidth="1"/>
    <col min="13833" max="13833" width="6.1796875" style="80" customWidth="1"/>
    <col min="13834" max="13834" width="5.7265625" style="80" customWidth="1"/>
    <col min="13835" max="13835" width="1.7265625" style="80" customWidth="1"/>
    <col min="13836" max="13839" width="3.453125" style="80" customWidth="1"/>
    <col min="13840" max="13840" width="7.1796875" style="80" customWidth="1"/>
    <col min="13841" max="13841" width="12.26953125" style="80" customWidth="1"/>
    <col min="13842" max="13842" width="3.26953125" style="80" customWidth="1"/>
    <col min="13843" max="13843" width="3.453125" style="80" customWidth="1"/>
    <col min="13844" max="13844" width="1.81640625" style="80" customWidth="1"/>
    <col min="13845" max="13845" width="5.1796875" style="80" customWidth="1"/>
    <col min="13846" max="13849" width="0" style="80" hidden="1" customWidth="1"/>
    <col min="13850" max="13850" width="15.1796875" style="80" bestFit="1" customWidth="1"/>
    <col min="13851" max="14077" width="11.453125" style="80"/>
    <col min="14078" max="14078" width="2.26953125" style="80" customWidth="1"/>
    <col min="14079" max="14080" width="4.1796875" style="80" customWidth="1"/>
    <col min="14081" max="14081" width="4.26953125" style="80" customWidth="1"/>
    <col min="14082" max="14082" width="17.7265625" style="80" customWidth="1"/>
    <col min="14083" max="14083" width="5.26953125" style="80" customWidth="1"/>
    <col min="14084" max="14084" width="0.1796875" style="80" customWidth="1"/>
    <col min="14085" max="14085" width="6.54296875" style="80" customWidth="1"/>
    <col min="14086" max="14086" width="5" style="80" customWidth="1"/>
    <col min="14087" max="14087" width="2" style="80" customWidth="1"/>
    <col min="14088" max="14088" width="8.453125" style="80" customWidth="1"/>
    <col min="14089" max="14089" width="6.1796875" style="80" customWidth="1"/>
    <col min="14090" max="14090" width="5.7265625" style="80" customWidth="1"/>
    <col min="14091" max="14091" width="1.7265625" style="80" customWidth="1"/>
    <col min="14092" max="14095" width="3.453125" style="80" customWidth="1"/>
    <col min="14096" max="14096" width="7.1796875" style="80" customWidth="1"/>
    <col min="14097" max="14097" width="12.26953125" style="80" customWidth="1"/>
    <col min="14098" max="14098" width="3.26953125" style="80" customWidth="1"/>
    <col min="14099" max="14099" width="3.453125" style="80" customWidth="1"/>
    <col min="14100" max="14100" width="1.81640625" style="80" customWidth="1"/>
    <col min="14101" max="14101" width="5.1796875" style="80" customWidth="1"/>
    <col min="14102" max="14105" width="0" style="80" hidden="1" customWidth="1"/>
    <col min="14106" max="14106" width="15.1796875" style="80" bestFit="1" customWidth="1"/>
    <col min="14107" max="14333" width="11.453125" style="80"/>
    <col min="14334" max="14334" width="2.26953125" style="80" customWidth="1"/>
    <col min="14335" max="14336" width="4.1796875" style="80" customWidth="1"/>
    <col min="14337" max="14337" width="4.26953125" style="80" customWidth="1"/>
    <col min="14338" max="14338" width="17.7265625" style="80" customWidth="1"/>
    <col min="14339" max="14339" width="5.26953125" style="80" customWidth="1"/>
    <col min="14340" max="14340" width="0.1796875" style="80" customWidth="1"/>
    <col min="14341" max="14341" width="6.54296875" style="80" customWidth="1"/>
    <col min="14342" max="14342" width="5" style="80" customWidth="1"/>
    <col min="14343" max="14343" width="2" style="80" customWidth="1"/>
    <col min="14344" max="14344" width="8.453125" style="80" customWidth="1"/>
    <col min="14345" max="14345" width="6.1796875" style="80" customWidth="1"/>
    <col min="14346" max="14346" width="5.7265625" style="80" customWidth="1"/>
    <col min="14347" max="14347" width="1.7265625" style="80" customWidth="1"/>
    <col min="14348" max="14351" width="3.453125" style="80" customWidth="1"/>
    <col min="14352" max="14352" width="7.1796875" style="80" customWidth="1"/>
    <col min="14353" max="14353" width="12.26953125" style="80" customWidth="1"/>
    <col min="14354" max="14354" width="3.26953125" style="80" customWidth="1"/>
    <col min="14355" max="14355" width="3.453125" style="80" customWidth="1"/>
    <col min="14356" max="14356" width="1.81640625" style="80" customWidth="1"/>
    <col min="14357" max="14357" width="5.1796875" style="80" customWidth="1"/>
    <col min="14358" max="14361" width="0" style="80" hidden="1" customWidth="1"/>
    <col min="14362" max="14362" width="15.1796875" style="80" bestFit="1" customWidth="1"/>
    <col min="14363" max="14589" width="11.453125" style="80"/>
    <col min="14590" max="14590" width="2.26953125" style="80" customWidth="1"/>
    <col min="14591" max="14592" width="4.1796875" style="80" customWidth="1"/>
    <col min="14593" max="14593" width="4.26953125" style="80" customWidth="1"/>
    <col min="14594" max="14594" width="17.7265625" style="80" customWidth="1"/>
    <col min="14595" max="14595" width="5.26953125" style="80" customWidth="1"/>
    <col min="14596" max="14596" width="0.1796875" style="80" customWidth="1"/>
    <col min="14597" max="14597" width="6.54296875" style="80" customWidth="1"/>
    <col min="14598" max="14598" width="5" style="80" customWidth="1"/>
    <col min="14599" max="14599" width="2" style="80" customWidth="1"/>
    <col min="14600" max="14600" width="8.453125" style="80" customWidth="1"/>
    <col min="14601" max="14601" width="6.1796875" style="80" customWidth="1"/>
    <col min="14602" max="14602" width="5.7265625" style="80" customWidth="1"/>
    <col min="14603" max="14603" width="1.7265625" style="80" customWidth="1"/>
    <col min="14604" max="14607" width="3.453125" style="80" customWidth="1"/>
    <col min="14608" max="14608" width="7.1796875" style="80" customWidth="1"/>
    <col min="14609" max="14609" width="12.26953125" style="80" customWidth="1"/>
    <col min="14610" max="14610" width="3.26953125" style="80" customWidth="1"/>
    <col min="14611" max="14611" width="3.453125" style="80" customWidth="1"/>
    <col min="14612" max="14612" width="1.81640625" style="80" customWidth="1"/>
    <col min="14613" max="14613" width="5.1796875" style="80" customWidth="1"/>
    <col min="14614" max="14617" width="0" style="80" hidden="1" customWidth="1"/>
    <col min="14618" max="14618" width="15.1796875" style="80" bestFit="1" customWidth="1"/>
    <col min="14619" max="14845" width="11.453125" style="80"/>
    <col min="14846" max="14846" width="2.26953125" style="80" customWidth="1"/>
    <col min="14847" max="14848" width="4.1796875" style="80" customWidth="1"/>
    <col min="14849" max="14849" width="4.26953125" style="80" customWidth="1"/>
    <col min="14850" max="14850" width="17.7265625" style="80" customWidth="1"/>
    <col min="14851" max="14851" width="5.26953125" style="80" customWidth="1"/>
    <col min="14852" max="14852" width="0.1796875" style="80" customWidth="1"/>
    <col min="14853" max="14853" width="6.54296875" style="80" customWidth="1"/>
    <col min="14854" max="14854" width="5" style="80" customWidth="1"/>
    <col min="14855" max="14855" width="2" style="80" customWidth="1"/>
    <col min="14856" max="14856" width="8.453125" style="80" customWidth="1"/>
    <col min="14857" max="14857" width="6.1796875" style="80" customWidth="1"/>
    <col min="14858" max="14858" width="5.7265625" style="80" customWidth="1"/>
    <col min="14859" max="14859" width="1.7265625" style="80" customWidth="1"/>
    <col min="14860" max="14863" width="3.453125" style="80" customWidth="1"/>
    <col min="14864" max="14864" width="7.1796875" style="80" customWidth="1"/>
    <col min="14865" max="14865" width="12.26953125" style="80" customWidth="1"/>
    <col min="14866" max="14866" width="3.26953125" style="80" customWidth="1"/>
    <col min="14867" max="14867" width="3.453125" style="80" customWidth="1"/>
    <col min="14868" max="14868" width="1.81640625" style="80" customWidth="1"/>
    <col min="14869" max="14869" width="5.1796875" style="80" customWidth="1"/>
    <col min="14870" max="14873" width="0" style="80" hidden="1" customWidth="1"/>
    <col min="14874" max="14874" width="15.1796875" style="80" bestFit="1" customWidth="1"/>
    <col min="14875" max="15101" width="11.453125" style="80"/>
    <col min="15102" max="15102" width="2.26953125" style="80" customWidth="1"/>
    <col min="15103" max="15104" width="4.1796875" style="80" customWidth="1"/>
    <col min="15105" max="15105" width="4.26953125" style="80" customWidth="1"/>
    <col min="15106" max="15106" width="17.7265625" style="80" customWidth="1"/>
    <col min="15107" max="15107" width="5.26953125" style="80" customWidth="1"/>
    <col min="15108" max="15108" width="0.1796875" style="80" customWidth="1"/>
    <col min="15109" max="15109" width="6.54296875" style="80" customWidth="1"/>
    <col min="15110" max="15110" width="5" style="80" customWidth="1"/>
    <col min="15111" max="15111" width="2" style="80" customWidth="1"/>
    <col min="15112" max="15112" width="8.453125" style="80" customWidth="1"/>
    <col min="15113" max="15113" width="6.1796875" style="80" customWidth="1"/>
    <col min="15114" max="15114" width="5.7265625" style="80" customWidth="1"/>
    <col min="15115" max="15115" width="1.7265625" style="80" customWidth="1"/>
    <col min="15116" max="15119" width="3.453125" style="80" customWidth="1"/>
    <col min="15120" max="15120" width="7.1796875" style="80" customWidth="1"/>
    <col min="15121" max="15121" width="12.26953125" style="80" customWidth="1"/>
    <col min="15122" max="15122" width="3.26953125" style="80" customWidth="1"/>
    <col min="15123" max="15123" width="3.453125" style="80" customWidth="1"/>
    <col min="15124" max="15124" width="1.81640625" style="80" customWidth="1"/>
    <col min="15125" max="15125" width="5.1796875" style="80" customWidth="1"/>
    <col min="15126" max="15129" width="0" style="80" hidden="1" customWidth="1"/>
    <col min="15130" max="15130" width="15.1796875" style="80" bestFit="1" customWidth="1"/>
    <col min="15131" max="15357" width="11.453125" style="80"/>
    <col min="15358" max="15358" width="2.26953125" style="80" customWidth="1"/>
    <col min="15359" max="15360" width="4.1796875" style="80" customWidth="1"/>
    <col min="15361" max="15361" width="4.26953125" style="80" customWidth="1"/>
    <col min="15362" max="15362" width="17.7265625" style="80" customWidth="1"/>
    <col min="15363" max="15363" width="5.26953125" style="80" customWidth="1"/>
    <col min="15364" max="15364" width="0.1796875" style="80" customWidth="1"/>
    <col min="15365" max="15365" width="6.54296875" style="80" customWidth="1"/>
    <col min="15366" max="15366" width="5" style="80" customWidth="1"/>
    <col min="15367" max="15367" width="2" style="80" customWidth="1"/>
    <col min="15368" max="15368" width="8.453125" style="80" customWidth="1"/>
    <col min="15369" max="15369" width="6.1796875" style="80" customWidth="1"/>
    <col min="15370" max="15370" width="5.7265625" style="80" customWidth="1"/>
    <col min="15371" max="15371" width="1.7265625" style="80" customWidth="1"/>
    <col min="15372" max="15375" width="3.453125" style="80" customWidth="1"/>
    <col min="15376" max="15376" width="7.1796875" style="80" customWidth="1"/>
    <col min="15377" max="15377" width="12.26953125" style="80" customWidth="1"/>
    <col min="15378" max="15378" width="3.26953125" style="80" customWidth="1"/>
    <col min="15379" max="15379" width="3.453125" style="80" customWidth="1"/>
    <col min="15380" max="15380" width="1.81640625" style="80" customWidth="1"/>
    <col min="15381" max="15381" width="5.1796875" style="80" customWidth="1"/>
    <col min="15382" max="15385" width="0" style="80" hidden="1" customWidth="1"/>
    <col min="15386" max="15386" width="15.1796875" style="80" bestFit="1" customWidth="1"/>
    <col min="15387" max="15613" width="11.453125" style="80"/>
    <col min="15614" max="15614" width="2.26953125" style="80" customWidth="1"/>
    <col min="15615" max="15616" width="4.1796875" style="80" customWidth="1"/>
    <col min="15617" max="15617" width="4.26953125" style="80" customWidth="1"/>
    <col min="15618" max="15618" width="17.7265625" style="80" customWidth="1"/>
    <col min="15619" max="15619" width="5.26953125" style="80" customWidth="1"/>
    <col min="15620" max="15620" width="0.1796875" style="80" customWidth="1"/>
    <col min="15621" max="15621" width="6.54296875" style="80" customWidth="1"/>
    <col min="15622" max="15622" width="5" style="80" customWidth="1"/>
    <col min="15623" max="15623" width="2" style="80" customWidth="1"/>
    <col min="15624" max="15624" width="8.453125" style="80" customWidth="1"/>
    <col min="15625" max="15625" width="6.1796875" style="80" customWidth="1"/>
    <col min="15626" max="15626" width="5.7265625" style="80" customWidth="1"/>
    <col min="15627" max="15627" width="1.7265625" style="80" customWidth="1"/>
    <col min="15628" max="15631" width="3.453125" style="80" customWidth="1"/>
    <col min="15632" max="15632" width="7.1796875" style="80" customWidth="1"/>
    <col min="15633" max="15633" width="12.26953125" style="80" customWidth="1"/>
    <col min="15634" max="15634" width="3.26953125" style="80" customWidth="1"/>
    <col min="15635" max="15635" width="3.453125" style="80" customWidth="1"/>
    <col min="15636" max="15636" width="1.81640625" style="80" customWidth="1"/>
    <col min="15637" max="15637" width="5.1796875" style="80" customWidth="1"/>
    <col min="15638" max="15641" width="0" style="80" hidden="1" customWidth="1"/>
    <col min="15642" max="15642" width="15.1796875" style="80" bestFit="1" customWidth="1"/>
    <col min="15643" max="15869" width="11.453125" style="80"/>
    <col min="15870" max="15870" width="2.26953125" style="80" customWidth="1"/>
    <col min="15871" max="15872" width="4.1796875" style="80" customWidth="1"/>
    <col min="15873" max="15873" width="4.26953125" style="80" customWidth="1"/>
    <col min="15874" max="15874" width="17.7265625" style="80" customWidth="1"/>
    <col min="15875" max="15875" width="5.26953125" style="80" customWidth="1"/>
    <col min="15876" max="15876" width="0.1796875" style="80" customWidth="1"/>
    <col min="15877" max="15877" width="6.54296875" style="80" customWidth="1"/>
    <col min="15878" max="15878" width="5" style="80" customWidth="1"/>
    <col min="15879" max="15879" width="2" style="80" customWidth="1"/>
    <col min="15880" max="15880" width="8.453125" style="80" customWidth="1"/>
    <col min="15881" max="15881" width="6.1796875" style="80" customWidth="1"/>
    <col min="15882" max="15882" width="5.7265625" style="80" customWidth="1"/>
    <col min="15883" max="15883" width="1.7265625" style="80" customWidth="1"/>
    <col min="15884" max="15887" width="3.453125" style="80" customWidth="1"/>
    <col min="15888" max="15888" width="7.1796875" style="80" customWidth="1"/>
    <col min="15889" max="15889" width="12.26953125" style="80" customWidth="1"/>
    <col min="15890" max="15890" width="3.26953125" style="80" customWidth="1"/>
    <col min="15891" max="15891" width="3.453125" style="80" customWidth="1"/>
    <col min="15892" max="15892" width="1.81640625" style="80" customWidth="1"/>
    <col min="15893" max="15893" width="5.1796875" style="80" customWidth="1"/>
    <col min="15894" max="15897" width="0" style="80" hidden="1" customWidth="1"/>
    <col min="15898" max="15898" width="15.1796875" style="80" bestFit="1" customWidth="1"/>
    <col min="15899" max="16125" width="11.453125" style="80"/>
    <col min="16126" max="16126" width="2.26953125" style="80" customWidth="1"/>
    <col min="16127" max="16128" width="4.1796875" style="80" customWidth="1"/>
    <col min="16129" max="16129" width="4.26953125" style="80" customWidth="1"/>
    <col min="16130" max="16130" width="17.7265625" style="80" customWidth="1"/>
    <col min="16131" max="16131" width="5.26953125" style="80" customWidth="1"/>
    <col min="16132" max="16132" width="0.1796875" style="80" customWidth="1"/>
    <col min="16133" max="16133" width="6.54296875" style="80" customWidth="1"/>
    <col min="16134" max="16134" width="5" style="80" customWidth="1"/>
    <col min="16135" max="16135" width="2" style="80" customWidth="1"/>
    <col min="16136" max="16136" width="8.453125" style="80" customWidth="1"/>
    <col min="16137" max="16137" width="6.1796875" style="80" customWidth="1"/>
    <col min="16138" max="16138" width="5.7265625" style="80" customWidth="1"/>
    <col min="16139" max="16139" width="1.7265625" style="80" customWidth="1"/>
    <col min="16140" max="16143" width="3.453125" style="80" customWidth="1"/>
    <col min="16144" max="16144" width="7.1796875" style="80" customWidth="1"/>
    <col min="16145" max="16145" width="12.26953125" style="80" customWidth="1"/>
    <col min="16146" max="16146" width="3.26953125" style="80" customWidth="1"/>
    <col min="16147" max="16147" width="3.453125" style="80" customWidth="1"/>
    <col min="16148" max="16148" width="1.81640625" style="80" customWidth="1"/>
    <col min="16149" max="16149" width="5.1796875" style="80" customWidth="1"/>
    <col min="16150" max="16153" width="0" style="80" hidden="1" customWidth="1"/>
    <col min="16154" max="16154" width="15.1796875" style="80" bestFit="1" customWidth="1"/>
    <col min="16155" max="16384" width="11.453125" style="80"/>
  </cols>
  <sheetData>
    <row r="1" spans="1:25" s="50" customFormat="1">
      <c r="B1" s="403" t="s">
        <v>58</v>
      </c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5"/>
      <c r="U1" s="51"/>
      <c r="V1" s="52"/>
      <c r="W1" s="53"/>
      <c r="X1" s="53"/>
      <c r="Y1" s="53"/>
    </row>
    <row r="2" spans="1:25" s="50" customFormat="1" ht="16.5" customHeight="1">
      <c r="B2" s="406"/>
      <c r="C2" s="407"/>
      <c r="D2" s="407"/>
      <c r="E2" s="407"/>
      <c r="F2" s="407"/>
      <c r="G2" s="407"/>
      <c r="H2" s="407"/>
      <c r="I2" s="407"/>
      <c r="J2" s="407"/>
      <c r="K2" s="407"/>
      <c r="L2" s="407"/>
      <c r="M2" s="407"/>
      <c r="N2" s="407"/>
      <c r="O2" s="407"/>
      <c r="P2" s="407"/>
      <c r="Q2" s="407"/>
      <c r="R2" s="407"/>
      <c r="S2" s="407"/>
      <c r="T2" s="408"/>
      <c r="U2" s="51"/>
      <c r="V2" s="52"/>
      <c r="W2" s="53"/>
      <c r="X2" s="53"/>
      <c r="Y2" s="53"/>
    </row>
    <row r="3" spans="1:25" s="50" customFormat="1" ht="18" customHeight="1">
      <c r="B3" s="409" t="str">
        <f>PRESUPUESTO!B3</f>
        <v>REPOSICION ALCANTARILLADO CASCO URBANO</v>
      </c>
      <c r="C3" s="410"/>
      <c r="D3" s="410"/>
      <c r="E3" s="410"/>
      <c r="F3" s="410"/>
      <c r="G3" s="410"/>
      <c r="H3" s="410"/>
      <c r="I3" s="410"/>
      <c r="J3" s="410"/>
      <c r="K3" s="410"/>
      <c r="L3" s="410"/>
      <c r="M3" s="410"/>
      <c r="N3" s="410"/>
      <c r="O3" s="410"/>
      <c r="P3" s="410"/>
      <c r="Q3" s="410"/>
      <c r="R3" s="410"/>
      <c r="S3" s="410"/>
      <c r="T3" s="411"/>
      <c r="U3" s="51"/>
      <c r="V3" s="52"/>
      <c r="W3" s="53"/>
      <c r="X3" s="53"/>
      <c r="Y3" s="53"/>
    </row>
    <row r="4" spans="1:25" s="50" customFormat="1" ht="6.75" customHeight="1">
      <c r="B4" s="412"/>
      <c r="C4" s="413"/>
      <c r="D4" s="413"/>
      <c r="E4" s="413"/>
      <c r="F4" s="413"/>
      <c r="G4" s="413"/>
      <c r="H4" s="413"/>
      <c r="I4" s="413"/>
      <c r="J4" s="413"/>
      <c r="K4" s="413"/>
      <c r="L4" s="413"/>
      <c r="M4" s="413"/>
      <c r="N4" s="413"/>
      <c r="O4" s="413"/>
      <c r="P4" s="413"/>
      <c r="Q4" s="413"/>
      <c r="R4" s="413"/>
      <c r="S4" s="413"/>
      <c r="T4" s="414"/>
      <c r="U4" s="51"/>
      <c r="V4" s="52"/>
      <c r="W4" s="53"/>
      <c r="X4" s="53"/>
      <c r="Y4" s="53"/>
    </row>
    <row r="5" spans="1:25">
      <c r="B5" s="415" t="s">
        <v>59</v>
      </c>
      <c r="C5" s="416"/>
      <c r="D5" s="417" t="s">
        <v>60</v>
      </c>
      <c r="E5" s="418"/>
      <c r="F5" s="418"/>
      <c r="G5" s="418"/>
      <c r="H5" s="418"/>
      <c r="I5" s="418"/>
      <c r="J5" s="418"/>
      <c r="K5" s="418"/>
      <c r="L5" s="418"/>
      <c r="M5" s="418"/>
      <c r="N5" s="418"/>
      <c r="O5" s="418"/>
      <c r="P5" s="416"/>
      <c r="Q5" s="417" t="s">
        <v>61</v>
      </c>
      <c r="R5" s="418"/>
      <c r="S5" s="416"/>
      <c r="T5" s="54" t="s">
        <v>62</v>
      </c>
      <c r="U5" s="51"/>
    </row>
    <row r="6" spans="1:25" s="50" customFormat="1">
      <c r="B6" s="399">
        <f>+PRESUPUESTO!B8</f>
        <v>1.3</v>
      </c>
      <c r="C6" s="400"/>
      <c r="D6" s="55" t="str">
        <f>+PRESUPUESTO!C8</f>
        <v>Retiro de sobrantes distancia max. 8km.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401" t="str">
        <f>+PRESUPUESTO!D8</f>
        <v>M3</v>
      </c>
      <c r="R6" s="402"/>
      <c r="S6" s="400"/>
      <c r="T6" s="58">
        <v>1</v>
      </c>
      <c r="U6" s="51"/>
      <c r="V6" s="52"/>
      <c r="W6" s="53"/>
      <c r="X6" s="53"/>
      <c r="Y6" s="53"/>
    </row>
    <row r="7" spans="1:25" s="50" customFormat="1">
      <c r="B7" s="419"/>
      <c r="C7" s="400"/>
      <c r="D7" s="401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0"/>
      <c r="Q7" s="401"/>
      <c r="R7" s="402"/>
      <c r="S7" s="400"/>
      <c r="T7" s="59"/>
      <c r="U7" s="51"/>
      <c r="V7" s="52"/>
      <c r="W7" s="53"/>
      <c r="X7" s="53"/>
      <c r="Y7" s="53"/>
    </row>
    <row r="8" spans="1:25" s="50" customFormat="1"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  <c r="U8" s="51"/>
      <c r="V8" s="52"/>
      <c r="W8" s="53"/>
      <c r="X8" s="53"/>
      <c r="Y8" s="53"/>
    </row>
    <row r="9" spans="1:25">
      <c r="B9" s="420" t="s">
        <v>63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  <c r="S9" s="421"/>
      <c r="T9" s="422"/>
      <c r="U9" s="51"/>
    </row>
    <row r="10" spans="1:25" s="50" customFormat="1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2"/>
      <c r="U10" s="51"/>
      <c r="V10" s="52"/>
      <c r="W10" s="53"/>
      <c r="X10" s="53"/>
      <c r="Y10" s="53"/>
    </row>
    <row r="11" spans="1:25">
      <c r="A11" s="65"/>
      <c r="B11" s="423" t="s">
        <v>60</v>
      </c>
      <c r="C11" s="424"/>
      <c r="D11" s="424"/>
      <c r="E11" s="424"/>
      <c r="F11" s="424" t="s">
        <v>64</v>
      </c>
      <c r="G11" s="424"/>
      <c r="H11" s="424"/>
      <c r="I11" s="424" t="s">
        <v>65</v>
      </c>
      <c r="J11" s="424"/>
      <c r="K11" s="424"/>
      <c r="L11" s="424" t="s">
        <v>66</v>
      </c>
      <c r="M11" s="424"/>
      <c r="N11" s="424"/>
      <c r="O11" s="424"/>
      <c r="P11" s="424"/>
      <c r="Q11" s="424" t="s">
        <v>67</v>
      </c>
      <c r="R11" s="424"/>
      <c r="S11" s="424"/>
      <c r="T11" s="66" t="s">
        <v>68</v>
      </c>
      <c r="U11" s="51"/>
    </row>
    <row r="12" spans="1:25" s="50" customFormat="1">
      <c r="B12" s="425" t="s">
        <v>69</v>
      </c>
      <c r="C12" s="426"/>
      <c r="D12" s="426"/>
      <c r="E12" s="426"/>
      <c r="F12" s="426"/>
      <c r="G12" s="426"/>
      <c r="H12" s="426"/>
      <c r="I12" s="426" t="s">
        <v>70</v>
      </c>
      <c r="J12" s="426"/>
      <c r="K12" s="426"/>
      <c r="L12" s="427">
        <f>'[1]APU 1.2'!L11:P11</f>
        <v>80000</v>
      </c>
      <c r="M12" s="428"/>
      <c r="N12" s="428"/>
      <c r="O12" s="428"/>
      <c r="P12" s="429"/>
      <c r="Q12" s="430">
        <v>0.1</v>
      </c>
      <c r="R12" s="430"/>
      <c r="S12" s="430"/>
      <c r="T12" s="67">
        <f>+Q12*L12</f>
        <v>8000</v>
      </c>
      <c r="U12" s="51"/>
      <c r="V12" s="52"/>
      <c r="W12" s="53"/>
      <c r="X12" s="53"/>
      <c r="Y12" s="53"/>
    </row>
    <row r="13" spans="1:25" s="50" customFormat="1">
      <c r="B13" s="425"/>
      <c r="C13" s="426"/>
      <c r="D13" s="426"/>
      <c r="E13" s="426"/>
      <c r="F13" s="426"/>
      <c r="G13" s="426"/>
      <c r="H13" s="426"/>
      <c r="I13" s="426"/>
      <c r="J13" s="426"/>
      <c r="K13" s="426"/>
      <c r="L13" s="426"/>
      <c r="M13" s="426"/>
      <c r="N13" s="426"/>
      <c r="O13" s="426"/>
      <c r="P13" s="426"/>
      <c r="Q13" s="426"/>
      <c r="R13" s="426"/>
      <c r="S13" s="426"/>
      <c r="T13" s="67"/>
      <c r="U13" s="51"/>
      <c r="V13" s="52"/>
      <c r="W13" s="53"/>
      <c r="X13" s="53"/>
      <c r="Y13" s="53"/>
    </row>
    <row r="14" spans="1:25" s="50" customFormat="1">
      <c r="B14" s="431" t="s">
        <v>71</v>
      </c>
      <c r="C14" s="432"/>
      <c r="D14" s="432"/>
      <c r="E14" s="432"/>
      <c r="F14" s="432"/>
      <c r="G14" s="432"/>
      <c r="H14" s="432"/>
      <c r="I14" s="432"/>
      <c r="J14" s="432"/>
      <c r="K14" s="432"/>
      <c r="L14" s="432"/>
      <c r="M14" s="432"/>
      <c r="N14" s="432"/>
      <c r="O14" s="432"/>
      <c r="P14" s="432"/>
      <c r="Q14" s="432"/>
      <c r="R14" s="432"/>
      <c r="S14" s="433"/>
      <c r="T14" s="67">
        <f>SUM(T12:T13)</f>
        <v>8000</v>
      </c>
      <c r="U14" s="51"/>
      <c r="V14" s="52"/>
      <c r="W14" s="53"/>
      <c r="X14" s="53"/>
      <c r="Y14" s="53"/>
    </row>
    <row r="15" spans="1:25" s="50" customFormat="1">
      <c r="B15" s="68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69"/>
      <c r="T15" s="70"/>
      <c r="U15" s="51"/>
      <c r="V15" s="52"/>
      <c r="W15" s="53"/>
      <c r="X15" s="53"/>
      <c r="Y15" s="53"/>
    </row>
    <row r="16" spans="1:25">
      <c r="B16" s="420" t="s">
        <v>72</v>
      </c>
      <c r="C16" s="421"/>
      <c r="D16" s="421"/>
      <c r="E16" s="421"/>
      <c r="F16" s="421"/>
      <c r="G16" s="421"/>
      <c r="H16" s="421"/>
      <c r="I16" s="421"/>
      <c r="J16" s="421"/>
      <c r="K16" s="421"/>
      <c r="L16" s="421"/>
      <c r="M16" s="421"/>
      <c r="N16" s="421"/>
      <c r="O16" s="421"/>
      <c r="P16" s="421"/>
      <c r="Q16" s="421"/>
      <c r="R16" s="421"/>
      <c r="S16" s="421"/>
      <c r="T16" s="422"/>
      <c r="U16" s="51"/>
    </row>
    <row r="17" spans="1:25" s="50" customFormat="1">
      <c r="B17" s="63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4"/>
      <c r="P17" s="64"/>
      <c r="Q17" s="64"/>
      <c r="R17" s="64"/>
      <c r="S17" s="64"/>
      <c r="T17" s="62"/>
      <c r="U17" s="51"/>
      <c r="V17" s="52"/>
      <c r="W17" s="53"/>
      <c r="X17" s="53"/>
      <c r="Y17" s="53"/>
    </row>
    <row r="18" spans="1:25">
      <c r="B18" s="434" t="s">
        <v>60</v>
      </c>
      <c r="C18" s="435"/>
      <c r="D18" s="435"/>
      <c r="E18" s="435"/>
      <c r="F18" s="435"/>
      <c r="G18" s="435"/>
      <c r="H18" s="435"/>
      <c r="I18" s="435"/>
      <c r="J18" s="435" t="s">
        <v>61</v>
      </c>
      <c r="K18" s="435"/>
      <c r="L18" s="435" t="s">
        <v>62</v>
      </c>
      <c r="M18" s="435"/>
      <c r="N18" s="435"/>
      <c r="O18" s="435"/>
      <c r="P18" s="435"/>
      <c r="Q18" s="435" t="s">
        <v>73</v>
      </c>
      <c r="R18" s="435"/>
      <c r="S18" s="435"/>
      <c r="T18" s="54" t="s">
        <v>74</v>
      </c>
      <c r="U18" s="51"/>
    </row>
    <row r="19" spans="1:25" s="50" customFormat="1">
      <c r="B19" s="436"/>
      <c r="C19" s="437"/>
      <c r="D19" s="437"/>
      <c r="E19" s="437"/>
      <c r="F19" s="437"/>
      <c r="G19" s="437"/>
      <c r="H19" s="437"/>
      <c r="I19" s="437"/>
      <c r="J19" s="437"/>
      <c r="K19" s="437"/>
      <c r="L19" s="437"/>
      <c r="M19" s="437"/>
      <c r="N19" s="437"/>
      <c r="O19" s="437"/>
      <c r="P19" s="437"/>
      <c r="Q19" s="437"/>
      <c r="R19" s="437"/>
      <c r="S19" s="437"/>
      <c r="T19" s="71"/>
      <c r="U19" s="51"/>
      <c r="V19" s="52"/>
      <c r="W19" s="53"/>
      <c r="X19" s="53"/>
      <c r="Y19" s="53"/>
    </row>
    <row r="20" spans="1:25" s="50" customFormat="1">
      <c r="B20" s="438" t="s">
        <v>71</v>
      </c>
      <c r="C20" s="439"/>
      <c r="D20" s="439"/>
      <c r="E20" s="439"/>
      <c r="F20" s="439"/>
      <c r="G20" s="439"/>
      <c r="H20" s="439"/>
      <c r="I20" s="439"/>
      <c r="J20" s="439"/>
      <c r="K20" s="439"/>
      <c r="L20" s="439"/>
      <c r="M20" s="439"/>
      <c r="N20" s="439"/>
      <c r="O20" s="439"/>
      <c r="P20" s="439"/>
      <c r="Q20" s="439"/>
      <c r="R20" s="439"/>
      <c r="S20" s="440"/>
      <c r="T20" s="71">
        <f>SUM(T19:T19)</f>
        <v>0</v>
      </c>
      <c r="U20" s="51"/>
      <c r="V20" s="52"/>
      <c r="W20" s="53"/>
      <c r="X20" s="53"/>
      <c r="Y20" s="53"/>
    </row>
    <row r="21" spans="1:25" s="50" customFormat="1">
      <c r="B21" s="72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0"/>
      <c r="U21" s="51"/>
      <c r="V21" s="52"/>
      <c r="W21" s="53"/>
      <c r="X21" s="53"/>
      <c r="Y21" s="53"/>
    </row>
    <row r="22" spans="1:25">
      <c r="B22" s="420" t="s">
        <v>75</v>
      </c>
      <c r="C22" s="421"/>
      <c r="D22" s="421"/>
      <c r="E22" s="421"/>
      <c r="F22" s="421"/>
      <c r="G22" s="421"/>
      <c r="H22" s="421"/>
      <c r="I22" s="421"/>
      <c r="J22" s="421"/>
      <c r="K22" s="421"/>
      <c r="L22" s="421"/>
      <c r="M22" s="421"/>
      <c r="N22" s="421"/>
      <c r="O22" s="421"/>
      <c r="P22" s="421"/>
      <c r="Q22" s="421"/>
      <c r="R22" s="421"/>
      <c r="S22" s="421"/>
      <c r="T22" s="422"/>
      <c r="U22" s="51"/>
    </row>
    <row r="23" spans="1:25" s="50" customFormat="1">
      <c r="B23" s="63"/>
      <c r="C23" s="64"/>
      <c r="D23" s="64"/>
      <c r="E23" s="64"/>
      <c r="F23" s="64"/>
      <c r="G23" s="64"/>
      <c r="H23" s="64"/>
      <c r="I23" s="64"/>
      <c r="J23" s="64"/>
      <c r="K23" s="64"/>
      <c r="L23" s="64"/>
      <c r="M23" s="64"/>
      <c r="N23" s="64"/>
      <c r="O23" s="64"/>
      <c r="P23" s="64"/>
      <c r="Q23" s="64"/>
      <c r="R23" s="64"/>
      <c r="S23" s="64"/>
      <c r="T23" s="62"/>
      <c r="U23" s="51"/>
      <c r="V23" s="52"/>
      <c r="W23" s="53"/>
      <c r="X23" s="53"/>
      <c r="Y23" s="53"/>
    </row>
    <row r="24" spans="1:25">
      <c r="B24" s="423" t="s">
        <v>76</v>
      </c>
      <c r="C24" s="424"/>
      <c r="D24" s="424"/>
      <c r="E24" s="424"/>
      <c r="F24" s="424"/>
      <c r="G24" s="424"/>
      <c r="H24" s="424" t="s">
        <v>77</v>
      </c>
      <c r="I24" s="424"/>
      <c r="J24" s="424" t="s">
        <v>78</v>
      </c>
      <c r="K24" s="424"/>
      <c r="L24" s="424" t="s">
        <v>79</v>
      </c>
      <c r="M24" s="424"/>
      <c r="N24" s="424"/>
      <c r="O24" s="424"/>
      <c r="P24" s="424"/>
      <c r="Q24" s="424" t="s">
        <v>80</v>
      </c>
      <c r="R24" s="424"/>
      <c r="S24" s="424"/>
      <c r="T24" s="66" t="s">
        <v>68</v>
      </c>
      <c r="U24" s="51"/>
    </row>
    <row r="25" spans="1:25" s="50" customFormat="1">
      <c r="B25" s="441" t="s">
        <v>81</v>
      </c>
      <c r="C25" s="442"/>
      <c r="D25" s="442"/>
      <c r="E25" s="442"/>
      <c r="F25" s="442"/>
      <c r="G25" s="443"/>
      <c r="H25" s="426">
        <v>1.1000000000000001</v>
      </c>
      <c r="I25" s="426"/>
      <c r="J25" s="426">
        <v>8</v>
      </c>
      <c r="K25" s="426"/>
      <c r="L25" s="426">
        <f>H25*J25</f>
        <v>8.8000000000000007</v>
      </c>
      <c r="M25" s="426"/>
      <c r="N25" s="426"/>
      <c r="O25" s="426"/>
      <c r="P25" s="426"/>
      <c r="Q25" s="426">
        <v>1200</v>
      </c>
      <c r="R25" s="426"/>
      <c r="S25" s="426"/>
      <c r="T25" s="67">
        <f>+Q25*L25</f>
        <v>10560</v>
      </c>
      <c r="U25" s="51"/>
      <c r="V25" s="52"/>
      <c r="W25" s="53"/>
      <c r="X25" s="53"/>
      <c r="Y25" s="53"/>
    </row>
    <row r="26" spans="1:25" s="50" customFormat="1">
      <c r="B26" s="425"/>
      <c r="C26" s="426"/>
      <c r="D26" s="426"/>
      <c r="E26" s="426"/>
      <c r="F26" s="426"/>
      <c r="G26" s="426"/>
      <c r="H26" s="426"/>
      <c r="I26" s="426"/>
      <c r="J26" s="426"/>
      <c r="K26" s="426"/>
      <c r="L26" s="426"/>
      <c r="M26" s="426"/>
      <c r="N26" s="426"/>
      <c r="O26" s="426"/>
      <c r="P26" s="426"/>
      <c r="Q26" s="426"/>
      <c r="R26" s="426"/>
      <c r="S26" s="426"/>
      <c r="T26" s="67"/>
      <c r="U26" s="51"/>
      <c r="V26" s="52"/>
      <c r="W26" s="53"/>
      <c r="X26" s="53"/>
      <c r="Y26" s="53"/>
    </row>
    <row r="27" spans="1:25" s="50" customFormat="1">
      <c r="B27" s="425"/>
      <c r="C27" s="426"/>
      <c r="D27" s="426"/>
      <c r="E27" s="426"/>
      <c r="F27" s="426"/>
      <c r="G27" s="426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6"/>
      <c r="T27" s="67"/>
      <c r="U27" s="51"/>
      <c r="V27" s="52"/>
      <c r="W27" s="53"/>
      <c r="X27" s="53"/>
      <c r="Y27" s="53"/>
    </row>
    <row r="28" spans="1:25" s="50" customFormat="1">
      <c r="B28" s="444" t="s">
        <v>71</v>
      </c>
      <c r="C28" s="445"/>
      <c r="D28" s="445"/>
      <c r="E28" s="445"/>
      <c r="F28" s="445"/>
      <c r="G28" s="445"/>
      <c r="H28" s="445"/>
      <c r="I28" s="445"/>
      <c r="J28" s="445"/>
      <c r="K28" s="445"/>
      <c r="L28" s="445"/>
      <c r="M28" s="445"/>
      <c r="N28" s="445"/>
      <c r="O28" s="445"/>
      <c r="P28" s="445"/>
      <c r="Q28" s="445"/>
      <c r="R28" s="445"/>
      <c r="S28" s="445"/>
      <c r="T28" s="67">
        <f>+T25</f>
        <v>10560</v>
      </c>
      <c r="U28" s="51"/>
      <c r="V28" s="74"/>
      <c r="W28" s="53"/>
      <c r="X28" s="53"/>
      <c r="Y28" s="53"/>
    </row>
    <row r="29" spans="1:25" s="50" customFormat="1">
      <c r="A29" s="75"/>
      <c r="B29" s="68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69"/>
      <c r="S29" s="69"/>
      <c r="T29" s="70"/>
      <c r="U29" s="51"/>
      <c r="V29" s="74"/>
      <c r="W29" s="53"/>
      <c r="X29" s="53"/>
      <c r="Y29" s="53"/>
    </row>
    <row r="30" spans="1:25">
      <c r="B30" s="420" t="s">
        <v>82</v>
      </c>
      <c r="C30" s="421"/>
      <c r="D30" s="421"/>
      <c r="E30" s="421"/>
      <c r="F30" s="421"/>
      <c r="G30" s="421"/>
      <c r="H30" s="421"/>
      <c r="I30" s="421"/>
      <c r="J30" s="421"/>
      <c r="K30" s="421"/>
      <c r="L30" s="421"/>
      <c r="M30" s="421"/>
      <c r="N30" s="421"/>
      <c r="O30" s="421"/>
      <c r="P30" s="421"/>
      <c r="Q30" s="421"/>
      <c r="R30" s="421"/>
      <c r="S30" s="421"/>
      <c r="T30" s="422"/>
      <c r="U30" s="51"/>
    </row>
    <row r="31" spans="1:25" s="50" customFormat="1">
      <c r="B31" s="63"/>
      <c r="C31" s="64"/>
      <c r="D31" s="64"/>
      <c r="E31" s="64"/>
      <c r="F31" s="64"/>
      <c r="G31" s="64"/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2"/>
      <c r="U31" s="51"/>
      <c r="V31" s="52"/>
      <c r="W31" s="53"/>
      <c r="X31" s="53"/>
      <c r="Y31" s="53"/>
    </row>
    <row r="32" spans="1:25">
      <c r="B32" s="423" t="s">
        <v>83</v>
      </c>
      <c r="C32" s="424"/>
      <c r="D32" s="424"/>
      <c r="E32" s="424"/>
      <c r="F32" s="424"/>
      <c r="G32" s="424"/>
      <c r="H32" s="424" t="s">
        <v>84</v>
      </c>
      <c r="I32" s="424"/>
      <c r="J32" s="424" t="s">
        <v>85</v>
      </c>
      <c r="K32" s="424"/>
      <c r="L32" s="424" t="s">
        <v>86</v>
      </c>
      <c r="M32" s="424"/>
      <c r="N32" s="424"/>
      <c r="O32" s="424"/>
      <c r="P32" s="424"/>
      <c r="Q32" s="424" t="s">
        <v>67</v>
      </c>
      <c r="R32" s="424"/>
      <c r="S32" s="424"/>
      <c r="T32" s="66" t="s">
        <v>68</v>
      </c>
      <c r="U32" s="51"/>
    </row>
    <row r="33" spans="1:31" s="50" customFormat="1">
      <c r="B33" s="425" t="s">
        <v>87</v>
      </c>
      <c r="C33" s="426"/>
      <c r="D33" s="426"/>
      <c r="E33" s="426"/>
      <c r="F33" s="426"/>
      <c r="G33" s="426"/>
      <c r="H33" s="426">
        <v>15000</v>
      </c>
      <c r="I33" s="426"/>
      <c r="J33" s="426">
        <f>+H33*0.8</f>
        <v>12000</v>
      </c>
      <c r="K33" s="426"/>
      <c r="L33" s="426">
        <f>+J33+H33</f>
        <v>27000</v>
      </c>
      <c r="M33" s="426"/>
      <c r="N33" s="426"/>
      <c r="O33" s="426"/>
      <c r="P33" s="426"/>
      <c r="Q33" s="446">
        <v>20</v>
      </c>
      <c r="R33" s="446"/>
      <c r="S33" s="446"/>
      <c r="T33" s="67">
        <f>+L33/Q33</f>
        <v>1350</v>
      </c>
      <c r="U33" s="51"/>
      <c r="V33" s="52"/>
      <c r="W33" s="53"/>
      <c r="X33" s="53"/>
      <c r="Y33" s="53"/>
    </row>
    <row r="34" spans="1:31" s="50" customFormat="1">
      <c r="B34" s="425"/>
      <c r="C34" s="426"/>
      <c r="D34" s="426"/>
      <c r="E34" s="426"/>
      <c r="F34" s="426"/>
      <c r="G34" s="426"/>
      <c r="H34" s="426"/>
      <c r="I34" s="426"/>
      <c r="J34" s="426"/>
      <c r="K34" s="426"/>
      <c r="L34" s="426"/>
      <c r="M34" s="426"/>
      <c r="N34" s="426"/>
      <c r="O34" s="426"/>
      <c r="P34" s="426"/>
      <c r="Q34" s="447"/>
      <c r="R34" s="447"/>
      <c r="S34" s="447"/>
      <c r="T34" s="67"/>
      <c r="U34" s="51"/>
      <c r="V34" s="52"/>
      <c r="W34" s="53"/>
      <c r="X34" s="53"/>
      <c r="Y34" s="53"/>
    </row>
    <row r="35" spans="1:31" s="50" customFormat="1">
      <c r="B35" s="425"/>
      <c r="C35" s="426"/>
      <c r="D35" s="426"/>
      <c r="E35" s="426"/>
      <c r="F35" s="426"/>
      <c r="G35" s="426"/>
      <c r="H35" s="426"/>
      <c r="I35" s="426"/>
      <c r="J35" s="426"/>
      <c r="K35" s="426"/>
      <c r="L35" s="426"/>
      <c r="M35" s="426"/>
      <c r="N35" s="426"/>
      <c r="O35" s="426"/>
      <c r="P35" s="426"/>
      <c r="Q35" s="426"/>
      <c r="R35" s="426"/>
      <c r="S35" s="426"/>
      <c r="T35" s="67"/>
      <c r="U35" s="51"/>
      <c r="V35" s="52"/>
      <c r="W35" s="53"/>
      <c r="X35" s="53"/>
      <c r="Y35" s="53"/>
    </row>
    <row r="36" spans="1:31" s="50" customFormat="1">
      <c r="B36" s="431" t="s">
        <v>71</v>
      </c>
      <c r="C36" s="432"/>
      <c r="D36" s="432"/>
      <c r="E36" s="432"/>
      <c r="F36" s="432"/>
      <c r="G36" s="432"/>
      <c r="H36" s="432"/>
      <c r="I36" s="432"/>
      <c r="J36" s="432"/>
      <c r="K36" s="432"/>
      <c r="L36" s="432"/>
      <c r="M36" s="432"/>
      <c r="N36" s="432"/>
      <c r="O36" s="432"/>
      <c r="P36" s="432"/>
      <c r="Q36" s="432"/>
      <c r="R36" s="432"/>
      <c r="S36" s="433"/>
      <c r="T36" s="67">
        <f>SUM(T33:T35)</f>
        <v>1350</v>
      </c>
      <c r="U36" s="51"/>
      <c r="V36" s="52"/>
      <c r="W36" s="53"/>
      <c r="X36" s="53"/>
      <c r="Y36" s="53"/>
    </row>
    <row r="37" spans="1:31" s="79" customFormat="1">
      <c r="A37" s="50"/>
      <c r="B37" s="448" t="s">
        <v>29</v>
      </c>
      <c r="C37" s="449"/>
      <c r="D37" s="449"/>
      <c r="E37" s="449"/>
      <c r="F37" s="449"/>
      <c r="G37" s="449"/>
      <c r="H37" s="449"/>
      <c r="I37" s="449"/>
      <c r="J37" s="449"/>
      <c r="K37" s="449"/>
      <c r="L37" s="449"/>
      <c r="M37" s="449"/>
      <c r="N37" s="449"/>
      <c r="O37" s="449"/>
      <c r="P37" s="449"/>
      <c r="Q37" s="449"/>
      <c r="R37" s="449"/>
      <c r="S37" s="449"/>
      <c r="T37" s="76">
        <f>ROUND(T36+T28+T20+T14,0)</f>
        <v>19910</v>
      </c>
      <c r="U37" s="51"/>
      <c r="V37" s="52"/>
      <c r="W37" s="53"/>
      <c r="X37" s="53"/>
      <c r="Y37" s="53"/>
      <c r="Z37" s="77"/>
      <c r="AA37" s="78"/>
      <c r="AB37" s="78"/>
      <c r="AC37" s="78"/>
      <c r="AD37" s="78"/>
      <c r="AE37" s="78"/>
    </row>
    <row r="38" spans="1:31" s="79" customFormat="1">
      <c r="A38" s="50"/>
      <c r="B38" s="450" t="s">
        <v>88</v>
      </c>
      <c r="C38" s="451"/>
      <c r="D38" s="451"/>
      <c r="E38" s="451"/>
      <c r="F38" s="451"/>
      <c r="G38" s="451"/>
      <c r="H38" s="451"/>
      <c r="I38" s="451"/>
      <c r="J38" s="451"/>
      <c r="K38" s="451"/>
      <c r="L38" s="451"/>
      <c r="M38" s="451"/>
      <c r="N38" s="451"/>
      <c r="O38" s="451"/>
      <c r="P38" s="451"/>
      <c r="Q38" s="451"/>
      <c r="R38" s="451"/>
      <c r="S38" s="452"/>
      <c r="T38" s="87">
        <f>T37*15%</f>
        <v>2986.5</v>
      </c>
      <c r="U38" s="51"/>
      <c r="V38" s="52"/>
      <c r="W38" s="53"/>
      <c r="X38" s="53"/>
      <c r="Y38" s="53"/>
      <c r="Z38" s="77"/>
      <c r="AA38" s="78"/>
      <c r="AB38" s="78"/>
      <c r="AC38" s="78"/>
      <c r="AD38" s="78"/>
      <c r="AE38" s="78"/>
    </row>
    <row r="39" spans="1:31" s="79" customFormat="1">
      <c r="A39" s="50"/>
      <c r="B39" s="450" t="s">
        <v>89</v>
      </c>
      <c r="C39" s="451"/>
      <c r="D39" s="451"/>
      <c r="E39" s="451"/>
      <c r="F39" s="451"/>
      <c r="G39" s="451"/>
      <c r="H39" s="451"/>
      <c r="I39" s="451"/>
      <c r="J39" s="451"/>
      <c r="K39" s="451"/>
      <c r="L39" s="451"/>
      <c r="M39" s="451"/>
      <c r="N39" s="451"/>
      <c r="O39" s="451"/>
      <c r="P39" s="451"/>
      <c r="Q39" s="451"/>
      <c r="R39" s="451"/>
      <c r="S39" s="452"/>
      <c r="T39" s="87">
        <f>T37*5%</f>
        <v>995.5</v>
      </c>
      <c r="U39" s="51"/>
      <c r="V39" s="52"/>
      <c r="W39" s="53"/>
      <c r="X39" s="53"/>
      <c r="Y39" s="53"/>
      <c r="Z39" s="77"/>
      <c r="AA39" s="78"/>
      <c r="AB39" s="78"/>
      <c r="AC39" s="78"/>
      <c r="AD39" s="78"/>
      <c r="AE39" s="78"/>
    </row>
    <row r="40" spans="1:31">
      <c r="B40" s="450" t="s">
        <v>90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87">
        <f>T37*5%</f>
        <v>995.5</v>
      </c>
    </row>
    <row r="41" spans="1:31" ht="13" thickBot="1">
      <c r="B41" s="453" t="s">
        <v>91</v>
      </c>
      <c r="C41" s="454"/>
      <c r="D41" s="454"/>
      <c r="E41" s="454"/>
      <c r="F41" s="454"/>
      <c r="G41" s="454"/>
      <c r="H41" s="454"/>
      <c r="I41" s="454"/>
      <c r="J41" s="454"/>
      <c r="K41" s="454"/>
      <c r="L41" s="454"/>
      <c r="M41" s="454"/>
      <c r="N41" s="454"/>
      <c r="O41" s="454"/>
      <c r="P41" s="454"/>
      <c r="Q41" s="454"/>
      <c r="R41" s="454"/>
      <c r="S41" s="454"/>
      <c r="T41" s="81">
        <f>ROUND(SUM(T37:T40),0)</f>
        <v>24888</v>
      </c>
    </row>
    <row r="42" spans="1:31" s="50" customFormat="1">
      <c r="T42" s="82"/>
      <c r="V42" s="52"/>
      <c r="W42" s="53"/>
      <c r="X42" s="53"/>
      <c r="Y42" s="53"/>
    </row>
    <row r="43" spans="1:31" s="50" customFormat="1">
      <c r="T43" s="82"/>
      <c r="V43" s="52"/>
      <c r="W43" s="53"/>
      <c r="X43" s="53"/>
      <c r="Y43" s="53"/>
    </row>
    <row r="44" spans="1:31" s="50" customFormat="1">
      <c r="T44" s="82"/>
      <c r="V44" s="52"/>
      <c r="W44" s="53"/>
      <c r="X44" s="53"/>
      <c r="Y44" s="53"/>
    </row>
    <row r="45" spans="1:31" s="84" customFormat="1" ht="14.5">
      <c r="A45" s="83"/>
      <c r="T45" s="85"/>
    </row>
    <row r="46" spans="1:31" s="84" customFormat="1" ht="14.5">
      <c r="A46" s="83"/>
      <c r="T46" s="85"/>
    </row>
    <row r="47" spans="1:31" s="50" customFormat="1" ht="13">
      <c r="A47" s="83"/>
      <c r="C47" s="83"/>
      <c r="T47" s="82"/>
      <c r="V47" s="52"/>
      <c r="W47" s="53"/>
      <c r="X47" s="53"/>
      <c r="Y47" s="53"/>
    </row>
    <row r="48" spans="1:31" s="50" customFormat="1">
      <c r="T48" s="82"/>
      <c r="V48" s="52"/>
      <c r="W48" s="53"/>
      <c r="X48" s="53"/>
      <c r="Y48" s="53"/>
    </row>
    <row r="49" spans="20:25" s="50" customFormat="1">
      <c r="T49" s="82"/>
      <c r="V49" s="52"/>
      <c r="W49" s="53"/>
      <c r="X49" s="53"/>
      <c r="Y49" s="53"/>
    </row>
    <row r="50" spans="20:25" s="50" customFormat="1">
      <c r="T50" s="82"/>
      <c r="V50" s="52"/>
      <c r="W50" s="53"/>
      <c r="X50" s="53"/>
      <c r="Y50" s="53"/>
    </row>
    <row r="51" spans="20:25" s="50" customFormat="1">
      <c r="T51" s="82"/>
      <c r="V51" s="52"/>
      <c r="W51" s="53"/>
      <c r="X51" s="53"/>
      <c r="Y51" s="53"/>
    </row>
    <row r="52" spans="20:25" s="50" customFormat="1">
      <c r="T52" s="82"/>
      <c r="V52" s="52"/>
      <c r="W52" s="53"/>
      <c r="X52" s="53"/>
      <c r="Y52" s="53"/>
    </row>
    <row r="53" spans="20:25" s="50" customFormat="1">
      <c r="T53" s="82"/>
      <c r="V53" s="52"/>
      <c r="W53" s="53"/>
      <c r="X53" s="53"/>
      <c r="Y53" s="53"/>
    </row>
    <row r="54" spans="20:25" s="50" customFormat="1">
      <c r="T54" s="82"/>
      <c r="V54" s="52"/>
      <c r="W54" s="53"/>
      <c r="X54" s="53"/>
      <c r="Y54" s="53"/>
    </row>
    <row r="55" spans="20:25" s="50" customFormat="1">
      <c r="T55" s="82"/>
      <c r="V55" s="52"/>
      <c r="W55" s="53"/>
      <c r="X55" s="53"/>
      <c r="Y55" s="53"/>
    </row>
    <row r="56" spans="20:25" s="50" customFormat="1">
      <c r="T56" s="82"/>
      <c r="V56" s="52"/>
      <c r="W56" s="53"/>
      <c r="X56" s="53"/>
      <c r="Y56" s="53"/>
    </row>
    <row r="57" spans="20:25" s="50" customFormat="1">
      <c r="T57" s="82"/>
      <c r="V57" s="52"/>
      <c r="W57" s="53"/>
      <c r="X57" s="53"/>
      <c r="Y57" s="53"/>
    </row>
    <row r="58" spans="20:25" s="50" customFormat="1">
      <c r="T58" s="82"/>
      <c r="V58" s="52"/>
      <c r="W58" s="53"/>
      <c r="X58" s="53"/>
      <c r="Y58" s="53"/>
    </row>
    <row r="59" spans="20:25" s="50" customFormat="1">
      <c r="T59" s="82"/>
      <c r="V59" s="52"/>
      <c r="W59" s="53"/>
      <c r="X59" s="53"/>
      <c r="Y59" s="53"/>
    </row>
  </sheetData>
  <mergeCells count="86">
    <mergeCell ref="B37:S37"/>
    <mergeCell ref="B38:S38"/>
    <mergeCell ref="B39:S39"/>
    <mergeCell ref="B40:S40"/>
    <mergeCell ref="B41:S41"/>
    <mergeCell ref="B36:S36"/>
    <mergeCell ref="B33:G33"/>
    <mergeCell ref="H33:I33"/>
    <mergeCell ref="J33:K33"/>
    <mergeCell ref="L33:P33"/>
    <mergeCell ref="Q33:S33"/>
    <mergeCell ref="B34:G34"/>
    <mergeCell ref="H34:I34"/>
    <mergeCell ref="J34:K34"/>
    <mergeCell ref="L34:P34"/>
    <mergeCell ref="Q34:S34"/>
    <mergeCell ref="B35:G35"/>
    <mergeCell ref="H35:I35"/>
    <mergeCell ref="J35:K35"/>
    <mergeCell ref="L35:P35"/>
    <mergeCell ref="Q35:S35"/>
    <mergeCell ref="B28:S28"/>
    <mergeCell ref="B30:T30"/>
    <mergeCell ref="B32:G32"/>
    <mergeCell ref="H32:I32"/>
    <mergeCell ref="J32:K32"/>
    <mergeCell ref="L32:P32"/>
    <mergeCell ref="Q32:S32"/>
    <mergeCell ref="B26:G26"/>
    <mergeCell ref="H26:I26"/>
    <mergeCell ref="J26:K26"/>
    <mergeCell ref="L26:P26"/>
    <mergeCell ref="Q26:S26"/>
    <mergeCell ref="B27:G27"/>
    <mergeCell ref="H27:I27"/>
    <mergeCell ref="J27:K27"/>
    <mergeCell ref="L27:P27"/>
    <mergeCell ref="Q27:S27"/>
    <mergeCell ref="B24:G24"/>
    <mergeCell ref="H24:I24"/>
    <mergeCell ref="J24:K24"/>
    <mergeCell ref="L24:P24"/>
    <mergeCell ref="Q24:S24"/>
    <mergeCell ref="B25:G25"/>
    <mergeCell ref="H25:I25"/>
    <mergeCell ref="J25:K25"/>
    <mergeCell ref="L25:P25"/>
    <mergeCell ref="Q25:S25"/>
    <mergeCell ref="B22:T22"/>
    <mergeCell ref="B14:S14"/>
    <mergeCell ref="B16:T16"/>
    <mergeCell ref="B18:I18"/>
    <mergeCell ref="J18:K18"/>
    <mergeCell ref="L18:P18"/>
    <mergeCell ref="Q18:S18"/>
    <mergeCell ref="B19:I19"/>
    <mergeCell ref="J19:K19"/>
    <mergeCell ref="L19:P19"/>
    <mergeCell ref="Q19:S19"/>
    <mergeCell ref="B20:S20"/>
    <mergeCell ref="B12:E12"/>
    <mergeCell ref="F12:H12"/>
    <mergeCell ref="I12:K12"/>
    <mergeCell ref="L12:P12"/>
    <mergeCell ref="Q12:S12"/>
    <mergeCell ref="B13:E13"/>
    <mergeCell ref="F13:H13"/>
    <mergeCell ref="I13:K13"/>
    <mergeCell ref="L13:P13"/>
    <mergeCell ref="Q13:S13"/>
    <mergeCell ref="B7:C7"/>
    <mergeCell ref="D7:P7"/>
    <mergeCell ref="Q7:S7"/>
    <mergeCell ref="B9:T9"/>
    <mergeCell ref="B11:E11"/>
    <mergeCell ref="F11:H11"/>
    <mergeCell ref="I11:K11"/>
    <mergeCell ref="L11:P11"/>
    <mergeCell ref="Q11:S11"/>
    <mergeCell ref="B6:C6"/>
    <mergeCell ref="Q6:S6"/>
    <mergeCell ref="B1:T2"/>
    <mergeCell ref="B3:T4"/>
    <mergeCell ref="B5:C5"/>
    <mergeCell ref="D5:P5"/>
    <mergeCell ref="Q5:S5"/>
  </mergeCells>
  <pageMargins left="0.7" right="0.7" top="0.75" bottom="0.75" header="0.3" footer="0.3"/>
  <pageSetup paperSize="9" orientation="portrait" horizontalDpi="0" verticalDpi="0" r:id="rId1"/>
  <headerFooter>
    <oddHeader>&amp;CPROYECTO LICITACION PUBLICA No. 005 DE 2015</oddHeader>
    <oddFooter xml:space="preserve">&amp;CDISING
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88"/>
  <sheetViews>
    <sheetView topLeftCell="A20" zoomScaleNormal="100" workbookViewId="0">
      <selection activeCell="T42" sqref="T42"/>
    </sheetView>
  </sheetViews>
  <sheetFormatPr baseColWidth="10" defaultColWidth="11.453125" defaultRowHeight="12.5"/>
  <cols>
    <col min="1" max="1" width="2.26953125" style="50" customWidth="1"/>
    <col min="2" max="3" width="4.1796875" style="80" customWidth="1"/>
    <col min="4" max="4" width="4.26953125" style="80" customWidth="1"/>
    <col min="5" max="5" width="17.7265625" style="80" customWidth="1"/>
    <col min="6" max="6" width="5.26953125" style="80" customWidth="1"/>
    <col min="7" max="7" width="0.1796875" style="80" customWidth="1"/>
    <col min="8" max="8" width="6.54296875" style="80" customWidth="1"/>
    <col min="9" max="9" width="5" style="80" customWidth="1"/>
    <col min="10" max="10" width="2" style="80" customWidth="1"/>
    <col min="11" max="11" width="8.453125" style="80" customWidth="1"/>
    <col min="12" max="12" width="6.1796875" style="80" customWidth="1"/>
    <col min="13" max="13" width="5.7265625" style="80" customWidth="1"/>
    <col min="14" max="14" width="1.7265625" style="80" customWidth="1"/>
    <col min="15" max="18" width="3.453125" style="80" customWidth="1"/>
    <col min="19" max="19" width="7.1796875" style="80" customWidth="1"/>
    <col min="20" max="20" width="12.26953125" style="86" customWidth="1"/>
    <col min="21" max="21" width="5.1796875" style="50" customWidth="1"/>
    <col min="22" max="22" width="10.7265625" style="52" hidden="1" customWidth="1"/>
    <col min="23" max="23" width="21.1796875" style="53" hidden="1" customWidth="1"/>
    <col min="24" max="24" width="12" style="53" hidden="1" customWidth="1"/>
    <col min="25" max="25" width="11.453125" style="53" hidden="1" customWidth="1"/>
    <col min="26" max="46" width="11.453125" style="50"/>
    <col min="47" max="253" width="11.453125" style="80"/>
    <col min="254" max="254" width="2.26953125" style="80" customWidth="1"/>
    <col min="255" max="256" width="4.1796875" style="80" customWidth="1"/>
    <col min="257" max="257" width="4.26953125" style="80" customWidth="1"/>
    <col min="258" max="258" width="17.7265625" style="80" customWidth="1"/>
    <col min="259" max="259" width="5.26953125" style="80" customWidth="1"/>
    <col min="260" max="260" width="0.1796875" style="80" customWidth="1"/>
    <col min="261" max="261" width="6.54296875" style="80" customWidth="1"/>
    <col min="262" max="262" width="5" style="80" customWidth="1"/>
    <col min="263" max="263" width="2" style="80" customWidth="1"/>
    <col min="264" max="264" width="8.453125" style="80" customWidth="1"/>
    <col min="265" max="265" width="6.1796875" style="80" customWidth="1"/>
    <col min="266" max="266" width="5.7265625" style="80" customWidth="1"/>
    <col min="267" max="267" width="1.7265625" style="80" customWidth="1"/>
    <col min="268" max="271" width="3.453125" style="80" customWidth="1"/>
    <col min="272" max="272" width="7.1796875" style="80" customWidth="1"/>
    <col min="273" max="273" width="12.26953125" style="80" customWidth="1"/>
    <col min="274" max="275" width="3.453125" style="80" customWidth="1"/>
    <col min="276" max="276" width="1.81640625" style="80" customWidth="1"/>
    <col min="277" max="277" width="5.1796875" style="80" customWidth="1"/>
    <col min="278" max="281" width="0" style="80" hidden="1" customWidth="1"/>
    <col min="282" max="509" width="11.453125" style="80"/>
    <col min="510" max="510" width="2.26953125" style="80" customWidth="1"/>
    <col min="511" max="512" width="4.1796875" style="80" customWidth="1"/>
    <col min="513" max="513" width="4.26953125" style="80" customWidth="1"/>
    <col min="514" max="514" width="17.7265625" style="80" customWidth="1"/>
    <col min="515" max="515" width="5.26953125" style="80" customWidth="1"/>
    <col min="516" max="516" width="0.1796875" style="80" customWidth="1"/>
    <col min="517" max="517" width="6.54296875" style="80" customWidth="1"/>
    <col min="518" max="518" width="5" style="80" customWidth="1"/>
    <col min="519" max="519" width="2" style="80" customWidth="1"/>
    <col min="520" max="520" width="8.453125" style="80" customWidth="1"/>
    <col min="521" max="521" width="6.1796875" style="80" customWidth="1"/>
    <col min="522" max="522" width="5.7265625" style="80" customWidth="1"/>
    <col min="523" max="523" width="1.7265625" style="80" customWidth="1"/>
    <col min="524" max="527" width="3.453125" style="80" customWidth="1"/>
    <col min="528" max="528" width="7.1796875" style="80" customWidth="1"/>
    <col min="529" max="529" width="12.26953125" style="80" customWidth="1"/>
    <col min="530" max="531" width="3.453125" style="80" customWidth="1"/>
    <col min="532" max="532" width="1.81640625" style="80" customWidth="1"/>
    <col min="533" max="533" width="5.1796875" style="80" customWidth="1"/>
    <col min="534" max="537" width="0" style="80" hidden="1" customWidth="1"/>
    <col min="538" max="765" width="11.453125" style="80"/>
    <col min="766" max="766" width="2.26953125" style="80" customWidth="1"/>
    <col min="767" max="768" width="4.1796875" style="80" customWidth="1"/>
    <col min="769" max="769" width="4.26953125" style="80" customWidth="1"/>
    <col min="770" max="770" width="17.7265625" style="80" customWidth="1"/>
    <col min="771" max="771" width="5.26953125" style="80" customWidth="1"/>
    <col min="772" max="772" width="0.1796875" style="80" customWidth="1"/>
    <col min="773" max="773" width="6.54296875" style="80" customWidth="1"/>
    <col min="774" max="774" width="5" style="80" customWidth="1"/>
    <col min="775" max="775" width="2" style="80" customWidth="1"/>
    <col min="776" max="776" width="8.453125" style="80" customWidth="1"/>
    <col min="777" max="777" width="6.1796875" style="80" customWidth="1"/>
    <col min="778" max="778" width="5.7265625" style="80" customWidth="1"/>
    <col min="779" max="779" width="1.7265625" style="80" customWidth="1"/>
    <col min="780" max="783" width="3.453125" style="80" customWidth="1"/>
    <col min="784" max="784" width="7.1796875" style="80" customWidth="1"/>
    <col min="785" max="785" width="12.26953125" style="80" customWidth="1"/>
    <col min="786" max="787" width="3.453125" style="80" customWidth="1"/>
    <col min="788" max="788" width="1.81640625" style="80" customWidth="1"/>
    <col min="789" max="789" width="5.1796875" style="80" customWidth="1"/>
    <col min="790" max="793" width="0" style="80" hidden="1" customWidth="1"/>
    <col min="794" max="1021" width="11.453125" style="80"/>
    <col min="1022" max="1022" width="2.26953125" style="80" customWidth="1"/>
    <col min="1023" max="1024" width="4.1796875" style="80" customWidth="1"/>
    <col min="1025" max="1025" width="4.26953125" style="80" customWidth="1"/>
    <col min="1026" max="1026" width="17.7265625" style="80" customWidth="1"/>
    <col min="1027" max="1027" width="5.26953125" style="80" customWidth="1"/>
    <col min="1028" max="1028" width="0.1796875" style="80" customWidth="1"/>
    <col min="1029" max="1029" width="6.54296875" style="80" customWidth="1"/>
    <col min="1030" max="1030" width="5" style="80" customWidth="1"/>
    <col min="1031" max="1031" width="2" style="80" customWidth="1"/>
    <col min="1032" max="1032" width="8.453125" style="80" customWidth="1"/>
    <col min="1033" max="1033" width="6.1796875" style="80" customWidth="1"/>
    <col min="1034" max="1034" width="5.7265625" style="80" customWidth="1"/>
    <col min="1035" max="1035" width="1.7265625" style="80" customWidth="1"/>
    <col min="1036" max="1039" width="3.453125" style="80" customWidth="1"/>
    <col min="1040" max="1040" width="7.1796875" style="80" customWidth="1"/>
    <col min="1041" max="1041" width="12.26953125" style="80" customWidth="1"/>
    <col min="1042" max="1043" width="3.453125" style="80" customWidth="1"/>
    <col min="1044" max="1044" width="1.81640625" style="80" customWidth="1"/>
    <col min="1045" max="1045" width="5.1796875" style="80" customWidth="1"/>
    <col min="1046" max="1049" width="0" style="80" hidden="1" customWidth="1"/>
    <col min="1050" max="1277" width="11.453125" style="80"/>
    <col min="1278" max="1278" width="2.26953125" style="80" customWidth="1"/>
    <col min="1279" max="1280" width="4.1796875" style="80" customWidth="1"/>
    <col min="1281" max="1281" width="4.26953125" style="80" customWidth="1"/>
    <col min="1282" max="1282" width="17.7265625" style="80" customWidth="1"/>
    <col min="1283" max="1283" width="5.26953125" style="80" customWidth="1"/>
    <col min="1284" max="1284" width="0.1796875" style="80" customWidth="1"/>
    <col min="1285" max="1285" width="6.54296875" style="80" customWidth="1"/>
    <col min="1286" max="1286" width="5" style="80" customWidth="1"/>
    <col min="1287" max="1287" width="2" style="80" customWidth="1"/>
    <col min="1288" max="1288" width="8.453125" style="80" customWidth="1"/>
    <col min="1289" max="1289" width="6.1796875" style="80" customWidth="1"/>
    <col min="1290" max="1290" width="5.7265625" style="80" customWidth="1"/>
    <col min="1291" max="1291" width="1.7265625" style="80" customWidth="1"/>
    <col min="1292" max="1295" width="3.453125" style="80" customWidth="1"/>
    <col min="1296" max="1296" width="7.1796875" style="80" customWidth="1"/>
    <col min="1297" max="1297" width="12.26953125" style="80" customWidth="1"/>
    <col min="1298" max="1299" width="3.453125" style="80" customWidth="1"/>
    <col min="1300" max="1300" width="1.81640625" style="80" customWidth="1"/>
    <col min="1301" max="1301" width="5.1796875" style="80" customWidth="1"/>
    <col min="1302" max="1305" width="0" style="80" hidden="1" customWidth="1"/>
    <col min="1306" max="1533" width="11.453125" style="80"/>
    <col min="1534" max="1534" width="2.26953125" style="80" customWidth="1"/>
    <col min="1535" max="1536" width="4.1796875" style="80" customWidth="1"/>
    <col min="1537" max="1537" width="4.26953125" style="80" customWidth="1"/>
    <col min="1538" max="1538" width="17.7265625" style="80" customWidth="1"/>
    <col min="1539" max="1539" width="5.26953125" style="80" customWidth="1"/>
    <col min="1540" max="1540" width="0.1796875" style="80" customWidth="1"/>
    <col min="1541" max="1541" width="6.54296875" style="80" customWidth="1"/>
    <col min="1542" max="1542" width="5" style="80" customWidth="1"/>
    <col min="1543" max="1543" width="2" style="80" customWidth="1"/>
    <col min="1544" max="1544" width="8.453125" style="80" customWidth="1"/>
    <col min="1545" max="1545" width="6.1796875" style="80" customWidth="1"/>
    <col min="1546" max="1546" width="5.7265625" style="80" customWidth="1"/>
    <col min="1547" max="1547" width="1.7265625" style="80" customWidth="1"/>
    <col min="1548" max="1551" width="3.453125" style="80" customWidth="1"/>
    <col min="1552" max="1552" width="7.1796875" style="80" customWidth="1"/>
    <col min="1553" max="1553" width="12.26953125" style="80" customWidth="1"/>
    <col min="1554" max="1555" width="3.453125" style="80" customWidth="1"/>
    <col min="1556" max="1556" width="1.81640625" style="80" customWidth="1"/>
    <col min="1557" max="1557" width="5.1796875" style="80" customWidth="1"/>
    <col min="1558" max="1561" width="0" style="80" hidden="1" customWidth="1"/>
    <col min="1562" max="1789" width="11.453125" style="80"/>
    <col min="1790" max="1790" width="2.26953125" style="80" customWidth="1"/>
    <col min="1791" max="1792" width="4.1796875" style="80" customWidth="1"/>
    <col min="1793" max="1793" width="4.26953125" style="80" customWidth="1"/>
    <col min="1794" max="1794" width="17.7265625" style="80" customWidth="1"/>
    <col min="1795" max="1795" width="5.26953125" style="80" customWidth="1"/>
    <col min="1796" max="1796" width="0.1796875" style="80" customWidth="1"/>
    <col min="1797" max="1797" width="6.54296875" style="80" customWidth="1"/>
    <col min="1798" max="1798" width="5" style="80" customWidth="1"/>
    <col min="1799" max="1799" width="2" style="80" customWidth="1"/>
    <col min="1800" max="1800" width="8.453125" style="80" customWidth="1"/>
    <col min="1801" max="1801" width="6.1796875" style="80" customWidth="1"/>
    <col min="1802" max="1802" width="5.7265625" style="80" customWidth="1"/>
    <col min="1803" max="1803" width="1.7265625" style="80" customWidth="1"/>
    <col min="1804" max="1807" width="3.453125" style="80" customWidth="1"/>
    <col min="1808" max="1808" width="7.1796875" style="80" customWidth="1"/>
    <col min="1809" max="1809" width="12.26953125" style="80" customWidth="1"/>
    <col min="1810" max="1811" width="3.453125" style="80" customWidth="1"/>
    <col min="1812" max="1812" width="1.81640625" style="80" customWidth="1"/>
    <col min="1813" max="1813" width="5.1796875" style="80" customWidth="1"/>
    <col min="1814" max="1817" width="0" style="80" hidden="1" customWidth="1"/>
    <col min="1818" max="2045" width="11.453125" style="80"/>
    <col min="2046" max="2046" width="2.26953125" style="80" customWidth="1"/>
    <col min="2047" max="2048" width="4.1796875" style="80" customWidth="1"/>
    <col min="2049" max="2049" width="4.26953125" style="80" customWidth="1"/>
    <col min="2050" max="2050" width="17.7265625" style="80" customWidth="1"/>
    <col min="2051" max="2051" width="5.26953125" style="80" customWidth="1"/>
    <col min="2052" max="2052" width="0.1796875" style="80" customWidth="1"/>
    <col min="2053" max="2053" width="6.54296875" style="80" customWidth="1"/>
    <col min="2054" max="2054" width="5" style="80" customWidth="1"/>
    <col min="2055" max="2055" width="2" style="80" customWidth="1"/>
    <col min="2056" max="2056" width="8.453125" style="80" customWidth="1"/>
    <col min="2057" max="2057" width="6.1796875" style="80" customWidth="1"/>
    <col min="2058" max="2058" width="5.7265625" style="80" customWidth="1"/>
    <col min="2059" max="2059" width="1.7265625" style="80" customWidth="1"/>
    <col min="2060" max="2063" width="3.453125" style="80" customWidth="1"/>
    <col min="2064" max="2064" width="7.1796875" style="80" customWidth="1"/>
    <col min="2065" max="2065" width="12.26953125" style="80" customWidth="1"/>
    <col min="2066" max="2067" width="3.453125" style="80" customWidth="1"/>
    <col min="2068" max="2068" width="1.81640625" style="80" customWidth="1"/>
    <col min="2069" max="2069" width="5.1796875" style="80" customWidth="1"/>
    <col min="2070" max="2073" width="0" style="80" hidden="1" customWidth="1"/>
    <col min="2074" max="2301" width="11.453125" style="80"/>
    <col min="2302" max="2302" width="2.26953125" style="80" customWidth="1"/>
    <col min="2303" max="2304" width="4.1796875" style="80" customWidth="1"/>
    <col min="2305" max="2305" width="4.26953125" style="80" customWidth="1"/>
    <col min="2306" max="2306" width="17.7265625" style="80" customWidth="1"/>
    <col min="2307" max="2307" width="5.26953125" style="80" customWidth="1"/>
    <col min="2308" max="2308" width="0.1796875" style="80" customWidth="1"/>
    <col min="2309" max="2309" width="6.54296875" style="80" customWidth="1"/>
    <col min="2310" max="2310" width="5" style="80" customWidth="1"/>
    <col min="2311" max="2311" width="2" style="80" customWidth="1"/>
    <col min="2312" max="2312" width="8.453125" style="80" customWidth="1"/>
    <col min="2313" max="2313" width="6.1796875" style="80" customWidth="1"/>
    <col min="2314" max="2314" width="5.7265625" style="80" customWidth="1"/>
    <col min="2315" max="2315" width="1.7265625" style="80" customWidth="1"/>
    <col min="2316" max="2319" width="3.453125" style="80" customWidth="1"/>
    <col min="2320" max="2320" width="7.1796875" style="80" customWidth="1"/>
    <col min="2321" max="2321" width="12.26953125" style="80" customWidth="1"/>
    <col min="2322" max="2323" width="3.453125" style="80" customWidth="1"/>
    <col min="2324" max="2324" width="1.81640625" style="80" customWidth="1"/>
    <col min="2325" max="2325" width="5.1796875" style="80" customWidth="1"/>
    <col min="2326" max="2329" width="0" style="80" hidden="1" customWidth="1"/>
    <col min="2330" max="2557" width="11.453125" style="80"/>
    <col min="2558" max="2558" width="2.26953125" style="80" customWidth="1"/>
    <col min="2559" max="2560" width="4.1796875" style="80" customWidth="1"/>
    <col min="2561" max="2561" width="4.26953125" style="80" customWidth="1"/>
    <col min="2562" max="2562" width="17.7265625" style="80" customWidth="1"/>
    <col min="2563" max="2563" width="5.26953125" style="80" customWidth="1"/>
    <col min="2564" max="2564" width="0.1796875" style="80" customWidth="1"/>
    <col min="2565" max="2565" width="6.54296875" style="80" customWidth="1"/>
    <col min="2566" max="2566" width="5" style="80" customWidth="1"/>
    <col min="2567" max="2567" width="2" style="80" customWidth="1"/>
    <col min="2568" max="2568" width="8.453125" style="80" customWidth="1"/>
    <col min="2569" max="2569" width="6.1796875" style="80" customWidth="1"/>
    <col min="2570" max="2570" width="5.7265625" style="80" customWidth="1"/>
    <col min="2571" max="2571" width="1.7265625" style="80" customWidth="1"/>
    <col min="2572" max="2575" width="3.453125" style="80" customWidth="1"/>
    <col min="2576" max="2576" width="7.1796875" style="80" customWidth="1"/>
    <col min="2577" max="2577" width="12.26953125" style="80" customWidth="1"/>
    <col min="2578" max="2579" width="3.453125" style="80" customWidth="1"/>
    <col min="2580" max="2580" width="1.81640625" style="80" customWidth="1"/>
    <col min="2581" max="2581" width="5.1796875" style="80" customWidth="1"/>
    <col min="2582" max="2585" width="0" style="80" hidden="1" customWidth="1"/>
    <col min="2586" max="2813" width="11.453125" style="80"/>
    <col min="2814" max="2814" width="2.26953125" style="80" customWidth="1"/>
    <col min="2815" max="2816" width="4.1796875" style="80" customWidth="1"/>
    <col min="2817" max="2817" width="4.26953125" style="80" customWidth="1"/>
    <col min="2818" max="2818" width="17.7265625" style="80" customWidth="1"/>
    <col min="2819" max="2819" width="5.26953125" style="80" customWidth="1"/>
    <col min="2820" max="2820" width="0.1796875" style="80" customWidth="1"/>
    <col min="2821" max="2821" width="6.54296875" style="80" customWidth="1"/>
    <col min="2822" max="2822" width="5" style="80" customWidth="1"/>
    <col min="2823" max="2823" width="2" style="80" customWidth="1"/>
    <col min="2824" max="2824" width="8.453125" style="80" customWidth="1"/>
    <col min="2825" max="2825" width="6.1796875" style="80" customWidth="1"/>
    <col min="2826" max="2826" width="5.7265625" style="80" customWidth="1"/>
    <col min="2827" max="2827" width="1.7265625" style="80" customWidth="1"/>
    <col min="2828" max="2831" width="3.453125" style="80" customWidth="1"/>
    <col min="2832" max="2832" width="7.1796875" style="80" customWidth="1"/>
    <col min="2833" max="2833" width="12.26953125" style="80" customWidth="1"/>
    <col min="2834" max="2835" width="3.453125" style="80" customWidth="1"/>
    <col min="2836" max="2836" width="1.81640625" style="80" customWidth="1"/>
    <col min="2837" max="2837" width="5.1796875" style="80" customWidth="1"/>
    <col min="2838" max="2841" width="0" style="80" hidden="1" customWidth="1"/>
    <col min="2842" max="3069" width="11.453125" style="80"/>
    <col min="3070" max="3070" width="2.26953125" style="80" customWidth="1"/>
    <col min="3071" max="3072" width="4.1796875" style="80" customWidth="1"/>
    <col min="3073" max="3073" width="4.26953125" style="80" customWidth="1"/>
    <col min="3074" max="3074" width="17.7265625" style="80" customWidth="1"/>
    <col min="3075" max="3075" width="5.26953125" style="80" customWidth="1"/>
    <col min="3076" max="3076" width="0.1796875" style="80" customWidth="1"/>
    <col min="3077" max="3077" width="6.54296875" style="80" customWidth="1"/>
    <col min="3078" max="3078" width="5" style="80" customWidth="1"/>
    <col min="3079" max="3079" width="2" style="80" customWidth="1"/>
    <col min="3080" max="3080" width="8.453125" style="80" customWidth="1"/>
    <col min="3081" max="3081" width="6.1796875" style="80" customWidth="1"/>
    <col min="3082" max="3082" width="5.7265625" style="80" customWidth="1"/>
    <col min="3083" max="3083" width="1.7265625" style="80" customWidth="1"/>
    <col min="3084" max="3087" width="3.453125" style="80" customWidth="1"/>
    <col min="3088" max="3088" width="7.1796875" style="80" customWidth="1"/>
    <col min="3089" max="3089" width="12.26953125" style="80" customWidth="1"/>
    <col min="3090" max="3091" width="3.453125" style="80" customWidth="1"/>
    <col min="3092" max="3092" width="1.81640625" style="80" customWidth="1"/>
    <col min="3093" max="3093" width="5.1796875" style="80" customWidth="1"/>
    <col min="3094" max="3097" width="0" style="80" hidden="1" customWidth="1"/>
    <col min="3098" max="3325" width="11.453125" style="80"/>
    <col min="3326" max="3326" width="2.26953125" style="80" customWidth="1"/>
    <col min="3327" max="3328" width="4.1796875" style="80" customWidth="1"/>
    <col min="3329" max="3329" width="4.26953125" style="80" customWidth="1"/>
    <col min="3330" max="3330" width="17.7265625" style="80" customWidth="1"/>
    <col min="3331" max="3331" width="5.26953125" style="80" customWidth="1"/>
    <col min="3332" max="3332" width="0.1796875" style="80" customWidth="1"/>
    <col min="3333" max="3333" width="6.54296875" style="80" customWidth="1"/>
    <col min="3334" max="3334" width="5" style="80" customWidth="1"/>
    <col min="3335" max="3335" width="2" style="80" customWidth="1"/>
    <col min="3336" max="3336" width="8.453125" style="80" customWidth="1"/>
    <col min="3337" max="3337" width="6.1796875" style="80" customWidth="1"/>
    <col min="3338" max="3338" width="5.7265625" style="80" customWidth="1"/>
    <col min="3339" max="3339" width="1.7265625" style="80" customWidth="1"/>
    <col min="3340" max="3343" width="3.453125" style="80" customWidth="1"/>
    <col min="3344" max="3344" width="7.1796875" style="80" customWidth="1"/>
    <col min="3345" max="3345" width="12.26953125" style="80" customWidth="1"/>
    <col min="3346" max="3347" width="3.453125" style="80" customWidth="1"/>
    <col min="3348" max="3348" width="1.81640625" style="80" customWidth="1"/>
    <col min="3349" max="3349" width="5.1796875" style="80" customWidth="1"/>
    <col min="3350" max="3353" width="0" style="80" hidden="1" customWidth="1"/>
    <col min="3354" max="3581" width="11.453125" style="80"/>
    <col min="3582" max="3582" width="2.26953125" style="80" customWidth="1"/>
    <col min="3583" max="3584" width="4.1796875" style="80" customWidth="1"/>
    <col min="3585" max="3585" width="4.26953125" style="80" customWidth="1"/>
    <col min="3586" max="3586" width="17.7265625" style="80" customWidth="1"/>
    <col min="3587" max="3587" width="5.26953125" style="80" customWidth="1"/>
    <col min="3588" max="3588" width="0.1796875" style="80" customWidth="1"/>
    <col min="3589" max="3589" width="6.54296875" style="80" customWidth="1"/>
    <col min="3590" max="3590" width="5" style="80" customWidth="1"/>
    <col min="3591" max="3591" width="2" style="80" customWidth="1"/>
    <col min="3592" max="3592" width="8.453125" style="80" customWidth="1"/>
    <col min="3593" max="3593" width="6.1796875" style="80" customWidth="1"/>
    <col min="3594" max="3594" width="5.7265625" style="80" customWidth="1"/>
    <col min="3595" max="3595" width="1.7265625" style="80" customWidth="1"/>
    <col min="3596" max="3599" width="3.453125" style="80" customWidth="1"/>
    <col min="3600" max="3600" width="7.1796875" style="80" customWidth="1"/>
    <col min="3601" max="3601" width="12.26953125" style="80" customWidth="1"/>
    <col min="3602" max="3603" width="3.453125" style="80" customWidth="1"/>
    <col min="3604" max="3604" width="1.81640625" style="80" customWidth="1"/>
    <col min="3605" max="3605" width="5.1796875" style="80" customWidth="1"/>
    <col min="3606" max="3609" width="0" style="80" hidden="1" customWidth="1"/>
    <col min="3610" max="3837" width="11.453125" style="80"/>
    <col min="3838" max="3838" width="2.26953125" style="80" customWidth="1"/>
    <col min="3839" max="3840" width="4.1796875" style="80" customWidth="1"/>
    <col min="3841" max="3841" width="4.26953125" style="80" customWidth="1"/>
    <col min="3842" max="3842" width="17.7265625" style="80" customWidth="1"/>
    <col min="3843" max="3843" width="5.26953125" style="80" customWidth="1"/>
    <col min="3844" max="3844" width="0.1796875" style="80" customWidth="1"/>
    <col min="3845" max="3845" width="6.54296875" style="80" customWidth="1"/>
    <col min="3846" max="3846" width="5" style="80" customWidth="1"/>
    <col min="3847" max="3847" width="2" style="80" customWidth="1"/>
    <col min="3848" max="3848" width="8.453125" style="80" customWidth="1"/>
    <col min="3849" max="3849" width="6.1796875" style="80" customWidth="1"/>
    <col min="3850" max="3850" width="5.7265625" style="80" customWidth="1"/>
    <col min="3851" max="3851" width="1.7265625" style="80" customWidth="1"/>
    <col min="3852" max="3855" width="3.453125" style="80" customWidth="1"/>
    <col min="3856" max="3856" width="7.1796875" style="80" customWidth="1"/>
    <col min="3857" max="3857" width="12.26953125" style="80" customWidth="1"/>
    <col min="3858" max="3859" width="3.453125" style="80" customWidth="1"/>
    <col min="3860" max="3860" width="1.81640625" style="80" customWidth="1"/>
    <col min="3861" max="3861" width="5.1796875" style="80" customWidth="1"/>
    <col min="3862" max="3865" width="0" style="80" hidden="1" customWidth="1"/>
    <col min="3866" max="4093" width="11.453125" style="80"/>
    <col min="4094" max="4094" width="2.26953125" style="80" customWidth="1"/>
    <col min="4095" max="4096" width="4.1796875" style="80" customWidth="1"/>
    <col min="4097" max="4097" width="4.26953125" style="80" customWidth="1"/>
    <col min="4098" max="4098" width="17.7265625" style="80" customWidth="1"/>
    <col min="4099" max="4099" width="5.26953125" style="80" customWidth="1"/>
    <col min="4100" max="4100" width="0.1796875" style="80" customWidth="1"/>
    <col min="4101" max="4101" width="6.54296875" style="80" customWidth="1"/>
    <col min="4102" max="4102" width="5" style="80" customWidth="1"/>
    <col min="4103" max="4103" width="2" style="80" customWidth="1"/>
    <col min="4104" max="4104" width="8.453125" style="80" customWidth="1"/>
    <col min="4105" max="4105" width="6.1796875" style="80" customWidth="1"/>
    <col min="4106" max="4106" width="5.7265625" style="80" customWidth="1"/>
    <col min="4107" max="4107" width="1.7265625" style="80" customWidth="1"/>
    <col min="4108" max="4111" width="3.453125" style="80" customWidth="1"/>
    <col min="4112" max="4112" width="7.1796875" style="80" customWidth="1"/>
    <col min="4113" max="4113" width="12.26953125" style="80" customWidth="1"/>
    <col min="4114" max="4115" width="3.453125" style="80" customWidth="1"/>
    <col min="4116" max="4116" width="1.81640625" style="80" customWidth="1"/>
    <col min="4117" max="4117" width="5.1796875" style="80" customWidth="1"/>
    <col min="4118" max="4121" width="0" style="80" hidden="1" customWidth="1"/>
    <col min="4122" max="4349" width="11.453125" style="80"/>
    <col min="4350" max="4350" width="2.26953125" style="80" customWidth="1"/>
    <col min="4351" max="4352" width="4.1796875" style="80" customWidth="1"/>
    <col min="4353" max="4353" width="4.26953125" style="80" customWidth="1"/>
    <col min="4354" max="4354" width="17.7265625" style="80" customWidth="1"/>
    <col min="4355" max="4355" width="5.26953125" style="80" customWidth="1"/>
    <col min="4356" max="4356" width="0.1796875" style="80" customWidth="1"/>
    <col min="4357" max="4357" width="6.54296875" style="80" customWidth="1"/>
    <col min="4358" max="4358" width="5" style="80" customWidth="1"/>
    <col min="4359" max="4359" width="2" style="80" customWidth="1"/>
    <col min="4360" max="4360" width="8.453125" style="80" customWidth="1"/>
    <col min="4361" max="4361" width="6.1796875" style="80" customWidth="1"/>
    <col min="4362" max="4362" width="5.7265625" style="80" customWidth="1"/>
    <col min="4363" max="4363" width="1.7265625" style="80" customWidth="1"/>
    <col min="4364" max="4367" width="3.453125" style="80" customWidth="1"/>
    <col min="4368" max="4368" width="7.1796875" style="80" customWidth="1"/>
    <col min="4369" max="4369" width="12.26953125" style="80" customWidth="1"/>
    <col min="4370" max="4371" width="3.453125" style="80" customWidth="1"/>
    <col min="4372" max="4372" width="1.81640625" style="80" customWidth="1"/>
    <col min="4373" max="4373" width="5.1796875" style="80" customWidth="1"/>
    <col min="4374" max="4377" width="0" style="80" hidden="1" customWidth="1"/>
    <col min="4378" max="4605" width="11.453125" style="80"/>
    <col min="4606" max="4606" width="2.26953125" style="80" customWidth="1"/>
    <col min="4607" max="4608" width="4.1796875" style="80" customWidth="1"/>
    <col min="4609" max="4609" width="4.26953125" style="80" customWidth="1"/>
    <col min="4610" max="4610" width="17.7265625" style="80" customWidth="1"/>
    <col min="4611" max="4611" width="5.26953125" style="80" customWidth="1"/>
    <col min="4612" max="4612" width="0.1796875" style="80" customWidth="1"/>
    <col min="4613" max="4613" width="6.54296875" style="80" customWidth="1"/>
    <col min="4614" max="4614" width="5" style="80" customWidth="1"/>
    <col min="4615" max="4615" width="2" style="80" customWidth="1"/>
    <col min="4616" max="4616" width="8.453125" style="80" customWidth="1"/>
    <col min="4617" max="4617" width="6.1796875" style="80" customWidth="1"/>
    <col min="4618" max="4618" width="5.7265625" style="80" customWidth="1"/>
    <col min="4619" max="4619" width="1.7265625" style="80" customWidth="1"/>
    <col min="4620" max="4623" width="3.453125" style="80" customWidth="1"/>
    <col min="4624" max="4624" width="7.1796875" style="80" customWidth="1"/>
    <col min="4625" max="4625" width="12.26953125" style="80" customWidth="1"/>
    <col min="4626" max="4627" width="3.453125" style="80" customWidth="1"/>
    <col min="4628" max="4628" width="1.81640625" style="80" customWidth="1"/>
    <col min="4629" max="4629" width="5.1796875" style="80" customWidth="1"/>
    <col min="4630" max="4633" width="0" style="80" hidden="1" customWidth="1"/>
    <col min="4634" max="4861" width="11.453125" style="80"/>
    <col min="4862" max="4862" width="2.26953125" style="80" customWidth="1"/>
    <col min="4863" max="4864" width="4.1796875" style="80" customWidth="1"/>
    <col min="4865" max="4865" width="4.26953125" style="80" customWidth="1"/>
    <col min="4866" max="4866" width="17.7265625" style="80" customWidth="1"/>
    <col min="4867" max="4867" width="5.26953125" style="80" customWidth="1"/>
    <col min="4868" max="4868" width="0.1796875" style="80" customWidth="1"/>
    <col min="4869" max="4869" width="6.54296875" style="80" customWidth="1"/>
    <col min="4870" max="4870" width="5" style="80" customWidth="1"/>
    <col min="4871" max="4871" width="2" style="80" customWidth="1"/>
    <col min="4872" max="4872" width="8.453125" style="80" customWidth="1"/>
    <col min="4873" max="4873" width="6.1796875" style="80" customWidth="1"/>
    <col min="4874" max="4874" width="5.7265625" style="80" customWidth="1"/>
    <col min="4875" max="4875" width="1.7265625" style="80" customWidth="1"/>
    <col min="4876" max="4879" width="3.453125" style="80" customWidth="1"/>
    <col min="4880" max="4880" width="7.1796875" style="80" customWidth="1"/>
    <col min="4881" max="4881" width="12.26953125" style="80" customWidth="1"/>
    <col min="4882" max="4883" width="3.453125" style="80" customWidth="1"/>
    <col min="4884" max="4884" width="1.81640625" style="80" customWidth="1"/>
    <col min="4885" max="4885" width="5.1796875" style="80" customWidth="1"/>
    <col min="4886" max="4889" width="0" style="80" hidden="1" customWidth="1"/>
    <col min="4890" max="5117" width="11.453125" style="80"/>
    <col min="5118" max="5118" width="2.26953125" style="80" customWidth="1"/>
    <col min="5119" max="5120" width="4.1796875" style="80" customWidth="1"/>
    <col min="5121" max="5121" width="4.26953125" style="80" customWidth="1"/>
    <col min="5122" max="5122" width="17.7265625" style="80" customWidth="1"/>
    <col min="5123" max="5123" width="5.26953125" style="80" customWidth="1"/>
    <col min="5124" max="5124" width="0.1796875" style="80" customWidth="1"/>
    <col min="5125" max="5125" width="6.54296875" style="80" customWidth="1"/>
    <col min="5126" max="5126" width="5" style="80" customWidth="1"/>
    <col min="5127" max="5127" width="2" style="80" customWidth="1"/>
    <col min="5128" max="5128" width="8.453125" style="80" customWidth="1"/>
    <col min="5129" max="5129" width="6.1796875" style="80" customWidth="1"/>
    <col min="5130" max="5130" width="5.7265625" style="80" customWidth="1"/>
    <col min="5131" max="5131" width="1.7265625" style="80" customWidth="1"/>
    <col min="5132" max="5135" width="3.453125" style="80" customWidth="1"/>
    <col min="5136" max="5136" width="7.1796875" style="80" customWidth="1"/>
    <col min="5137" max="5137" width="12.26953125" style="80" customWidth="1"/>
    <col min="5138" max="5139" width="3.453125" style="80" customWidth="1"/>
    <col min="5140" max="5140" width="1.81640625" style="80" customWidth="1"/>
    <col min="5141" max="5141" width="5.1796875" style="80" customWidth="1"/>
    <col min="5142" max="5145" width="0" style="80" hidden="1" customWidth="1"/>
    <col min="5146" max="5373" width="11.453125" style="80"/>
    <col min="5374" max="5374" width="2.26953125" style="80" customWidth="1"/>
    <col min="5375" max="5376" width="4.1796875" style="80" customWidth="1"/>
    <col min="5377" max="5377" width="4.26953125" style="80" customWidth="1"/>
    <col min="5378" max="5378" width="17.7265625" style="80" customWidth="1"/>
    <col min="5379" max="5379" width="5.26953125" style="80" customWidth="1"/>
    <col min="5380" max="5380" width="0.1796875" style="80" customWidth="1"/>
    <col min="5381" max="5381" width="6.54296875" style="80" customWidth="1"/>
    <col min="5382" max="5382" width="5" style="80" customWidth="1"/>
    <col min="5383" max="5383" width="2" style="80" customWidth="1"/>
    <col min="5384" max="5384" width="8.453125" style="80" customWidth="1"/>
    <col min="5385" max="5385" width="6.1796875" style="80" customWidth="1"/>
    <col min="5386" max="5386" width="5.7265625" style="80" customWidth="1"/>
    <col min="5387" max="5387" width="1.7265625" style="80" customWidth="1"/>
    <col min="5388" max="5391" width="3.453125" style="80" customWidth="1"/>
    <col min="5392" max="5392" width="7.1796875" style="80" customWidth="1"/>
    <col min="5393" max="5393" width="12.26953125" style="80" customWidth="1"/>
    <col min="5394" max="5395" width="3.453125" style="80" customWidth="1"/>
    <col min="5396" max="5396" width="1.81640625" style="80" customWidth="1"/>
    <col min="5397" max="5397" width="5.1796875" style="80" customWidth="1"/>
    <col min="5398" max="5401" width="0" style="80" hidden="1" customWidth="1"/>
    <col min="5402" max="5629" width="11.453125" style="80"/>
    <col min="5630" max="5630" width="2.26953125" style="80" customWidth="1"/>
    <col min="5631" max="5632" width="4.1796875" style="80" customWidth="1"/>
    <col min="5633" max="5633" width="4.26953125" style="80" customWidth="1"/>
    <col min="5634" max="5634" width="17.7265625" style="80" customWidth="1"/>
    <col min="5635" max="5635" width="5.26953125" style="80" customWidth="1"/>
    <col min="5636" max="5636" width="0.1796875" style="80" customWidth="1"/>
    <col min="5637" max="5637" width="6.54296875" style="80" customWidth="1"/>
    <col min="5638" max="5638" width="5" style="80" customWidth="1"/>
    <col min="5639" max="5639" width="2" style="80" customWidth="1"/>
    <col min="5640" max="5640" width="8.453125" style="80" customWidth="1"/>
    <col min="5641" max="5641" width="6.1796875" style="80" customWidth="1"/>
    <col min="5642" max="5642" width="5.7265625" style="80" customWidth="1"/>
    <col min="5643" max="5643" width="1.7265625" style="80" customWidth="1"/>
    <col min="5644" max="5647" width="3.453125" style="80" customWidth="1"/>
    <col min="5648" max="5648" width="7.1796875" style="80" customWidth="1"/>
    <col min="5649" max="5649" width="12.26953125" style="80" customWidth="1"/>
    <col min="5650" max="5651" width="3.453125" style="80" customWidth="1"/>
    <col min="5652" max="5652" width="1.81640625" style="80" customWidth="1"/>
    <col min="5653" max="5653" width="5.1796875" style="80" customWidth="1"/>
    <col min="5654" max="5657" width="0" style="80" hidden="1" customWidth="1"/>
    <col min="5658" max="5885" width="11.453125" style="80"/>
    <col min="5886" max="5886" width="2.26953125" style="80" customWidth="1"/>
    <col min="5887" max="5888" width="4.1796875" style="80" customWidth="1"/>
    <col min="5889" max="5889" width="4.26953125" style="80" customWidth="1"/>
    <col min="5890" max="5890" width="17.7265625" style="80" customWidth="1"/>
    <col min="5891" max="5891" width="5.26953125" style="80" customWidth="1"/>
    <col min="5892" max="5892" width="0.1796875" style="80" customWidth="1"/>
    <col min="5893" max="5893" width="6.54296875" style="80" customWidth="1"/>
    <col min="5894" max="5894" width="5" style="80" customWidth="1"/>
    <col min="5895" max="5895" width="2" style="80" customWidth="1"/>
    <col min="5896" max="5896" width="8.453125" style="80" customWidth="1"/>
    <col min="5897" max="5897" width="6.1796875" style="80" customWidth="1"/>
    <col min="5898" max="5898" width="5.7265625" style="80" customWidth="1"/>
    <col min="5899" max="5899" width="1.7265625" style="80" customWidth="1"/>
    <col min="5900" max="5903" width="3.453125" style="80" customWidth="1"/>
    <col min="5904" max="5904" width="7.1796875" style="80" customWidth="1"/>
    <col min="5905" max="5905" width="12.26953125" style="80" customWidth="1"/>
    <col min="5906" max="5907" width="3.453125" style="80" customWidth="1"/>
    <col min="5908" max="5908" width="1.81640625" style="80" customWidth="1"/>
    <col min="5909" max="5909" width="5.1796875" style="80" customWidth="1"/>
    <col min="5910" max="5913" width="0" style="80" hidden="1" customWidth="1"/>
    <col min="5914" max="6141" width="11.453125" style="80"/>
    <col min="6142" max="6142" width="2.26953125" style="80" customWidth="1"/>
    <col min="6143" max="6144" width="4.1796875" style="80" customWidth="1"/>
    <col min="6145" max="6145" width="4.26953125" style="80" customWidth="1"/>
    <col min="6146" max="6146" width="17.7265625" style="80" customWidth="1"/>
    <col min="6147" max="6147" width="5.26953125" style="80" customWidth="1"/>
    <col min="6148" max="6148" width="0.1796875" style="80" customWidth="1"/>
    <col min="6149" max="6149" width="6.54296875" style="80" customWidth="1"/>
    <col min="6150" max="6150" width="5" style="80" customWidth="1"/>
    <col min="6151" max="6151" width="2" style="80" customWidth="1"/>
    <col min="6152" max="6152" width="8.453125" style="80" customWidth="1"/>
    <col min="6153" max="6153" width="6.1796875" style="80" customWidth="1"/>
    <col min="6154" max="6154" width="5.7265625" style="80" customWidth="1"/>
    <col min="6155" max="6155" width="1.7265625" style="80" customWidth="1"/>
    <col min="6156" max="6159" width="3.453125" style="80" customWidth="1"/>
    <col min="6160" max="6160" width="7.1796875" style="80" customWidth="1"/>
    <col min="6161" max="6161" width="12.26953125" style="80" customWidth="1"/>
    <col min="6162" max="6163" width="3.453125" style="80" customWidth="1"/>
    <col min="6164" max="6164" width="1.81640625" style="80" customWidth="1"/>
    <col min="6165" max="6165" width="5.1796875" style="80" customWidth="1"/>
    <col min="6166" max="6169" width="0" style="80" hidden="1" customWidth="1"/>
    <col min="6170" max="6397" width="11.453125" style="80"/>
    <col min="6398" max="6398" width="2.26953125" style="80" customWidth="1"/>
    <col min="6399" max="6400" width="4.1796875" style="80" customWidth="1"/>
    <col min="6401" max="6401" width="4.26953125" style="80" customWidth="1"/>
    <col min="6402" max="6402" width="17.7265625" style="80" customWidth="1"/>
    <col min="6403" max="6403" width="5.26953125" style="80" customWidth="1"/>
    <col min="6404" max="6404" width="0.1796875" style="80" customWidth="1"/>
    <col min="6405" max="6405" width="6.54296875" style="80" customWidth="1"/>
    <col min="6406" max="6406" width="5" style="80" customWidth="1"/>
    <col min="6407" max="6407" width="2" style="80" customWidth="1"/>
    <col min="6408" max="6408" width="8.453125" style="80" customWidth="1"/>
    <col min="6409" max="6409" width="6.1796875" style="80" customWidth="1"/>
    <col min="6410" max="6410" width="5.7265625" style="80" customWidth="1"/>
    <col min="6411" max="6411" width="1.7265625" style="80" customWidth="1"/>
    <col min="6412" max="6415" width="3.453125" style="80" customWidth="1"/>
    <col min="6416" max="6416" width="7.1796875" style="80" customWidth="1"/>
    <col min="6417" max="6417" width="12.26953125" style="80" customWidth="1"/>
    <col min="6418" max="6419" width="3.453125" style="80" customWidth="1"/>
    <col min="6420" max="6420" width="1.81640625" style="80" customWidth="1"/>
    <col min="6421" max="6421" width="5.1796875" style="80" customWidth="1"/>
    <col min="6422" max="6425" width="0" style="80" hidden="1" customWidth="1"/>
    <col min="6426" max="6653" width="11.453125" style="80"/>
    <col min="6654" max="6654" width="2.26953125" style="80" customWidth="1"/>
    <col min="6655" max="6656" width="4.1796875" style="80" customWidth="1"/>
    <col min="6657" max="6657" width="4.26953125" style="80" customWidth="1"/>
    <col min="6658" max="6658" width="17.7265625" style="80" customWidth="1"/>
    <col min="6659" max="6659" width="5.26953125" style="80" customWidth="1"/>
    <col min="6660" max="6660" width="0.1796875" style="80" customWidth="1"/>
    <col min="6661" max="6661" width="6.54296875" style="80" customWidth="1"/>
    <col min="6662" max="6662" width="5" style="80" customWidth="1"/>
    <col min="6663" max="6663" width="2" style="80" customWidth="1"/>
    <col min="6664" max="6664" width="8.453125" style="80" customWidth="1"/>
    <col min="6665" max="6665" width="6.1796875" style="80" customWidth="1"/>
    <col min="6666" max="6666" width="5.7265625" style="80" customWidth="1"/>
    <col min="6667" max="6667" width="1.7265625" style="80" customWidth="1"/>
    <col min="6668" max="6671" width="3.453125" style="80" customWidth="1"/>
    <col min="6672" max="6672" width="7.1796875" style="80" customWidth="1"/>
    <col min="6673" max="6673" width="12.26953125" style="80" customWidth="1"/>
    <col min="6674" max="6675" width="3.453125" style="80" customWidth="1"/>
    <col min="6676" max="6676" width="1.81640625" style="80" customWidth="1"/>
    <col min="6677" max="6677" width="5.1796875" style="80" customWidth="1"/>
    <col min="6678" max="6681" width="0" style="80" hidden="1" customWidth="1"/>
    <col min="6682" max="6909" width="11.453125" style="80"/>
    <col min="6910" max="6910" width="2.26953125" style="80" customWidth="1"/>
    <col min="6911" max="6912" width="4.1796875" style="80" customWidth="1"/>
    <col min="6913" max="6913" width="4.26953125" style="80" customWidth="1"/>
    <col min="6914" max="6914" width="17.7265625" style="80" customWidth="1"/>
    <col min="6915" max="6915" width="5.26953125" style="80" customWidth="1"/>
    <col min="6916" max="6916" width="0.1796875" style="80" customWidth="1"/>
    <col min="6917" max="6917" width="6.54296875" style="80" customWidth="1"/>
    <col min="6918" max="6918" width="5" style="80" customWidth="1"/>
    <col min="6919" max="6919" width="2" style="80" customWidth="1"/>
    <col min="6920" max="6920" width="8.453125" style="80" customWidth="1"/>
    <col min="6921" max="6921" width="6.1796875" style="80" customWidth="1"/>
    <col min="6922" max="6922" width="5.7265625" style="80" customWidth="1"/>
    <col min="6923" max="6923" width="1.7265625" style="80" customWidth="1"/>
    <col min="6924" max="6927" width="3.453125" style="80" customWidth="1"/>
    <col min="6928" max="6928" width="7.1796875" style="80" customWidth="1"/>
    <col min="6929" max="6929" width="12.26953125" style="80" customWidth="1"/>
    <col min="6930" max="6931" width="3.453125" style="80" customWidth="1"/>
    <col min="6932" max="6932" width="1.81640625" style="80" customWidth="1"/>
    <col min="6933" max="6933" width="5.1796875" style="80" customWidth="1"/>
    <col min="6934" max="6937" width="0" style="80" hidden="1" customWidth="1"/>
    <col min="6938" max="7165" width="11.453125" style="80"/>
    <col min="7166" max="7166" width="2.26953125" style="80" customWidth="1"/>
    <col min="7167" max="7168" width="4.1796875" style="80" customWidth="1"/>
    <col min="7169" max="7169" width="4.26953125" style="80" customWidth="1"/>
    <col min="7170" max="7170" width="17.7265625" style="80" customWidth="1"/>
    <col min="7171" max="7171" width="5.26953125" style="80" customWidth="1"/>
    <col min="7172" max="7172" width="0.1796875" style="80" customWidth="1"/>
    <col min="7173" max="7173" width="6.54296875" style="80" customWidth="1"/>
    <col min="7174" max="7174" width="5" style="80" customWidth="1"/>
    <col min="7175" max="7175" width="2" style="80" customWidth="1"/>
    <col min="7176" max="7176" width="8.453125" style="80" customWidth="1"/>
    <col min="7177" max="7177" width="6.1796875" style="80" customWidth="1"/>
    <col min="7178" max="7178" width="5.7265625" style="80" customWidth="1"/>
    <col min="7179" max="7179" width="1.7265625" style="80" customWidth="1"/>
    <col min="7180" max="7183" width="3.453125" style="80" customWidth="1"/>
    <col min="7184" max="7184" width="7.1796875" style="80" customWidth="1"/>
    <col min="7185" max="7185" width="12.26953125" style="80" customWidth="1"/>
    <col min="7186" max="7187" width="3.453125" style="80" customWidth="1"/>
    <col min="7188" max="7188" width="1.81640625" style="80" customWidth="1"/>
    <col min="7189" max="7189" width="5.1796875" style="80" customWidth="1"/>
    <col min="7190" max="7193" width="0" style="80" hidden="1" customWidth="1"/>
    <col min="7194" max="7421" width="11.453125" style="80"/>
    <col min="7422" max="7422" width="2.26953125" style="80" customWidth="1"/>
    <col min="7423" max="7424" width="4.1796875" style="80" customWidth="1"/>
    <col min="7425" max="7425" width="4.26953125" style="80" customWidth="1"/>
    <col min="7426" max="7426" width="17.7265625" style="80" customWidth="1"/>
    <col min="7427" max="7427" width="5.26953125" style="80" customWidth="1"/>
    <col min="7428" max="7428" width="0.1796875" style="80" customWidth="1"/>
    <col min="7429" max="7429" width="6.54296875" style="80" customWidth="1"/>
    <col min="7430" max="7430" width="5" style="80" customWidth="1"/>
    <col min="7431" max="7431" width="2" style="80" customWidth="1"/>
    <col min="7432" max="7432" width="8.453125" style="80" customWidth="1"/>
    <col min="7433" max="7433" width="6.1796875" style="80" customWidth="1"/>
    <col min="7434" max="7434" width="5.7265625" style="80" customWidth="1"/>
    <col min="7435" max="7435" width="1.7265625" style="80" customWidth="1"/>
    <col min="7436" max="7439" width="3.453125" style="80" customWidth="1"/>
    <col min="7440" max="7440" width="7.1796875" style="80" customWidth="1"/>
    <col min="7441" max="7441" width="12.26953125" style="80" customWidth="1"/>
    <col min="7442" max="7443" width="3.453125" style="80" customWidth="1"/>
    <col min="7444" max="7444" width="1.81640625" style="80" customWidth="1"/>
    <col min="7445" max="7445" width="5.1796875" style="80" customWidth="1"/>
    <col min="7446" max="7449" width="0" style="80" hidden="1" customWidth="1"/>
    <col min="7450" max="7677" width="11.453125" style="80"/>
    <col min="7678" max="7678" width="2.26953125" style="80" customWidth="1"/>
    <col min="7679" max="7680" width="4.1796875" style="80" customWidth="1"/>
    <col min="7681" max="7681" width="4.26953125" style="80" customWidth="1"/>
    <col min="7682" max="7682" width="17.7265625" style="80" customWidth="1"/>
    <col min="7683" max="7683" width="5.26953125" style="80" customWidth="1"/>
    <col min="7684" max="7684" width="0.1796875" style="80" customWidth="1"/>
    <col min="7685" max="7685" width="6.54296875" style="80" customWidth="1"/>
    <col min="7686" max="7686" width="5" style="80" customWidth="1"/>
    <col min="7687" max="7687" width="2" style="80" customWidth="1"/>
    <col min="7688" max="7688" width="8.453125" style="80" customWidth="1"/>
    <col min="7689" max="7689" width="6.1796875" style="80" customWidth="1"/>
    <col min="7690" max="7690" width="5.7265625" style="80" customWidth="1"/>
    <col min="7691" max="7691" width="1.7265625" style="80" customWidth="1"/>
    <col min="7692" max="7695" width="3.453125" style="80" customWidth="1"/>
    <col min="7696" max="7696" width="7.1796875" style="80" customWidth="1"/>
    <col min="7697" max="7697" width="12.26953125" style="80" customWidth="1"/>
    <col min="7698" max="7699" width="3.453125" style="80" customWidth="1"/>
    <col min="7700" max="7700" width="1.81640625" style="80" customWidth="1"/>
    <col min="7701" max="7701" width="5.1796875" style="80" customWidth="1"/>
    <col min="7702" max="7705" width="0" style="80" hidden="1" customWidth="1"/>
    <col min="7706" max="7933" width="11.453125" style="80"/>
    <col min="7934" max="7934" width="2.26953125" style="80" customWidth="1"/>
    <col min="7935" max="7936" width="4.1796875" style="80" customWidth="1"/>
    <col min="7937" max="7937" width="4.26953125" style="80" customWidth="1"/>
    <col min="7938" max="7938" width="17.7265625" style="80" customWidth="1"/>
    <col min="7939" max="7939" width="5.26953125" style="80" customWidth="1"/>
    <col min="7940" max="7940" width="0.1796875" style="80" customWidth="1"/>
    <col min="7941" max="7941" width="6.54296875" style="80" customWidth="1"/>
    <col min="7942" max="7942" width="5" style="80" customWidth="1"/>
    <col min="7943" max="7943" width="2" style="80" customWidth="1"/>
    <col min="7944" max="7944" width="8.453125" style="80" customWidth="1"/>
    <col min="7945" max="7945" width="6.1796875" style="80" customWidth="1"/>
    <col min="7946" max="7946" width="5.7265625" style="80" customWidth="1"/>
    <col min="7947" max="7947" width="1.7265625" style="80" customWidth="1"/>
    <col min="7948" max="7951" width="3.453125" style="80" customWidth="1"/>
    <col min="7952" max="7952" width="7.1796875" style="80" customWidth="1"/>
    <col min="7953" max="7953" width="12.26953125" style="80" customWidth="1"/>
    <col min="7954" max="7955" width="3.453125" style="80" customWidth="1"/>
    <col min="7956" max="7956" width="1.81640625" style="80" customWidth="1"/>
    <col min="7957" max="7957" width="5.1796875" style="80" customWidth="1"/>
    <col min="7958" max="7961" width="0" style="80" hidden="1" customWidth="1"/>
    <col min="7962" max="8189" width="11.453125" style="80"/>
    <col min="8190" max="8190" width="2.26953125" style="80" customWidth="1"/>
    <col min="8191" max="8192" width="4.1796875" style="80" customWidth="1"/>
    <col min="8193" max="8193" width="4.26953125" style="80" customWidth="1"/>
    <col min="8194" max="8194" width="17.7265625" style="80" customWidth="1"/>
    <col min="8195" max="8195" width="5.26953125" style="80" customWidth="1"/>
    <col min="8196" max="8196" width="0.1796875" style="80" customWidth="1"/>
    <col min="8197" max="8197" width="6.54296875" style="80" customWidth="1"/>
    <col min="8198" max="8198" width="5" style="80" customWidth="1"/>
    <col min="8199" max="8199" width="2" style="80" customWidth="1"/>
    <col min="8200" max="8200" width="8.453125" style="80" customWidth="1"/>
    <col min="8201" max="8201" width="6.1796875" style="80" customWidth="1"/>
    <col min="8202" max="8202" width="5.7265625" style="80" customWidth="1"/>
    <col min="8203" max="8203" width="1.7265625" style="80" customWidth="1"/>
    <col min="8204" max="8207" width="3.453125" style="80" customWidth="1"/>
    <col min="8208" max="8208" width="7.1796875" style="80" customWidth="1"/>
    <col min="8209" max="8209" width="12.26953125" style="80" customWidth="1"/>
    <col min="8210" max="8211" width="3.453125" style="80" customWidth="1"/>
    <col min="8212" max="8212" width="1.81640625" style="80" customWidth="1"/>
    <col min="8213" max="8213" width="5.1796875" style="80" customWidth="1"/>
    <col min="8214" max="8217" width="0" style="80" hidden="1" customWidth="1"/>
    <col min="8218" max="8445" width="11.453125" style="80"/>
    <col min="8446" max="8446" width="2.26953125" style="80" customWidth="1"/>
    <col min="8447" max="8448" width="4.1796875" style="80" customWidth="1"/>
    <col min="8449" max="8449" width="4.26953125" style="80" customWidth="1"/>
    <col min="8450" max="8450" width="17.7265625" style="80" customWidth="1"/>
    <col min="8451" max="8451" width="5.26953125" style="80" customWidth="1"/>
    <col min="8452" max="8452" width="0.1796875" style="80" customWidth="1"/>
    <col min="8453" max="8453" width="6.54296875" style="80" customWidth="1"/>
    <col min="8454" max="8454" width="5" style="80" customWidth="1"/>
    <col min="8455" max="8455" width="2" style="80" customWidth="1"/>
    <col min="8456" max="8456" width="8.453125" style="80" customWidth="1"/>
    <col min="8457" max="8457" width="6.1796875" style="80" customWidth="1"/>
    <col min="8458" max="8458" width="5.7265625" style="80" customWidth="1"/>
    <col min="8459" max="8459" width="1.7265625" style="80" customWidth="1"/>
    <col min="8460" max="8463" width="3.453125" style="80" customWidth="1"/>
    <col min="8464" max="8464" width="7.1796875" style="80" customWidth="1"/>
    <col min="8465" max="8465" width="12.26953125" style="80" customWidth="1"/>
    <col min="8466" max="8467" width="3.453125" style="80" customWidth="1"/>
    <col min="8468" max="8468" width="1.81640625" style="80" customWidth="1"/>
    <col min="8469" max="8469" width="5.1796875" style="80" customWidth="1"/>
    <col min="8470" max="8473" width="0" style="80" hidden="1" customWidth="1"/>
    <col min="8474" max="8701" width="11.453125" style="80"/>
    <col min="8702" max="8702" width="2.26953125" style="80" customWidth="1"/>
    <col min="8703" max="8704" width="4.1796875" style="80" customWidth="1"/>
    <col min="8705" max="8705" width="4.26953125" style="80" customWidth="1"/>
    <col min="8706" max="8706" width="17.7265625" style="80" customWidth="1"/>
    <col min="8707" max="8707" width="5.26953125" style="80" customWidth="1"/>
    <col min="8708" max="8708" width="0.1796875" style="80" customWidth="1"/>
    <col min="8709" max="8709" width="6.54296875" style="80" customWidth="1"/>
    <col min="8710" max="8710" width="5" style="80" customWidth="1"/>
    <col min="8711" max="8711" width="2" style="80" customWidth="1"/>
    <col min="8712" max="8712" width="8.453125" style="80" customWidth="1"/>
    <col min="8713" max="8713" width="6.1796875" style="80" customWidth="1"/>
    <col min="8714" max="8714" width="5.7265625" style="80" customWidth="1"/>
    <col min="8715" max="8715" width="1.7265625" style="80" customWidth="1"/>
    <col min="8716" max="8719" width="3.453125" style="80" customWidth="1"/>
    <col min="8720" max="8720" width="7.1796875" style="80" customWidth="1"/>
    <col min="8721" max="8721" width="12.26953125" style="80" customWidth="1"/>
    <col min="8722" max="8723" width="3.453125" style="80" customWidth="1"/>
    <col min="8724" max="8724" width="1.81640625" style="80" customWidth="1"/>
    <col min="8725" max="8725" width="5.1796875" style="80" customWidth="1"/>
    <col min="8726" max="8729" width="0" style="80" hidden="1" customWidth="1"/>
    <col min="8730" max="8957" width="11.453125" style="80"/>
    <col min="8958" max="8958" width="2.26953125" style="80" customWidth="1"/>
    <col min="8959" max="8960" width="4.1796875" style="80" customWidth="1"/>
    <col min="8961" max="8961" width="4.26953125" style="80" customWidth="1"/>
    <col min="8962" max="8962" width="17.7265625" style="80" customWidth="1"/>
    <col min="8963" max="8963" width="5.26953125" style="80" customWidth="1"/>
    <col min="8964" max="8964" width="0.1796875" style="80" customWidth="1"/>
    <col min="8965" max="8965" width="6.54296875" style="80" customWidth="1"/>
    <col min="8966" max="8966" width="5" style="80" customWidth="1"/>
    <col min="8967" max="8967" width="2" style="80" customWidth="1"/>
    <col min="8968" max="8968" width="8.453125" style="80" customWidth="1"/>
    <col min="8969" max="8969" width="6.1796875" style="80" customWidth="1"/>
    <col min="8970" max="8970" width="5.7265625" style="80" customWidth="1"/>
    <col min="8971" max="8971" width="1.7265625" style="80" customWidth="1"/>
    <col min="8972" max="8975" width="3.453125" style="80" customWidth="1"/>
    <col min="8976" max="8976" width="7.1796875" style="80" customWidth="1"/>
    <col min="8977" max="8977" width="12.26953125" style="80" customWidth="1"/>
    <col min="8978" max="8979" width="3.453125" style="80" customWidth="1"/>
    <col min="8980" max="8980" width="1.81640625" style="80" customWidth="1"/>
    <col min="8981" max="8981" width="5.1796875" style="80" customWidth="1"/>
    <col min="8982" max="8985" width="0" style="80" hidden="1" customWidth="1"/>
    <col min="8986" max="9213" width="11.453125" style="80"/>
    <col min="9214" max="9214" width="2.26953125" style="80" customWidth="1"/>
    <col min="9215" max="9216" width="4.1796875" style="80" customWidth="1"/>
    <col min="9217" max="9217" width="4.26953125" style="80" customWidth="1"/>
    <col min="9218" max="9218" width="17.7265625" style="80" customWidth="1"/>
    <col min="9219" max="9219" width="5.26953125" style="80" customWidth="1"/>
    <col min="9220" max="9220" width="0.1796875" style="80" customWidth="1"/>
    <col min="9221" max="9221" width="6.54296875" style="80" customWidth="1"/>
    <col min="9222" max="9222" width="5" style="80" customWidth="1"/>
    <col min="9223" max="9223" width="2" style="80" customWidth="1"/>
    <col min="9224" max="9224" width="8.453125" style="80" customWidth="1"/>
    <col min="9225" max="9225" width="6.1796875" style="80" customWidth="1"/>
    <col min="9226" max="9226" width="5.7265625" style="80" customWidth="1"/>
    <col min="9227" max="9227" width="1.7265625" style="80" customWidth="1"/>
    <col min="9228" max="9231" width="3.453125" style="80" customWidth="1"/>
    <col min="9232" max="9232" width="7.1796875" style="80" customWidth="1"/>
    <col min="9233" max="9233" width="12.26953125" style="80" customWidth="1"/>
    <col min="9234" max="9235" width="3.453125" style="80" customWidth="1"/>
    <col min="9236" max="9236" width="1.81640625" style="80" customWidth="1"/>
    <col min="9237" max="9237" width="5.1796875" style="80" customWidth="1"/>
    <col min="9238" max="9241" width="0" style="80" hidden="1" customWidth="1"/>
    <col min="9242" max="9469" width="11.453125" style="80"/>
    <col min="9470" max="9470" width="2.26953125" style="80" customWidth="1"/>
    <col min="9471" max="9472" width="4.1796875" style="80" customWidth="1"/>
    <col min="9473" max="9473" width="4.26953125" style="80" customWidth="1"/>
    <col min="9474" max="9474" width="17.7265625" style="80" customWidth="1"/>
    <col min="9475" max="9475" width="5.26953125" style="80" customWidth="1"/>
    <col min="9476" max="9476" width="0.1796875" style="80" customWidth="1"/>
    <col min="9477" max="9477" width="6.54296875" style="80" customWidth="1"/>
    <col min="9478" max="9478" width="5" style="80" customWidth="1"/>
    <col min="9479" max="9479" width="2" style="80" customWidth="1"/>
    <col min="9480" max="9480" width="8.453125" style="80" customWidth="1"/>
    <col min="9481" max="9481" width="6.1796875" style="80" customWidth="1"/>
    <col min="9482" max="9482" width="5.7265625" style="80" customWidth="1"/>
    <col min="9483" max="9483" width="1.7265625" style="80" customWidth="1"/>
    <col min="9484" max="9487" width="3.453125" style="80" customWidth="1"/>
    <col min="9488" max="9488" width="7.1796875" style="80" customWidth="1"/>
    <col min="9489" max="9489" width="12.26953125" style="80" customWidth="1"/>
    <col min="9490" max="9491" width="3.453125" style="80" customWidth="1"/>
    <col min="9492" max="9492" width="1.81640625" style="80" customWidth="1"/>
    <col min="9493" max="9493" width="5.1796875" style="80" customWidth="1"/>
    <col min="9494" max="9497" width="0" style="80" hidden="1" customWidth="1"/>
    <col min="9498" max="9725" width="11.453125" style="80"/>
    <col min="9726" max="9726" width="2.26953125" style="80" customWidth="1"/>
    <col min="9727" max="9728" width="4.1796875" style="80" customWidth="1"/>
    <col min="9729" max="9729" width="4.26953125" style="80" customWidth="1"/>
    <col min="9730" max="9730" width="17.7265625" style="80" customWidth="1"/>
    <col min="9731" max="9731" width="5.26953125" style="80" customWidth="1"/>
    <col min="9732" max="9732" width="0.1796875" style="80" customWidth="1"/>
    <col min="9733" max="9733" width="6.54296875" style="80" customWidth="1"/>
    <col min="9734" max="9734" width="5" style="80" customWidth="1"/>
    <col min="9735" max="9735" width="2" style="80" customWidth="1"/>
    <col min="9736" max="9736" width="8.453125" style="80" customWidth="1"/>
    <col min="9737" max="9737" width="6.1796875" style="80" customWidth="1"/>
    <col min="9738" max="9738" width="5.7265625" style="80" customWidth="1"/>
    <col min="9739" max="9739" width="1.7265625" style="80" customWidth="1"/>
    <col min="9740" max="9743" width="3.453125" style="80" customWidth="1"/>
    <col min="9744" max="9744" width="7.1796875" style="80" customWidth="1"/>
    <col min="9745" max="9745" width="12.26953125" style="80" customWidth="1"/>
    <col min="9746" max="9747" width="3.453125" style="80" customWidth="1"/>
    <col min="9748" max="9748" width="1.81640625" style="80" customWidth="1"/>
    <col min="9749" max="9749" width="5.1796875" style="80" customWidth="1"/>
    <col min="9750" max="9753" width="0" style="80" hidden="1" customWidth="1"/>
    <col min="9754" max="9981" width="11.453125" style="80"/>
    <col min="9982" max="9982" width="2.26953125" style="80" customWidth="1"/>
    <col min="9983" max="9984" width="4.1796875" style="80" customWidth="1"/>
    <col min="9985" max="9985" width="4.26953125" style="80" customWidth="1"/>
    <col min="9986" max="9986" width="17.7265625" style="80" customWidth="1"/>
    <col min="9987" max="9987" width="5.26953125" style="80" customWidth="1"/>
    <col min="9988" max="9988" width="0.1796875" style="80" customWidth="1"/>
    <col min="9989" max="9989" width="6.54296875" style="80" customWidth="1"/>
    <col min="9990" max="9990" width="5" style="80" customWidth="1"/>
    <col min="9991" max="9991" width="2" style="80" customWidth="1"/>
    <col min="9992" max="9992" width="8.453125" style="80" customWidth="1"/>
    <col min="9993" max="9993" width="6.1796875" style="80" customWidth="1"/>
    <col min="9994" max="9994" width="5.7265625" style="80" customWidth="1"/>
    <col min="9995" max="9995" width="1.7265625" style="80" customWidth="1"/>
    <col min="9996" max="9999" width="3.453125" style="80" customWidth="1"/>
    <col min="10000" max="10000" width="7.1796875" style="80" customWidth="1"/>
    <col min="10001" max="10001" width="12.26953125" style="80" customWidth="1"/>
    <col min="10002" max="10003" width="3.453125" style="80" customWidth="1"/>
    <col min="10004" max="10004" width="1.81640625" style="80" customWidth="1"/>
    <col min="10005" max="10005" width="5.1796875" style="80" customWidth="1"/>
    <col min="10006" max="10009" width="0" style="80" hidden="1" customWidth="1"/>
    <col min="10010" max="10237" width="11.453125" style="80"/>
    <col min="10238" max="10238" width="2.26953125" style="80" customWidth="1"/>
    <col min="10239" max="10240" width="4.1796875" style="80" customWidth="1"/>
    <col min="10241" max="10241" width="4.26953125" style="80" customWidth="1"/>
    <col min="10242" max="10242" width="17.7265625" style="80" customWidth="1"/>
    <col min="10243" max="10243" width="5.26953125" style="80" customWidth="1"/>
    <col min="10244" max="10244" width="0.1796875" style="80" customWidth="1"/>
    <col min="10245" max="10245" width="6.54296875" style="80" customWidth="1"/>
    <col min="10246" max="10246" width="5" style="80" customWidth="1"/>
    <col min="10247" max="10247" width="2" style="80" customWidth="1"/>
    <col min="10248" max="10248" width="8.453125" style="80" customWidth="1"/>
    <col min="10249" max="10249" width="6.1796875" style="80" customWidth="1"/>
    <col min="10250" max="10250" width="5.7265625" style="80" customWidth="1"/>
    <col min="10251" max="10251" width="1.7265625" style="80" customWidth="1"/>
    <col min="10252" max="10255" width="3.453125" style="80" customWidth="1"/>
    <col min="10256" max="10256" width="7.1796875" style="80" customWidth="1"/>
    <col min="10257" max="10257" width="12.26953125" style="80" customWidth="1"/>
    <col min="10258" max="10259" width="3.453125" style="80" customWidth="1"/>
    <col min="10260" max="10260" width="1.81640625" style="80" customWidth="1"/>
    <col min="10261" max="10261" width="5.1796875" style="80" customWidth="1"/>
    <col min="10262" max="10265" width="0" style="80" hidden="1" customWidth="1"/>
    <col min="10266" max="10493" width="11.453125" style="80"/>
    <col min="10494" max="10494" width="2.26953125" style="80" customWidth="1"/>
    <col min="10495" max="10496" width="4.1796875" style="80" customWidth="1"/>
    <col min="10497" max="10497" width="4.26953125" style="80" customWidth="1"/>
    <col min="10498" max="10498" width="17.7265625" style="80" customWidth="1"/>
    <col min="10499" max="10499" width="5.26953125" style="80" customWidth="1"/>
    <col min="10500" max="10500" width="0.1796875" style="80" customWidth="1"/>
    <col min="10501" max="10501" width="6.54296875" style="80" customWidth="1"/>
    <col min="10502" max="10502" width="5" style="80" customWidth="1"/>
    <col min="10503" max="10503" width="2" style="80" customWidth="1"/>
    <col min="10504" max="10504" width="8.453125" style="80" customWidth="1"/>
    <col min="10505" max="10505" width="6.1796875" style="80" customWidth="1"/>
    <col min="10506" max="10506" width="5.7265625" style="80" customWidth="1"/>
    <col min="10507" max="10507" width="1.7265625" style="80" customWidth="1"/>
    <col min="10508" max="10511" width="3.453125" style="80" customWidth="1"/>
    <col min="10512" max="10512" width="7.1796875" style="80" customWidth="1"/>
    <col min="10513" max="10513" width="12.26953125" style="80" customWidth="1"/>
    <col min="10514" max="10515" width="3.453125" style="80" customWidth="1"/>
    <col min="10516" max="10516" width="1.81640625" style="80" customWidth="1"/>
    <col min="10517" max="10517" width="5.1796875" style="80" customWidth="1"/>
    <col min="10518" max="10521" width="0" style="80" hidden="1" customWidth="1"/>
    <col min="10522" max="10749" width="11.453125" style="80"/>
    <col min="10750" max="10750" width="2.26953125" style="80" customWidth="1"/>
    <col min="10751" max="10752" width="4.1796875" style="80" customWidth="1"/>
    <col min="10753" max="10753" width="4.26953125" style="80" customWidth="1"/>
    <col min="10754" max="10754" width="17.7265625" style="80" customWidth="1"/>
    <col min="10755" max="10755" width="5.26953125" style="80" customWidth="1"/>
    <col min="10756" max="10756" width="0.1796875" style="80" customWidth="1"/>
    <col min="10757" max="10757" width="6.54296875" style="80" customWidth="1"/>
    <col min="10758" max="10758" width="5" style="80" customWidth="1"/>
    <col min="10759" max="10759" width="2" style="80" customWidth="1"/>
    <col min="10760" max="10760" width="8.453125" style="80" customWidth="1"/>
    <col min="10761" max="10761" width="6.1796875" style="80" customWidth="1"/>
    <col min="10762" max="10762" width="5.7265625" style="80" customWidth="1"/>
    <col min="10763" max="10763" width="1.7265625" style="80" customWidth="1"/>
    <col min="10764" max="10767" width="3.453125" style="80" customWidth="1"/>
    <col min="10768" max="10768" width="7.1796875" style="80" customWidth="1"/>
    <col min="10769" max="10769" width="12.26953125" style="80" customWidth="1"/>
    <col min="10770" max="10771" width="3.453125" style="80" customWidth="1"/>
    <col min="10772" max="10772" width="1.81640625" style="80" customWidth="1"/>
    <col min="10773" max="10773" width="5.1796875" style="80" customWidth="1"/>
    <col min="10774" max="10777" width="0" style="80" hidden="1" customWidth="1"/>
    <col min="10778" max="11005" width="11.453125" style="80"/>
    <col min="11006" max="11006" width="2.26953125" style="80" customWidth="1"/>
    <col min="11007" max="11008" width="4.1796875" style="80" customWidth="1"/>
    <col min="11009" max="11009" width="4.26953125" style="80" customWidth="1"/>
    <col min="11010" max="11010" width="17.7265625" style="80" customWidth="1"/>
    <col min="11011" max="11011" width="5.26953125" style="80" customWidth="1"/>
    <col min="11012" max="11012" width="0.1796875" style="80" customWidth="1"/>
    <col min="11013" max="11013" width="6.54296875" style="80" customWidth="1"/>
    <col min="11014" max="11014" width="5" style="80" customWidth="1"/>
    <col min="11015" max="11015" width="2" style="80" customWidth="1"/>
    <col min="11016" max="11016" width="8.453125" style="80" customWidth="1"/>
    <col min="11017" max="11017" width="6.1796875" style="80" customWidth="1"/>
    <col min="11018" max="11018" width="5.7265625" style="80" customWidth="1"/>
    <col min="11019" max="11019" width="1.7265625" style="80" customWidth="1"/>
    <col min="11020" max="11023" width="3.453125" style="80" customWidth="1"/>
    <col min="11024" max="11024" width="7.1796875" style="80" customWidth="1"/>
    <col min="11025" max="11025" width="12.26953125" style="80" customWidth="1"/>
    <col min="11026" max="11027" width="3.453125" style="80" customWidth="1"/>
    <col min="11028" max="11028" width="1.81640625" style="80" customWidth="1"/>
    <col min="11029" max="11029" width="5.1796875" style="80" customWidth="1"/>
    <col min="11030" max="11033" width="0" style="80" hidden="1" customWidth="1"/>
    <col min="11034" max="11261" width="11.453125" style="80"/>
    <col min="11262" max="11262" width="2.26953125" style="80" customWidth="1"/>
    <col min="11263" max="11264" width="4.1796875" style="80" customWidth="1"/>
    <col min="11265" max="11265" width="4.26953125" style="80" customWidth="1"/>
    <col min="11266" max="11266" width="17.7265625" style="80" customWidth="1"/>
    <col min="11267" max="11267" width="5.26953125" style="80" customWidth="1"/>
    <col min="11268" max="11268" width="0.1796875" style="80" customWidth="1"/>
    <col min="11269" max="11269" width="6.54296875" style="80" customWidth="1"/>
    <col min="11270" max="11270" width="5" style="80" customWidth="1"/>
    <col min="11271" max="11271" width="2" style="80" customWidth="1"/>
    <col min="11272" max="11272" width="8.453125" style="80" customWidth="1"/>
    <col min="11273" max="11273" width="6.1796875" style="80" customWidth="1"/>
    <col min="11274" max="11274" width="5.7265625" style="80" customWidth="1"/>
    <col min="11275" max="11275" width="1.7265625" style="80" customWidth="1"/>
    <col min="11276" max="11279" width="3.453125" style="80" customWidth="1"/>
    <col min="11280" max="11280" width="7.1796875" style="80" customWidth="1"/>
    <col min="11281" max="11281" width="12.26953125" style="80" customWidth="1"/>
    <col min="11282" max="11283" width="3.453125" style="80" customWidth="1"/>
    <col min="11284" max="11284" width="1.81640625" style="80" customWidth="1"/>
    <col min="11285" max="11285" width="5.1796875" style="80" customWidth="1"/>
    <col min="11286" max="11289" width="0" style="80" hidden="1" customWidth="1"/>
    <col min="11290" max="11517" width="11.453125" style="80"/>
    <col min="11518" max="11518" width="2.26953125" style="80" customWidth="1"/>
    <col min="11519" max="11520" width="4.1796875" style="80" customWidth="1"/>
    <col min="11521" max="11521" width="4.26953125" style="80" customWidth="1"/>
    <col min="11522" max="11522" width="17.7265625" style="80" customWidth="1"/>
    <col min="11523" max="11523" width="5.26953125" style="80" customWidth="1"/>
    <col min="11524" max="11524" width="0.1796875" style="80" customWidth="1"/>
    <col min="11525" max="11525" width="6.54296875" style="80" customWidth="1"/>
    <col min="11526" max="11526" width="5" style="80" customWidth="1"/>
    <col min="11527" max="11527" width="2" style="80" customWidth="1"/>
    <col min="11528" max="11528" width="8.453125" style="80" customWidth="1"/>
    <col min="11529" max="11529" width="6.1796875" style="80" customWidth="1"/>
    <col min="11530" max="11530" width="5.7265625" style="80" customWidth="1"/>
    <col min="11531" max="11531" width="1.7265625" style="80" customWidth="1"/>
    <col min="11532" max="11535" width="3.453125" style="80" customWidth="1"/>
    <col min="11536" max="11536" width="7.1796875" style="80" customWidth="1"/>
    <col min="11537" max="11537" width="12.26953125" style="80" customWidth="1"/>
    <col min="11538" max="11539" width="3.453125" style="80" customWidth="1"/>
    <col min="11540" max="11540" width="1.81640625" style="80" customWidth="1"/>
    <col min="11541" max="11541" width="5.1796875" style="80" customWidth="1"/>
    <col min="11542" max="11545" width="0" style="80" hidden="1" customWidth="1"/>
    <col min="11546" max="11773" width="11.453125" style="80"/>
    <col min="11774" max="11774" width="2.26953125" style="80" customWidth="1"/>
    <col min="11775" max="11776" width="4.1796875" style="80" customWidth="1"/>
    <col min="11777" max="11777" width="4.26953125" style="80" customWidth="1"/>
    <col min="11778" max="11778" width="17.7265625" style="80" customWidth="1"/>
    <col min="11779" max="11779" width="5.26953125" style="80" customWidth="1"/>
    <col min="11780" max="11780" width="0.1796875" style="80" customWidth="1"/>
    <col min="11781" max="11781" width="6.54296875" style="80" customWidth="1"/>
    <col min="11782" max="11782" width="5" style="80" customWidth="1"/>
    <col min="11783" max="11783" width="2" style="80" customWidth="1"/>
    <col min="11784" max="11784" width="8.453125" style="80" customWidth="1"/>
    <col min="11785" max="11785" width="6.1796875" style="80" customWidth="1"/>
    <col min="11786" max="11786" width="5.7265625" style="80" customWidth="1"/>
    <col min="11787" max="11787" width="1.7265625" style="80" customWidth="1"/>
    <col min="11788" max="11791" width="3.453125" style="80" customWidth="1"/>
    <col min="11792" max="11792" width="7.1796875" style="80" customWidth="1"/>
    <col min="11793" max="11793" width="12.26953125" style="80" customWidth="1"/>
    <col min="11794" max="11795" width="3.453125" style="80" customWidth="1"/>
    <col min="11796" max="11796" width="1.81640625" style="80" customWidth="1"/>
    <col min="11797" max="11797" width="5.1796875" style="80" customWidth="1"/>
    <col min="11798" max="11801" width="0" style="80" hidden="1" customWidth="1"/>
    <col min="11802" max="12029" width="11.453125" style="80"/>
    <col min="12030" max="12030" width="2.26953125" style="80" customWidth="1"/>
    <col min="12031" max="12032" width="4.1796875" style="80" customWidth="1"/>
    <col min="12033" max="12033" width="4.26953125" style="80" customWidth="1"/>
    <col min="12034" max="12034" width="17.7265625" style="80" customWidth="1"/>
    <col min="12035" max="12035" width="5.26953125" style="80" customWidth="1"/>
    <col min="12036" max="12036" width="0.1796875" style="80" customWidth="1"/>
    <col min="12037" max="12037" width="6.54296875" style="80" customWidth="1"/>
    <col min="12038" max="12038" width="5" style="80" customWidth="1"/>
    <col min="12039" max="12039" width="2" style="80" customWidth="1"/>
    <col min="12040" max="12040" width="8.453125" style="80" customWidth="1"/>
    <col min="12041" max="12041" width="6.1796875" style="80" customWidth="1"/>
    <col min="12042" max="12042" width="5.7265625" style="80" customWidth="1"/>
    <col min="12043" max="12043" width="1.7265625" style="80" customWidth="1"/>
    <col min="12044" max="12047" width="3.453125" style="80" customWidth="1"/>
    <col min="12048" max="12048" width="7.1796875" style="80" customWidth="1"/>
    <col min="12049" max="12049" width="12.26953125" style="80" customWidth="1"/>
    <col min="12050" max="12051" width="3.453125" style="80" customWidth="1"/>
    <col min="12052" max="12052" width="1.81640625" style="80" customWidth="1"/>
    <col min="12053" max="12053" width="5.1796875" style="80" customWidth="1"/>
    <col min="12054" max="12057" width="0" style="80" hidden="1" customWidth="1"/>
    <col min="12058" max="12285" width="11.453125" style="80"/>
    <col min="12286" max="12286" width="2.26953125" style="80" customWidth="1"/>
    <col min="12287" max="12288" width="4.1796875" style="80" customWidth="1"/>
    <col min="12289" max="12289" width="4.26953125" style="80" customWidth="1"/>
    <col min="12290" max="12290" width="17.7265625" style="80" customWidth="1"/>
    <col min="12291" max="12291" width="5.26953125" style="80" customWidth="1"/>
    <col min="12292" max="12292" width="0.1796875" style="80" customWidth="1"/>
    <col min="12293" max="12293" width="6.54296875" style="80" customWidth="1"/>
    <col min="12294" max="12294" width="5" style="80" customWidth="1"/>
    <col min="12295" max="12295" width="2" style="80" customWidth="1"/>
    <col min="12296" max="12296" width="8.453125" style="80" customWidth="1"/>
    <col min="12297" max="12297" width="6.1796875" style="80" customWidth="1"/>
    <col min="12298" max="12298" width="5.7265625" style="80" customWidth="1"/>
    <col min="12299" max="12299" width="1.7265625" style="80" customWidth="1"/>
    <col min="12300" max="12303" width="3.453125" style="80" customWidth="1"/>
    <col min="12304" max="12304" width="7.1796875" style="80" customWidth="1"/>
    <col min="12305" max="12305" width="12.26953125" style="80" customWidth="1"/>
    <col min="12306" max="12307" width="3.453125" style="80" customWidth="1"/>
    <col min="12308" max="12308" width="1.81640625" style="80" customWidth="1"/>
    <col min="12309" max="12309" width="5.1796875" style="80" customWidth="1"/>
    <col min="12310" max="12313" width="0" style="80" hidden="1" customWidth="1"/>
    <col min="12314" max="12541" width="11.453125" style="80"/>
    <col min="12542" max="12542" width="2.26953125" style="80" customWidth="1"/>
    <col min="12543" max="12544" width="4.1796875" style="80" customWidth="1"/>
    <col min="12545" max="12545" width="4.26953125" style="80" customWidth="1"/>
    <col min="12546" max="12546" width="17.7265625" style="80" customWidth="1"/>
    <col min="12547" max="12547" width="5.26953125" style="80" customWidth="1"/>
    <col min="12548" max="12548" width="0.1796875" style="80" customWidth="1"/>
    <col min="12549" max="12549" width="6.54296875" style="80" customWidth="1"/>
    <col min="12550" max="12550" width="5" style="80" customWidth="1"/>
    <col min="12551" max="12551" width="2" style="80" customWidth="1"/>
    <col min="12552" max="12552" width="8.453125" style="80" customWidth="1"/>
    <col min="12553" max="12553" width="6.1796875" style="80" customWidth="1"/>
    <col min="12554" max="12554" width="5.7265625" style="80" customWidth="1"/>
    <col min="12555" max="12555" width="1.7265625" style="80" customWidth="1"/>
    <col min="12556" max="12559" width="3.453125" style="80" customWidth="1"/>
    <col min="12560" max="12560" width="7.1796875" style="80" customWidth="1"/>
    <col min="12561" max="12561" width="12.26953125" style="80" customWidth="1"/>
    <col min="12562" max="12563" width="3.453125" style="80" customWidth="1"/>
    <col min="12564" max="12564" width="1.81640625" style="80" customWidth="1"/>
    <col min="12565" max="12565" width="5.1796875" style="80" customWidth="1"/>
    <col min="12566" max="12569" width="0" style="80" hidden="1" customWidth="1"/>
    <col min="12570" max="12797" width="11.453125" style="80"/>
    <col min="12798" max="12798" width="2.26953125" style="80" customWidth="1"/>
    <col min="12799" max="12800" width="4.1796875" style="80" customWidth="1"/>
    <col min="12801" max="12801" width="4.26953125" style="80" customWidth="1"/>
    <col min="12802" max="12802" width="17.7265625" style="80" customWidth="1"/>
    <col min="12803" max="12803" width="5.26953125" style="80" customWidth="1"/>
    <col min="12804" max="12804" width="0.1796875" style="80" customWidth="1"/>
    <col min="12805" max="12805" width="6.54296875" style="80" customWidth="1"/>
    <col min="12806" max="12806" width="5" style="80" customWidth="1"/>
    <col min="12807" max="12807" width="2" style="80" customWidth="1"/>
    <col min="12808" max="12808" width="8.453125" style="80" customWidth="1"/>
    <col min="12809" max="12809" width="6.1796875" style="80" customWidth="1"/>
    <col min="12810" max="12810" width="5.7265625" style="80" customWidth="1"/>
    <col min="12811" max="12811" width="1.7265625" style="80" customWidth="1"/>
    <col min="12812" max="12815" width="3.453125" style="80" customWidth="1"/>
    <col min="12816" max="12816" width="7.1796875" style="80" customWidth="1"/>
    <col min="12817" max="12817" width="12.26953125" style="80" customWidth="1"/>
    <col min="12818" max="12819" width="3.453125" style="80" customWidth="1"/>
    <col min="12820" max="12820" width="1.81640625" style="80" customWidth="1"/>
    <col min="12821" max="12821" width="5.1796875" style="80" customWidth="1"/>
    <col min="12822" max="12825" width="0" style="80" hidden="1" customWidth="1"/>
    <col min="12826" max="13053" width="11.453125" style="80"/>
    <col min="13054" max="13054" width="2.26953125" style="80" customWidth="1"/>
    <col min="13055" max="13056" width="4.1796875" style="80" customWidth="1"/>
    <col min="13057" max="13057" width="4.26953125" style="80" customWidth="1"/>
    <col min="13058" max="13058" width="17.7265625" style="80" customWidth="1"/>
    <col min="13059" max="13059" width="5.26953125" style="80" customWidth="1"/>
    <col min="13060" max="13060" width="0.1796875" style="80" customWidth="1"/>
    <col min="13061" max="13061" width="6.54296875" style="80" customWidth="1"/>
    <col min="13062" max="13062" width="5" style="80" customWidth="1"/>
    <col min="13063" max="13063" width="2" style="80" customWidth="1"/>
    <col min="13064" max="13064" width="8.453125" style="80" customWidth="1"/>
    <col min="13065" max="13065" width="6.1796875" style="80" customWidth="1"/>
    <col min="13066" max="13066" width="5.7265625" style="80" customWidth="1"/>
    <col min="13067" max="13067" width="1.7265625" style="80" customWidth="1"/>
    <col min="13068" max="13071" width="3.453125" style="80" customWidth="1"/>
    <col min="13072" max="13072" width="7.1796875" style="80" customWidth="1"/>
    <col min="13073" max="13073" width="12.26953125" style="80" customWidth="1"/>
    <col min="13074" max="13075" width="3.453125" style="80" customWidth="1"/>
    <col min="13076" max="13076" width="1.81640625" style="80" customWidth="1"/>
    <col min="13077" max="13077" width="5.1796875" style="80" customWidth="1"/>
    <col min="13078" max="13081" width="0" style="80" hidden="1" customWidth="1"/>
    <col min="13082" max="13309" width="11.453125" style="80"/>
    <col min="13310" max="13310" width="2.26953125" style="80" customWidth="1"/>
    <col min="13311" max="13312" width="4.1796875" style="80" customWidth="1"/>
    <col min="13313" max="13313" width="4.26953125" style="80" customWidth="1"/>
    <col min="13314" max="13314" width="17.7265625" style="80" customWidth="1"/>
    <col min="13315" max="13315" width="5.26953125" style="80" customWidth="1"/>
    <col min="13316" max="13316" width="0.1796875" style="80" customWidth="1"/>
    <col min="13317" max="13317" width="6.54296875" style="80" customWidth="1"/>
    <col min="13318" max="13318" width="5" style="80" customWidth="1"/>
    <col min="13319" max="13319" width="2" style="80" customWidth="1"/>
    <col min="13320" max="13320" width="8.453125" style="80" customWidth="1"/>
    <col min="13321" max="13321" width="6.1796875" style="80" customWidth="1"/>
    <col min="13322" max="13322" width="5.7265625" style="80" customWidth="1"/>
    <col min="13323" max="13323" width="1.7265625" style="80" customWidth="1"/>
    <col min="13324" max="13327" width="3.453125" style="80" customWidth="1"/>
    <col min="13328" max="13328" width="7.1796875" style="80" customWidth="1"/>
    <col min="13329" max="13329" width="12.26953125" style="80" customWidth="1"/>
    <col min="13330" max="13331" width="3.453125" style="80" customWidth="1"/>
    <col min="13332" max="13332" width="1.81640625" style="80" customWidth="1"/>
    <col min="13333" max="13333" width="5.1796875" style="80" customWidth="1"/>
    <col min="13334" max="13337" width="0" style="80" hidden="1" customWidth="1"/>
    <col min="13338" max="13565" width="11.453125" style="80"/>
    <col min="13566" max="13566" width="2.26953125" style="80" customWidth="1"/>
    <col min="13567" max="13568" width="4.1796875" style="80" customWidth="1"/>
    <col min="13569" max="13569" width="4.26953125" style="80" customWidth="1"/>
    <col min="13570" max="13570" width="17.7265625" style="80" customWidth="1"/>
    <col min="13571" max="13571" width="5.26953125" style="80" customWidth="1"/>
    <col min="13572" max="13572" width="0.1796875" style="80" customWidth="1"/>
    <col min="13573" max="13573" width="6.54296875" style="80" customWidth="1"/>
    <col min="13574" max="13574" width="5" style="80" customWidth="1"/>
    <col min="13575" max="13575" width="2" style="80" customWidth="1"/>
    <col min="13576" max="13576" width="8.453125" style="80" customWidth="1"/>
    <col min="13577" max="13577" width="6.1796875" style="80" customWidth="1"/>
    <col min="13578" max="13578" width="5.7265625" style="80" customWidth="1"/>
    <col min="13579" max="13579" width="1.7265625" style="80" customWidth="1"/>
    <col min="13580" max="13583" width="3.453125" style="80" customWidth="1"/>
    <col min="13584" max="13584" width="7.1796875" style="80" customWidth="1"/>
    <col min="13585" max="13585" width="12.26953125" style="80" customWidth="1"/>
    <col min="13586" max="13587" width="3.453125" style="80" customWidth="1"/>
    <col min="13588" max="13588" width="1.81640625" style="80" customWidth="1"/>
    <col min="13589" max="13589" width="5.1796875" style="80" customWidth="1"/>
    <col min="13590" max="13593" width="0" style="80" hidden="1" customWidth="1"/>
    <col min="13594" max="13821" width="11.453125" style="80"/>
    <col min="13822" max="13822" width="2.26953125" style="80" customWidth="1"/>
    <col min="13823" max="13824" width="4.1796875" style="80" customWidth="1"/>
    <col min="13825" max="13825" width="4.26953125" style="80" customWidth="1"/>
    <col min="13826" max="13826" width="17.7265625" style="80" customWidth="1"/>
    <col min="13827" max="13827" width="5.26953125" style="80" customWidth="1"/>
    <col min="13828" max="13828" width="0.1796875" style="80" customWidth="1"/>
    <col min="13829" max="13829" width="6.54296875" style="80" customWidth="1"/>
    <col min="13830" max="13830" width="5" style="80" customWidth="1"/>
    <col min="13831" max="13831" width="2" style="80" customWidth="1"/>
    <col min="13832" max="13832" width="8.453125" style="80" customWidth="1"/>
    <col min="13833" max="13833" width="6.1796875" style="80" customWidth="1"/>
    <col min="13834" max="13834" width="5.7265625" style="80" customWidth="1"/>
    <col min="13835" max="13835" width="1.7265625" style="80" customWidth="1"/>
    <col min="13836" max="13839" width="3.453125" style="80" customWidth="1"/>
    <col min="13840" max="13840" width="7.1796875" style="80" customWidth="1"/>
    <col min="13841" max="13841" width="12.26953125" style="80" customWidth="1"/>
    <col min="13842" max="13843" width="3.453125" style="80" customWidth="1"/>
    <col min="13844" max="13844" width="1.81640625" style="80" customWidth="1"/>
    <col min="13845" max="13845" width="5.1796875" style="80" customWidth="1"/>
    <col min="13846" max="13849" width="0" style="80" hidden="1" customWidth="1"/>
    <col min="13850" max="14077" width="11.453125" style="80"/>
    <col min="14078" max="14078" width="2.26953125" style="80" customWidth="1"/>
    <col min="14079" max="14080" width="4.1796875" style="80" customWidth="1"/>
    <col min="14081" max="14081" width="4.26953125" style="80" customWidth="1"/>
    <col min="14082" max="14082" width="17.7265625" style="80" customWidth="1"/>
    <col min="14083" max="14083" width="5.26953125" style="80" customWidth="1"/>
    <col min="14084" max="14084" width="0.1796875" style="80" customWidth="1"/>
    <col min="14085" max="14085" width="6.54296875" style="80" customWidth="1"/>
    <col min="14086" max="14086" width="5" style="80" customWidth="1"/>
    <col min="14087" max="14087" width="2" style="80" customWidth="1"/>
    <col min="14088" max="14088" width="8.453125" style="80" customWidth="1"/>
    <col min="14089" max="14089" width="6.1796875" style="80" customWidth="1"/>
    <col min="14090" max="14090" width="5.7265625" style="80" customWidth="1"/>
    <col min="14091" max="14091" width="1.7265625" style="80" customWidth="1"/>
    <col min="14092" max="14095" width="3.453125" style="80" customWidth="1"/>
    <col min="14096" max="14096" width="7.1796875" style="80" customWidth="1"/>
    <col min="14097" max="14097" width="12.26953125" style="80" customWidth="1"/>
    <col min="14098" max="14099" width="3.453125" style="80" customWidth="1"/>
    <col min="14100" max="14100" width="1.81640625" style="80" customWidth="1"/>
    <col min="14101" max="14101" width="5.1796875" style="80" customWidth="1"/>
    <col min="14102" max="14105" width="0" style="80" hidden="1" customWidth="1"/>
    <col min="14106" max="14333" width="11.453125" style="80"/>
    <col min="14334" max="14334" width="2.26953125" style="80" customWidth="1"/>
    <col min="14335" max="14336" width="4.1796875" style="80" customWidth="1"/>
    <col min="14337" max="14337" width="4.26953125" style="80" customWidth="1"/>
    <col min="14338" max="14338" width="17.7265625" style="80" customWidth="1"/>
    <col min="14339" max="14339" width="5.26953125" style="80" customWidth="1"/>
    <col min="14340" max="14340" width="0.1796875" style="80" customWidth="1"/>
    <col min="14341" max="14341" width="6.54296875" style="80" customWidth="1"/>
    <col min="14342" max="14342" width="5" style="80" customWidth="1"/>
    <col min="14343" max="14343" width="2" style="80" customWidth="1"/>
    <col min="14344" max="14344" width="8.453125" style="80" customWidth="1"/>
    <col min="14345" max="14345" width="6.1796875" style="80" customWidth="1"/>
    <col min="14346" max="14346" width="5.7265625" style="80" customWidth="1"/>
    <col min="14347" max="14347" width="1.7265625" style="80" customWidth="1"/>
    <col min="14348" max="14351" width="3.453125" style="80" customWidth="1"/>
    <col min="14352" max="14352" width="7.1796875" style="80" customWidth="1"/>
    <col min="14353" max="14353" width="12.26953125" style="80" customWidth="1"/>
    <col min="14354" max="14355" width="3.453125" style="80" customWidth="1"/>
    <col min="14356" max="14356" width="1.81640625" style="80" customWidth="1"/>
    <col min="14357" max="14357" width="5.1796875" style="80" customWidth="1"/>
    <col min="14358" max="14361" width="0" style="80" hidden="1" customWidth="1"/>
    <col min="14362" max="14589" width="11.453125" style="80"/>
    <col min="14590" max="14590" width="2.26953125" style="80" customWidth="1"/>
    <col min="14591" max="14592" width="4.1796875" style="80" customWidth="1"/>
    <col min="14593" max="14593" width="4.26953125" style="80" customWidth="1"/>
    <col min="14594" max="14594" width="17.7265625" style="80" customWidth="1"/>
    <col min="14595" max="14595" width="5.26953125" style="80" customWidth="1"/>
    <col min="14596" max="14596" width="0.1796875" style="80" customWidth="1"/>
    <col min="14597" max="14597" width="6.54296875" style="80" customWidth="1"/>
    <col min="14598" max="14598" width="5" style="80" customWidth="1"/>
    <col min="14599" max="14599" width="2" style="80" customWidth="1"/>
    <col min="14600" max="14600" width="8.453125" style="80" customWidth="1"/>
    <col min="14601" max="14601" width="6.1796875" style="80" customWidth="1"/>
    <col min="14602" max="14602" width="5.7265625" style="80" customWidth="1"/>
    <col min="14603" max="14603" width="1.7265625" style="80" customWidth="1"/>
    <col min="14604" max="14607" width="3.453125" style="80" customWidth="1"/>
    <col min="14608" max="14608" width="7.1796875" style="80" customWidth="1"/>
    <col min="14609" max="14609" width="12.26953125" style="80" customWidth="1"/>
    <col min="14610" max="14611" width="3.453125" style="80" customWidth="1"/>
    <col min="14612" max="14612" width="1.81640625" style="80" customWidth="1"/>
    <col min="14613" max="14613" width="5.1796875" style="80" customWidth="1"/>
    <col min="14614" max="14617" width="0" style="80" hidden="1" customWidth="1"/>
    <col min="14618" max="14845" width="11.453125" style="80"/>
    <col min="14846" max="14846" width="2.26953125" style="80" customWidth="1"/>
    <col min="14847" max="14848" width="4.1796875" style="80" customWidth="1"/>
    <col min="14849" max="14849" width="4.26953125" style="80" customWidth="1"/>
    <col min="14850" max="14850" width="17.7265625" style="80" customWidth="1"/>
    <col min="14851" max="14851" width="5.26953125" style="80" customWidth="1"/>
    <col min="14852" max="14852" width="0.1796875" style="80" customWidth="1"/>
    <col min="14853" max="14853" width="6.54296875" style="80" customWidth="1"/>
    <col min="14854" max="14854" width="5" style="80" customWidth="1"/>
    <col min="14855" max="14855" width="2" style="80" customWidth="1"/>
    <col min="14856" max="14856" width="8.453125" style="80" customWidth="1"/>
    <col min="14857" max="14857" width="6.1796875" style="80" customWidth="1"/>
    <col min="14858" max="14858" width="5.7265625" style="80" customWidth="1"/>
    <col min="14859" max="14859" width="1.7265625" style="80" customWidth="1"/>
    <col min="14860" max="14863" width="3.453125" style="80" customWidth="1"/>
    <col min="14864" max="14864" width="7.1796875" style="80" customWidth="1"/>
    <col min="14865" max="14865" width="12.26953125" style="80" customWidth="1"/>
    <col min="14866" max="14867" width="3.453125" style="80" customWidth="1"/>
    <col min="14868" max="14868" width="1.81640625" style="80" customWidth="1"/>
    <col min="14869" max="14869" width="5.1796875" style="80" customWidth="1"/>
    <col min="14870" max="14873" width="0" style="80" hidden="1" customWidth="1"/>
    <col min="14874" max="15101" width="11.453125" style="80"/>
    <col min="15102" max="15102" width="2.26953125" style="80" customWidth="1"/>
    <col min="15103" max="15104" width="4.1796875" style="80" customWidth="1"/>
    <col min="15105" max="15105" width="4.26953125" style="80" customWidth="1"/>
    <col min="15106" max="15106" width="17.7265625" style="80" customWidth="1"/>
    <col min="15107" max="15107" width="5.26953125" style="80" customWidth="1"/>
    <col min="15108" max="15108" width="0.1796875" style="80" customWidth="1"/>
    <col min="15109" max="15109" width="6.54296875" style="80" customWidth="1"/>
    <col min="15110" max="15110" width="5" style="80" customWidth="1"/>
    <col min="15111" max="15111" width="2" style="80" customWidth="1"/>
    <col min="15112" max="15112" width="8.453125" style="80" customWidth="1"/>
    <col min="15113" max="15113" width="6.1796875" style="80" customWidth="1"/>
    <col min="15114" max="15114" width="5.7265625" style="80" customWidth="1"/>
    <col min="15115" max="15115" width="1.7265625" style="80" customWidth="1"/>
    <col min="15116" max="15119" width="3.453125" style="80" customWidth="1"/>
    <col min="15120" max="15120" width="7.1796875" style="80" customWidth="1"/>
    <col min="15121" max="15121" width="12.26953125" style="80" customWidth="1"/>
    <col min="15122" max="15123" width="3.453125" style="80" customWidth="1"/>
    <col min="15124" max="15124" width="1.81640625" style="80" customWidth="1"/>
    <col min="15125" max="15125" width="5.1796875" style="80" customWidth="1"/>
    <col min="15126" max="15129" width="0" style="80" hidden="1" customWidth="1"/>
    <col min="15130" max="15357" width="11.453125" style="80"/>
    <col min="15358" max="15358" width="2.26953125" style="80" customWidth="1"/>
    <col min="15359" max="15360" width="4.1796875" style="80" customWidth="1"/>
    <col min="15361" max="15361" width="4.26953125" style="80" customWidth="1"/>
    <col min="15362" max="15362" width="17.7265625" style="80" customWidth="1"/>
    <col min="15363" max="15363" width="5.26953125" style="80" customWidth="1"/>
    <col min="15364" max="15364" width="0.1796875" style="80" customWidth="1"/>
    <col min="15365" max="15365" width="6.54296875" style="80" customWidth="1"/>
    <col min="15366" max="15366" width="5" style="80" customWidth="1"/>
    <col min="15367" max="15367" width="2" style="80" customWidth="1"/>
    <col min="15368" max="15368" width="8.453125" style="80" customWidth="1"/>
    <col min="15369" max="15369" width="6.1796875" style="80" customWidth="1"/>
    <col min="15370" max="15370" width="5.7265625" style="80" customWidth="1"/>
    <col min="15371" max="15371" width="1.7265625" style="80" customWidth="1"/>
    <col min="15372" max="15375" width="3.453125" style="80" customWidth="1"/>
    <col min="15376" max="15376" width="7.1796875" style="80" customWidth="1"/>
    <col min="15377" max="15377" width="12.26953125" style="80" customWidth="1"/>
    <col min="15378" max="15379" width="3.453125" style="80" customWidth="1"/>
    <col min="15380" max="15380" width="1.81640625" style="80" customWidth="1"/>
    <col min="15381" max="15381" width="5.1796875" style="80" customWidth="1"/>
    <col min="15382" max="15385" width="0" style="80" hidden="1" customWidth="1"/>
    <col min="15386" max="15613" width="11.453125" style="80"/>
    <col min="15614" max="15614" width="2.26953125" style="80" customWidth="1"/>
    <col min="15615" max="15616" width="4.1796875" style="80" customWidth="1"/>
    <col min="15617" max="15617" width="4.26953125" style="80" customWidth="1"/>
    <col min="15618" max="15618" width="17.7265625" style="80" customWidth="1"/>
    <col min="15619" max="15619" width="5.26953125" style="80" customWidth="1"/>
    <col min="15620" max="15620" width="0.1796875" style="80" customWidth="1"/>
    <col min="15621" max="15621" width="6.54296875" style="80" customWidth="1"/>
    <col min="15622" max="15622" width="5" style="80" customWidth="1"/>
    <col min="15623" max="15623" width="2" style="80" customWidth="1"/>
    <col min="15624" max="15624" width="8.453125" style="80" customWidth="1"/>
    <col min="15625" max="15625" width="6.1796875" style="80" customWidth="1"/>
    <col min="15626" max="15626" width="5.7265625" style="80" customWidth="1"/>
    <col min="15627" max="15627" width="1.7265625" style="80" customWidth="1"/>
    <col min="15628" max="15631" width="3.453125" style="80" customWidth="1"/>
    <col min="15632" max="15632" width="7.1796875" style="80" customWidth="1"/>
    <col min="15633" max="15633" width="12.26953125" style="80" customWidth="1"/>
    <col min="15634" max="15635" width="3.453125" style="80" customWidth="1"/>
    <col min="15636" max="15636" width="1.81640625" style="80" customWidth="1"/>
    <col min="15637" max="15637" width="5.1796875" style="80" customWidth="1"/>
    <col min="15638" max="15641" width="0" style="80" hidden="1" customWidth="1"/>
    <col min="15642" max="15869" width="11.453125" style="80"/>
    <col min="15870" max="15870" width="2.26953125" style="80" customWidth="1"/>
    <col min="15871" max="15872" width="4.1796875" style="80" customWidth="1"/>
    <col min="15873" max="15873" width="4.26953125" style="80" customWidth="1"/>
    <col min="15874" max="15874" width="17.7265625" style="80" customWidth="1"/>
    <col min="15875" max="15875" width="5.26953125" style="80" customWidth="1"/>
    <col min="15876" max="15876" width="0.1796875" style="80" customWidth="1"/>
    <col min="15877" max="15877" width="6.54296875" style="80" customWidth="1"/>
    <col min="15878" max="15878" width="5" style="80" customWidth="1"/>
    <col min="15879" max="15879" width="2" style="80" customWidth="1"/>
    <col min="15880" max="15880" width="8.453125" style="80" customWidth="1"/>
    <col min="15881" max="15881" width="6.1796875" style="80" customWidth="1"/>
    <col min="15882" max="15882" width="5.7265625" style="80" customWidth="1"/>
    <col min="15883" max="15883" width="1.7265625" style="80" customWidth="1"/>
    <col min="15884" max="15887" width="3.453125" style="80" customWidth="1"/>
    <col min="15888" max="15888" width="7.1796875" style="80" customWidth="1"/>
    <col min="15889" max="15889" width="12.26953125" style="80" customWidth="1"/>
    <col min="15890" max="15891" width="3.453125" style="80" customWidth="1"/>
    <col min="15892" max="15892" width="1.81640625" style="80" customWidth="1"/>
    <col min="15893" max="15893" width="5.1796875" style="80" customWidth="1"/>
    <col min="15894" max="15897" width="0" style="80" hidden="1" customWidth="1"/>
    <col min="15898" max="16125" width="11.453125" style="80"/>
    <col min="16126" max="16126" width="2.26953125" style="80" customWidth="1"/>
    <col min="16127" max="16128" width="4.1796875" style="80" customWidth="1"/>
    <col min="16129" max="16129" width="4.26953125" style="80" customWidth="1"/>
    <col min="16130" max="16130" width="17.7265625" style="80" customWidth="1"/>
    <col min="16131" max="16131" width="5.26953125" style="80" customWidth="1"/>
    <col min="16132" max="16132" width="0.1796875" style="80" customWidth="1"/>
    <col min="16133" max="16133" width="6.54296875" style="80" customWidth="1"/>
    <col min="16134" max="16134" width="5" style="80" customWidth="1"/>
    <col min="16135" max="16135" width="2" style="80" customWidth="1"/>
    <col min="16136" max="16136" width="8.453125" style="80" customWidth="1"/>
    <col min="16137" max="16137" width="6.1796875" style="80" customWidth="1"/>
    <col min="16138" max="16138" width="5.7265625" style="80" customWidth="1"/>
    <col min="16139" max="16139" width="1.7265625" style="80" customWidth="1"/>
    <col min="16140" max="16143" width="3.453125" style="80" customWidth="1"/>
    <col min="16144" max="16144" width="7.1796875" style="80" customWidth="1"/>
    <col min="16145" max="16145" width="12.26953125" style="80" customWidth="1"/>
    <col min="16146" max="16147" width="3.453125" style="80" customWidth="1"/>
    <col min="16148" max="16148" width="1.81640625" style="80" customWidth="1"/>
    <col min="16149" max="16149" width="5.1796875" style="80" customWidth="1"/>
    <col min="16150" max="16153" width="0" style="80" hidden="1" customWidth="1"/>
    <col min="16154" max="16384" width="11.453125" style="80"/>
  </cols>
  <sheetData>
    <row r="1" spans="1:46" s="50" customFormat="1">
      <c r="B1" s="457" t="s">
        <v>58</v>
      </c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9"/>
      <c r="U1" s="51"/>
      <c r="V1" s="52"/>
      <c r="W1" s="53"/>
      <c r="X1" s="53"/>
      <c r="Y1" s="53"/>
    </row>
    <row r="2" spans="1:46" s="50" customFormat="1">
      <c r="B2" s="460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2"/>
      <c r="U2" s="51"/>
      <c r="V2" s="52"/>
      <c r="W2" s="53"/>
      <c r="X2" s="53"/>
      <c r="Y2" s="53"/>
    </row>
    <row r="3" spans="1:46" s="50" customFormat="1">
      <c r="B3" s="463" t="str">
        <f>+'APU RETIRO DE SOBR.'!B3:T4</f>
        <v>REPOSICION ALCANTARILLADO CASCO URBANO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5"/>
      <c r="U3" s="51"/>
      <c r="V3" s="52"/>
      <c r="W3" s="53"/>
      <c r="X3" s="53"/>
      <c r="Y3" s="53"/>
    </row>
    <row r="4" spans="1:46" s="50" customFormat="1">
      <c r="B4" s="466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  <c r="U4" s="51"/>
      <c r="V4" s="52"/>
      <c r="W4" s="53"/>
      <c r="X4" s="53"/>
      <c r="Y4" s="53"/>
    </row>
    <row r="5" spans="1:46">
      <c r="B5" s="434" t="s">
        <v>59</v>
      </c>
      <c r="C5" s="435"/>
      <c r="D5" s="435" t="s">
        <v>60</v>
      </c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 t="s">
        <v>61</v>
      </c>
      <c r="R5" s="435"/>
      <c r="S5" s="435"/>
      <c r="T5" s="54" t="s">
        <v>62</v>
      </c>
      <c r="U5" s="51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</row>
    <row r="6" spans="1:46" s="50" customFormat="1">
      <c r="B6" s="455">
        <f>+PRESUPUESTO!B12</f>
        <v>2.2000000000000002</v>
      </c>
      <c r="C6" s="456"/>
      <c r="D6" s="55" t="str">
        <f>+PRESUPUESTO!C12</f>
        <v>Tuberia Novafort de 8" incluye accesorios de conexión.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5" t="str">
        <f>'[1]ACTA MODIFICATORIA'!C42</f>
        <v>ML</v>
      </c>
      <c r="R6" s="56"/>
      <c r="S6" s="57"/>
      <c r="T6" s="58">
        <v>1</v>
      </c>
      <c r="U6" s="51"/>
      <c r="V6" s="52"/>
      <c r="W6" s="53"/>
      <c r="X6" s="53"/>
      <c r="Y6" s="53"/>
    </row>
    <row r="7" spans="1:46" s="50" customFormat="1">
      <c r="B7" s="419"/>
      <c r="C7" s="400"/>
      <c r="D7" s="401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0"/>
      <c r="Q7" s="401"/>
      <c r="R7" s="402"/>
      <c r="S7" s="400"/>
      <c r="T7" s="59"/>
      <c r="U7" s="51"/>
      <c r="V7" s="52"/>
      <c r="W7" s="53"/>
      <c r="X7" s="53"/>
      <c r="Y7" s="53"/>
    </row>
    <row r="8" spans="1:46" s="50" customFormat="1"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  <c r="U8" s="51"/>
      <c r="V8" s="52"/>
      <c r="W8" s="53"/>
      <c r="X8" s="53"/>
      <c r="Y8" s="53"/>
    </row>
    <row r="9" spans="1:46">
      <c r="B9" s="420" t="s">
        <v>63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  <c r="S9" s="421"/>
      <c r="T9" s="422"/>
      <c r="U9" s="51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0" spans="1:46" s="50" customFormat="1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2"/>
      <c r="U10" s="51"/>
      <c r="V10" s="52"/>
      <c r="W10" s="53"/>
      <c r="X10" s="53"/>
      <c r="Y10" s="53"/>
    </row>
    <row r="11" spans="1:46">
      <c r="A11" s="65"/>
      <c r="B11" s="423" t="s">
        <v>60</v>
      </c>
      <c r="C11" s="424"/>
      <c r="D11" s="424"/>
      <c r="E11" s="424"/>
      <c r="F11" s="424" t="s">
        <v>40</v>
      </c>
      <c r="G11" s="424"/>
      <c r="H11" s="424"/>
      <c r="I11" s="424" t="s">
        <v>65</v>
      </c>
      <c r="J11" s="424"/>
      <c r="K11" s="424"/>
      <c r="L11" s="424" t="s">
        <v>66</v>
      </c>
      <c r="M11" s="424"/>
      <c r="N11" s="424"/>
      <c r="O11" s="424"/>
      <c r="P11" s="424"/>
      <c r="Q11" s="424" t="s">
        <v>67</v>
      </c>
      <c r="R11" s="424"/>
      <c r="S11" s="424"/>
      <c r="T11" s="66" t="s">
        <v>68</v>
      </c>
      <c r="U11" s="51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</row>
    <row r="12" spans="1:46" s="50" customFormat="1">
      <c r="B12" s="425" t="s">
        <v>92</v>
      </c>
      <c r="C12" s="426"/>
      <c r="D12" s="426"/>
      <c r="E12" s="426"/>
      <c r="F12" s="426" t="s">
        <v>25</v>
      </c>
      <c r="G12" s="426"/>
      <c r="H12" s="426"/>
      <c r="I12" s="426"/>
      <c r="J12" s="426"/>
      <c r="K12" s="426"/>
      <c r="L12" s="427">
        <f>T38*10%</f>
        <v>1080</v>
      </c>
      <c r="M12" s="428"/>
      <c r="N12" s="428"/>
      <c r="O12" s="428"/>
      <c r="P12" s="429"/>
      <c r="Q12" s="426">
        <v>1</v>
      </c>
      <c r="R12" s="426"/>
      <c r="S12" s="426"/>
      <c r="T12" s="67">
        <f>L12*Q12</f>
        <v>1080</v>
      </c>
      <c r="U12" s="51"/>
      <c r="V12" s="52"/>
      <c r="W12" s="53"/>
      <c r="X12" s="53"/>
      <c r="Y12" s="53"/>
    </row>
    <row r="13" spans="1:46" s="50" customFormat="1">
      <c r="B13" s="425"/>
      <c r="C13" s="426"/>
      <c r="D13" s="426"/>
      <c r="E13" s="426"/>
      <c r="F13" s="426"/>
      <c r="G13" s="426"/>
      <c r="H13" s="426"/>
      <c r="I13" s="426"/>
      <c r="J13" s="426"/>
      <c r="K13" s="426"/>
      <c r="L13" s="427"/>
      <c r="M13" s="428"/>
      <c r="N13" s="428"/>
      <c r="O13" s="428"/>
      <c r="P13" s="429"/>
      <c r="Q13" s="426"/>
      <c r="R13" s="426"/>
      <c r="S13" s="426"/>
      <c r="T13" s="67"/>
      <c r="U13" s="51"/>
      <c r="V13" s="52"/>
      <c r="W13" s="53"/>
      <c r="X13" s="53"/>
      <c r="Y13" s="53"/>
    </row>
    <row r="14" spans="1:46" s="50" customFormat="1">
      <c r="B14" s="425"/>
      <c r="C14" s="426"/>
      <c r="D14" s="426"/>
      <c r="E14" s="426"/>
      <c r="F14" s="426"/>
      <c r="G14" s="426"/>
      <c r="H14" s="426"/>
      <c r="I14" s="426"/>
      <c r="J14" s="426"/>
      <c r="K14" s="426"/>
      <c r="L14" s="427"/>
      <c r="M14" s="428"/>
      <c r="N14" s="428"/>
      <c r="O14" s="428"/>
      <c r="P14" s="429"/>
      <c r="Q14" s="426"/>
      <c r="R14" s="426"/>
      <c r="S14" s="426"/>
      <c r="T14" s="67"/>
      <c r="U14" s="51"/>
      <c r="V14" s="52"/>
      <c r="W14" s="53"/>
      <c r="X14" s="53"/>
      <c r="Y14" s="53"/>
    </row>
    <row r="15" spans="1:46" s="50" customFormat="1">
      <c r="B15" s="431" t="s">
        <v>71</v>
      </c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3"/>
      <c r="T15" s="67">
        <f>SUM(T12:T14)</f>
        <v>1080</v>
      </c>
      <c r="U15" s="51"/>
      <c r="V15" s="52"/>
      <c r="W15" s="53"/>
      <c r="X15" s="53"/>
      <c r="Y15" s="53"/>
    </row>
    <row r="16" spans="1:46" s="50" customFormat="1"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70"/>
      <c r="U16" s="51"/>
      <c r="V16" s="52"/>
      <c r="W16" s="53"/>
      <c r="X16" s="53"/>
      <c r="Y16" s="53"/>
    </row>
    <row r="17" spans="1:46">
      <c r="B17" s="420" t="s">
        <v>72</v>
      </c>
      <c r="C17" s="421"/>
      <c r="D17" s="421"/>
      <c r="E17" s="421"/>
      <c r="F17" s="421"/>
      <c r="G17" s="421"/>
      <c r="H17" s="421"/>
      <c r="I17" s="421"/>
      <c r="J17" s="421"/>
      <c r="K17" s="421"/>
      <c r="L17" s="421"/>
      <c r="M17" s="421"/>
      <c r="N17" s="421"/>
      <c r="O17" s="421"/>
      <c r="P17" s="421"/>
      <c r="Q17" s="421"/>
      <c r="R17" s="421"/>
      <c r="S17" s="421"/>
      <c r="T17" s="422"/>
      <c r="U17" s="51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</row>
    <row r="18" spans="1:46" s="50" customFormat="1">
      <c r="B18" s="63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2"/>
      <c r="U18" s="51"/>
      <c r="V18" s="52"/>
      <c r="W18" s="53"/>
      <c r="X18" s="53"/>
      <c r="Y18" s="53"/>
    </row>
    <row r="19" spans="1:46">
      <c r="B19" s="434" t="s">
        <v>60</v>
      </c>
      <c r="C19" s="435"/>
      <c r="D19" s="435"/>
      <c r="E19" s="435"/>
      <c r="F19" s="435"/>
      <c r="G19" s="435"/>
      <c r="H19" s="435"/>
      <c r="I19" s="435"/>
      <c r="J19" s="435" t="s">
        <v>61</v>
      </c>
      <c r="K19" s="435"/>
      <c r="L19" s="435" t="s">
        <v>62</v>
      </c>
      <c r="M19" s="435"/>
      <c r="N19" s="435"/>
      <c r="O19" s="435"/>
      <c r="P19" s="435"/>
      <c r="Q19" s="435" t="s">
        <v>73</v>
      </c>
      <c r="R19" s="435"/>
      <c r="S19" s="435"/>
      <c r="T19" s="54" t="s">
        <v>74</v>
      </c>
      <c r="U19" s="51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</row>
    <row r="20" spans="1:46" s="50" customFormat="1">
      <c r="B20" s="436" t="s">
        <v>93</v>
      </c>
      <c r="C20" s="437"/>
      <c r="D20" s="437"/>
      <c r="E20" s="437"/>
      <c r="F20" s="437"/>
      <c r="G20" s="437"/>
      <c r="H20" s="437"/>
      <c r="I20" s="437"/>
      <c r="J20" s="437" t="s">
        <v>18</v>
      </c>
      <c r="K20" s="437"/>
      <c r="L20" s="437">
        <v>1</v>
      </c>
      <c r="M20" s="437"/>
      <c r="N20" s="437"/>
      <c r="O20" s="437"/>
      <c r="P20" s="437"/>
      <c r="Q20" s="469">
        <v>38500</v>
      </c>
      <c r="R20" s="469"/>
      <c r="S20" s="469"/>
      <c r="T20" s="67">
        <f>L20*Q20</f>
        <v>38500</v>
      </c>
      <c r="U20" s="51"/>
      <c r="V20" s="52"/>
      <c r="W20" s="53"/>
      <c r="X20" s="53"/>
      <c r="Y20" s="53"/>
    </row>
    <row r="21" spans="1:46" s="50" customFormat="1">
      <c r="B21" s="436" t="s">
        <v>94</v>
      </c>
      <c r="C21" s="437"/>
      <c r="D21" s="437"/>
      <c r="E21" s="437"/>
      <c r="F21" s="437"/>
      <c r="G21" s="437"/>
      <c r="H21" s="437"/>
      <c r="I21" s="437"/>
      <c r="J21" s="437" t="s">
        <v>40</v>
      </c>
      <c r="K21" s="437"/>
      <c r="L21" s="437">
        <f>0.2</f>
        <v>0.2</v>
      </c>
      <c r="M21" s="437"/>
      <c r="N21" s="437"/>
      <c r="O21" s="437"/>
      <c r="P21" s="437"/>
      <c r="Q21" s="469">
        <v>5500</v>
      </c>
      <c r="R21" s="469"/>
      <c r="S21" s="469"/>
      <c r="T21" s="67">
        <f>L21*Q21</f>
        <v>1100</v>
      </c>
      <c r="U21" s="51"/>
      <c r="V21" s="52"/>
      <c r="W21" s="53"/>
      <c r="X21" s="53"/>
      <c r="Y21" s="53"/>
    </row>
    <row r="22" spans="1:46" s="50" customFormat="1">
      <c r="B22" s="438" t="s">
        <v>71</v>
      </c>
      <c r="C22" s="439"/>
      <c r="D22" s="439"/>
      <c r="E22" s="439"/>
      <c r="F22" s="439"/>
      <c r="G22" s="439"/>
      <c r="H22" s="439"/>
      <c r="I22" s="439"/>
      <c r="J22" s="439"/>
      <c r="K22" s="439"/>
      <c r="L22" s="439"/>
      <c r="M22" s="439"/>
      <c r="N22" s="439"/>
      <c r="O22" s="439"/>
      <c r="P22" s="439"/>
      <c r="Q22" s="439"/>
      <c r="R22" s="439"/>
      <c r="S22" s="440"/>
      <c r="T22" s="67">
        <f>SUM(T20:T21)</f>
        <v>39600</v>
      </c>
      <c r="U22" s="51"/>
      <c r="V22" s="52"/>
      <c r="W22" s="53"/>
      <c r="X22" s="53"/>
      <c r="Y22" s="53"/>
    </row>
    <row r="23" spans="1:46" s="50" customFormat="1">
      <c r="B23" s="72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0"/>
      <c r="U23" s="51"/>
      <c r="V23" s="52"/>
      <c r="W23" s="53"/>
      <c r="X23" s="53"/>
      <c r="Y23" s="53"/>
    </row>
    <row r="24" spans="1:46">
      <c r="B24" s="420" t="s">
        <v>75</v>
      </c>
      <c r="C24" s="421"/>
      <c r="D24" s="421"/>
      <c r="E24" s="421"/>
      <c r="F24" s="421"/>
      <c r="G24" s="421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421"/>
      <c r="S24" s="421"/>
      <c r="T24" s="422"/>
      <c r="U24" s="51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</row>
    <row r="25" spans="1:46" s="50" customFormat="1"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2"/>
      <c r="U25" s="51"/>
      <c r="V25" s="52"/>
      <c r="W25" s="53"/>
      <c r="X25" s="53"/>
      <c r="Y25" s="53"/>
    </row>
    <row r="26" spans="1:46">
      <c r="B26" s="423" t="s">
        <v>76</v>
      </c>
      <c r="C26" s="424"/>
      <c r="D26" s="424"/>
      <c r="E26" s="424"/>
      <c r="F26" s="424"/>
      <c r="G26" s="424"/>
      <c r="H26" s="424" t="s">
        <v>77</v>
      </c>
      <c r="I26" s="424"/>
      <c r="J26" s="424" t="s">
        <v>78</v>
      </c>
      <c r="K26" s="424"/>
      <c r="L26" s="424" t="s">
        <v>79</v>
      </c>
      <c r="M26" s="424"/>
      <c r="N26" s="424"/>
      <c r="O26" s="424"/>
      <c r="P26" s="424"/>
      <c r="Q26" s="424" t="s">
        <v>80</v>
      </c>
      <c r="R26" s="424"/>
      <c r="S26" s="424"/>
      <c r="T26" s="66" t="s">
        <v>68</v>
      </c>
      <c r="U26" s="51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</row>
    <row r="27" spans="1:46" s="50" customFormat="1">
      <c r="B27" s="441"/>
      <c r="C27" s="442"/>
      <c r="D27" s="442"/>
      <c r="E27" s="442"/>
      <c r="F27" s="442"/>
      <c r="G27" s="443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6"/>
      <c r="T27" s="67"/>
      <c r="U27" s="51"/>
      <c r="V27" s="52"/>
      <c r="W27" s="53"/>
      <c r="X27" s="53"/>
      <c r="Y27" s="53"/>
    </row>
    <row r="28" spans="1:46" s="50" customFormat="1">
      <c r="B28" s="425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71"/>
      <c r="U28" s="51"/>
      <c r="V28" s="52"/>
      <c r="W28" s="53"/>
      <c r="X28" s="53"/>
      <c r="Y28" s="53"/>
    </row>
    <row r="29" spans="1:46" s="50" customFormat="1">
      <c r="B29" s="425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6"/>
      <c r="T29" s="71"/>
      <c r="U29" s="51"/>
      <c r="V29" s="52"/>
      <c r="W29" s="53"/>
      <c r="X29" s="53"/>
      <c r="Y29" s="53"/>
    </row>
    <row r="30" spans="1:46" s="50" customFormat="1">
      <c r="B30" s="444" t="s">
        <v>71</v>
      </c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5"/>
      <c r="T30" s="67">
        <f>T27</f>
        <v>0</v>
      </c>
      <c r="U30" s="51"/>
      <c r="V30" s="74"/>
      <c r="W30" s="53"/>
      <c r="X30" s="53"/>
      <c r="Y30" s="53"/>
    </row>
    <row r="31" spans="1:46" s="50" customFormat="1">
      <c r="A31" s="75"/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0"/>
      <c r="U31" s="51"/>
      <c r="V31" s="74"/>
      <c r="W31" s="53"/>
      <c r="X31" s="53"/>
      <c r="Y31" s="53"/>
    </row>
    <row r="32" spans="1:46">
      <c r="B32" s="420" t="s">
        <v>82</v>
      </c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2"/>
      <c r="U32" s="51"/>
    </row>
    <row r="33" spans="1:46" s="50" customFormat="1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2"/>
      <c r="U33" s="51"/>
      <c r="V33" s="52"/>
      <c r="W33" s="53"/>
      <c r="X33" s="53"/>
      <c r="Y33" s="53"/>
    </row>
    <row r="34" spans="1:46">
      <c r="B34" s="423" t="s">
        <v>83</v>
      </c>
      <c r="C34" s="424"/>
      <c r="D34" s="424"/>
      <c r="E34" s="424"/>
      <c r="F34" s="424"/>
      <c r="G34" s="424"/>
      <c r="H34" s="424" t="s">
        <v>84</v>
      </c>
      <c r="I34" s="424"/>
      <c r="J34" s="424" t="s">
        <v>85</v>
      </c>
      <c r="K34" s="424"/>
      <c r="L34" s="424" t="s">
        <v>86</v>
      </c>
      <c r="M34" s="424"/>
      <c r="N34" s="424"/>
      <c r="O34" s="424"/>
      <c r="P34" s="424"/>
      <c r="Q34" s="424" t="s">
        <v>67</v>
      </c>
      <c r="R34" s="424"/>
      <c r="S34" s="424"/>
      <c r="T34" s="66" t="s">
        <v>68</v>
      </c>
      <c r="U34" s="51"/>
    </row>
    <row r="35" spans="1:46" s="50" customFormat="1">
      <c r="B35" s="425" t="s">
        <v>95</v>
      </c>
      <c r="C35" s="426"/>
      <c r="D35" s="426"/>
      <c r="E35" s="426"/>
      <c r="F35" s="426"/>
      <c r="G35" s="426"/>
      <c r="H35" s="426">
        <v>30000</v>
      </c>
      <c r="I35" s="426"/>
      <c r="J35" s="426">
        <f>+H35*0.8</f>
        <v>24000</v>
      </c>
      <c r="K35" s="426"/>
      <c r="L35" s="426">
        <f>+J35+H35</f>
        <v>54000</v>
      </c>
      <c r="M35" s="426"/>
      <c r="N35" s="426"/>
      <c r="O35" s="426"/>
      <c r="P35" s="426"/>
      <c r="Q35" s="470">
        <v>10</v>
      </c>
      <c r="R35" s="470"/>
      <c r="S35" s="470"/>
      <c r="T35" s="67">
        <f>L35/Q35</f>
        <v>5400</v>
      </c>
      <c r="U35" s="51"/>
      <c r="V35" s="52"/>
      <c r="W35" s="53"/>
      <c r="X35" s="53"/>
      <c r="Y35" s="53"/>
    </row>
    <row r="36" spans="1:46" s="50" customFormat="1">
      <c r="B36" s="425" t="s">
        <v>96</v>
      </c>
      <c r="C36" s="426"/>
      <c r="D36" s="426"/>
      <c r="E36" s="426"/>
      <c r="F36" s="426"/>
      <c r="G36" s="426"/>
      <c r="H36" s="426">
        <v>30000</v>
      </c>
      <c r="I36" s="426"/>
      <c r="J36" s="426">
        <f>+H36*0.8</f>
        <v>24000</v>
      </c>
      <c r="K36" s="426"/>
      <c r="L36" s="426">
        <f>+J36+H36</f>
        <v>54000</v>
      </c>
      <c r="M36" s="426"/>
      <c r="N36" s="426"/>
      <c r="O36" s="426"/>
      <c r="P36" s="426"/>
      <c r="Q36" s="470">
        <v>10</v>
      </c>
      <c r="R36" s="470"/>
      <c r="S36" s="470"/>
      <c r="T36" s="67">
        <f>L36/Q36</f>
        <v>5400</v>
      </c>
      <c r="U36" s="51"/>
      <c r="V36" s="52"/>
      <c r="W36" s="53"/>
      <c r="X36" s="53"/>
      <c r="Y36" s="53"/>
    </row>
    <row r="37" spans="1:46" s="50" customFormat="1">
      <c r="B37" s="425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6"/>
      <c r="T37" s="67"/>
      <c r="U37" s="51"/>
      <c r="V37" s="52"/>
      <c r="W37" s="53"/>
      <c r="X37" s="53"/>
      <c r="Y37" s="53"/>
    </row>
    <row r="38" spans="1:46" s="50" customFormat="1">
      <c r="B38" s="431" t="s">
        <v>71</v>
      </c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67">
        <f>SUM(T35:T36)</f>
        <v>10800</v>
      </c>
      <c r="U38" s="51"/>
      <c r="V38" s="52"/>
      <c r="W38" s="53"/>
      <c r="X38" s="53"/>
      <c r="Y38" s="53"/>
    </row>
    <row r="39" spans="1:46" s="79" customFormat="1">
      <c r="A39" s="50"/>
      <c r="B39" s="448" t="s">
        <v>29</v>
      </c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76">
        <f>ROUND(T38+T30+T22+T16,0)</f>
        <v>50400</v>
      </c>
      <c r="U39" s="51"/>
      <c r="V39" s="52"/>
      <c r="W39" s="53"/>
      <c r="X39" s="53"/>
      <c r="Y39" s="53"/>
      <c r="Z39" s="77"/>
      <c r="AA39" s="78"/>
      <c r="AB39" s="78"/>
      <c r="AC39" s="78"/>
      <c r="AD39" s="78"/>
      <c r="AE39" s="78"/>
    </row>
    <row r="40" spans="1:46" s="79" customFormat="1">
      <c r="A40" s="50"/>
      <c r="B40" s="450" t="s">
        <v>88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87">
        <f>T39*15%</f>
        <v>7560</v>
      </c>
      <c r="U40" s="51"/>
      <c r="V40" s="52"/>
      <c r="W40" s="53"/>
      <c r="X40" s="53"/>
      <c r="Y40" s="53"/>
      <c r="Z40" s="77"/>
      <c r="AA40" s="78"/>
      <c r="AB40" s="78"/>
      <c r="AC40" s="78"/>
      <c r="AD40" s="78"/>
      <c r="AE40" s="78"/>
    </row>
    <row r="41" spans="1:46" s="79" customFormat="1">
      <c r="A41" s="50"/>
      <c r="B41" s="450" t="s">
        <v>89</v>
      </c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87">
        <f>T39*5%</f>
        <v>2520</v>
      </c>
      <c r="U41" s="51"/>
      <c r="V41" s="52"/>
      <c r="W41" s="53"/>
      <c r="X41" s="53"/>
      <c r="Y41" s="53"/>
      <c r="Z41" s="77"/>
      <c r="AA41" s="78"/>
      <c r="AB41" s="78"/>
      <c r="AC41" s="78"/>
      <c r="AD41" s="78"/>
      <c r="AE41" s="78"/>
    </row>
    <row r="42" spans="1:46">
      <c r="B42" s="450" t="s">
        <v>90</v>
      </c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  <c r="T42" s="87">
        <f>T39*5%</f>
        <v>2520</v>
      </c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</row>
    <row r="43" spans="1:46" ht="13" thickBot="1">
      <c r="B43" s="453" t="s">
        <v>91</v>
      </c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81">
        <f>ROUND(SUM(T39:T42),0)</f>
        <v>63000</v>
      </c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</row>
    <row r="44" spans="1:46" s="50" customFormat="1">
      <c r="T44" s="82"/>
      <c r="V44" s="52"/>
      <c r="W44" s="53"/>
      <c r="X44" s="53"/>
      <c r="Y44" s="53"/>
    </row>
    <row r="45" spans="1:46" s="91" customForma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89"/>
      <c r="V45" s="89"/>
      <c r="W45" s="89"/>
      <c r="X45" s="89"/>
      <c r="Y45" s="89"/>
      <c r="Z45" s="89"/>
      <c r="AA45" s="89"/>
      <c r="AB45" s="89"/>
      <c r="AC45" s="89"/>
    </row>
    <row r="46" spans="1:46" s="91" customFormat="1" ht="31.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89"/>
      <c r="V46" s="89"/>
      <c r="W46" s="89"/>
      <c r="X46" s="89"/>
      <c r="Y46" s="89"/>
      <c r="Z46" s="89"/>
      <c r="AA46" s="89"/>
      <c r="AB46" s="89"/>
      <c r="AC46" s="89"/>
    </row>
    <row r="47" spans="1:46" s="91" customFormat="1">
      <c r="A47" s="89"/>
      <c r="B47" s="90"/>
      <c r="C47" s="90"/>
      <c r="D47" s="42" t="s">
        <v>97</v>
      </c>
      <c r="E47" s="30"/>
      <c r="F47" s="30"/>
      <c r="G47" s="30"/>
      <c r="H47" s="42"/>
      <c r="I47" s="30"/>
      <c r="J47" s="30"/>
      <c r="K47" s="90"/>
      <c r="L47" s="90"/>
      <c r="M47" s="90"/>
      <c r="N47" s="42" t="s">
        <v>98</v>
      </c>
      <c r="O47" s="30"/>
      <c r="P47" s="30"/>
      <c r="Q47" s="30"/>
      <c r="R47" s="42"/>
      <c r="S47" s="30"/>
      <c r="T47" s="30"/>
      <c r="U47" s="89"/>
      <c r="V47" s="89"/>
      <c r="W47" s="89"/>
      <c r="X47" s="89"/>
      <c r="Y47" s="89"/>
      <c r="Z47" s="89"/>
      <c r="AA47" s="89"/>
      <c r="AB47" s="89"/>
      <c r="AC47" s="89"/>
    </row>
    <row r="48" spans="1:46" s="91" customFormat="1">
      <c r="A48" s="89"/>
      <c r="B48" s="92"/>
      <c r="C48" s="90"/>
      <c r="D48" s="42" t="s">
        <v>99</v>
      </c>
      <c r="E48" s="30"/>
      <c r="F48" s="30"/>
      <c r="G48" s="30"/>
      <c r="H48" s="42"/>
      <c r="I48" s="30"/>
      <c r="J48" s="30"/>
      <c r="K48" s="90"/>
      <c r="L48" s="90"/>
      <c r="M48" s="90"/>
      <c r="N48" s="42" t="s">
        <v>100</v>
      </c>
      <c r="O48" s="30"/>
      <c r="P48" s="30"/>
      <c r="Q48" s="30"/>
      <c r="R48" s="42"/>
      <c r="S48" s="30"/>
      <c r="T48" s="30"/>
      <c r="U48" s="89"/>
      <c r="V48" s="89"/>
      <c r="W48" s="89"/>
      <c r="X48" s="89"/>
      <c r="Y48" s="89"/>
      <c r="Z48" s="89"/>
      <c r="AA48" s="89"/>
      <c r="AB48" s="89"/>
      <c r="AC48" s="89"/>
    </row>
    <row r="49" spans="1:29" s="91" customFormat="1">
      <c r="A49" s="89"/>
      <c r="B49" s="92"/>
      <c r="C49" s="90"/>
      <c r="D49" s="42" t="s">
        <v>101</v>
      </c>
      <c r="E49" s="30"/>
      <c r="F49" s="30"/>
      <c r="G49" s="30"/>
      <c r="H49" s="30"/>
      <c r="I49" s="30"/>
      <c r="J49" s="30"/>
      <c r="K49" s="90"/>
      <c r="L49" s="90"/>
      <c r="M49" s="90"/>
      <c r="N49" s="42"/>
      <c r="O49" s="30"/>
      <c r="P49" s="30"/>
      <c r="Q49" s="30"/>
      <c r="R49" s="30"/>
      <c r="S49" s="30"/>
      <c r="T49" s="30"/>
      <c r="U49" s="89"/>
      <c r="V49" s="89"/>
      <c r="W49" s="89"/>
      <c r="X49" s="89"/>
      <c r="Y49" s="89"/>
      <c r="Z49" s="89"/>
      <c r="AA49" s="89"/>
      <c r="AB49" s="89"/>
      <c r="AC49" s="89"/>
    </row>
    <row r="50" spans="1:29" s="50" customFormat="1">
      <c r="T50" s="82"/>
      <c r="V50" s="52"/>
      <c r="W50" s="53"/>
      <c r="X50" s="53"/>
      <c r="Y50" s="53"/>
    </row>
    <row r="51" spans="1:29" s="50" customFormat="1">
      <c r="T51" s="82"/>
      <c r="V51" s="52"/>
      <c r="W51" s="53"/>
      <c r="X51" s="53"/>
      <c r="Y51" s="53"/>
    </row>
    <row r="52" spans="1:29" s="50" customFormat="1">
      <c r="T52" s="82"/>
      <c r="V52" s="52"/>
      <c r="W52" s="53"/>
      <c r="X52" s="53"/>
      <c r="Y52" s="53"/>
    </row>
    <row r="53" spans="1:29" s="50" customFormat="1">
      <c r="T53" s="82"/>
      <c r="V53" s="52"/>
      <c r="W53" s="53"/>
      <c r="X53" s="53"/>
      <c r="Y53" s="53"/>
    </row>
    <row r="54" spans="1:29" s="50" customFormat="1">
      <c r="T54" s="82"/>
      <c r="V54" s="52"/>
      <c r="W54" s="53"/>
      <c r="X54" s="53"/>
      <c r="Y54" s="53"/>
    </row>
    <row r="55" spans="1:29" s="50" customFormat="1">
      <c r="T55" s="82"/>
      <c r="V55" s="52"/>
      <c r="W55" s="53"/>
      <c r="X55" s="53"/>
      <c r="Y55" s="53"/>
    </row>
    <row r="56" spans="1:29" s="50" customFormat="1">
      <c r="T56" s="82"/>
      <c r="V56" s="52"/>
      <c r="W56" s="53"/>
      <c r="X56" s="53"/>
      <c r="Y56" s="53"/>
    </row>
    <row r="57" spans="1:29" s="50" customFormat="1">
      <c r="T57" s="82"/>
      <c r="V57" s="52"/>
      <c r="W57" s="53"/>
      <c r="X57" s="53"/>
      <c r="Y57" s="53"/>
    </row>
    <row r="58" spans="1:29" s="50" customFormat="1">
      <c r="T58" s="82"/>
      <c r="V58" s="52"/>
      <c r="W58" s="53"/>
      <c r="X58" s="53"/>
      <c r="Y58" s="53"/>
    </row>
    <row r="59" spans="1:29" s="50" customFormat="1">
      <c r="T59" s="82"/>
      <c r="V59" s="52"/>
      <c r="W59" s="53"/>
      <c r="X59" s="53"/>
      <c r="Y59" s="53"/>
    </row>
    <row r="60" spans="1:29" s="50" customFormat="1">
      <c r="T60" s="82"/>
      <c r="V60" s="52"/>
      <c r="W60" s="53"/>
      <c r="X60" s="53"/>
      <c r="Y60" s="53"/>
    </row>
    <row r="61" spans="1:29" s="50" customFormat="1">
      <c r="T61" s="82"/>
      <c r="V61" s="52"/>
      <c r="W61" s="53"/>
      <c r="X61" s="53"/>
      <c r="Y61" s="53"/>
    </row>
    <row r="62" spans="1:29" s="50" customFormat="1">
      <c r="T62" s="82"/>
      <c r="V62" s="52"/>
      <c r="W62" s="53"/>
      <c r="X62" s="53"/>
      <c r="Y62" s="53"/>
    </row>
    <row r="63" spans="1:29" s="50" customFormat="1">
      <c r="T63" s="82"/>
      <c r="V63" s="52"/>
      <c r="W63" s="53"/>
      <c r="X63" s="53"/>
      <c r="Y63" s="53"/>
    </row>
    <row r="64" spans="1:29" s="50" customFormat="1">
      <c r="T64" s="82"/>
      <c r="V64" s="52"/>
      <c r="W64" s="53"/>
      <c r="X64" s="53"/>
      <c r="Y64" s="53"/>
    </row>
    <row r="65" spans="20:25" s="50" customFormat="1">
      <c r="T65" s="82"/>
      <c r="V65" s="52"/>
      <c r="W65" s="53"/>
      <c r="X65" s="53"/>
      <c r="Y65" s="53"/>
    </row>
    <row r="66" spans="20:25" s="50" customFormat="1">
      <c r="T66" s="82"/>
      <c r="V66" s="52"/>
      <c r="W66" s="53"/>
      <c r="X66" s="53"/>
      <c r="Y66" s="53"/>
    </row>
    <row r="67" spans="20:25" s="50" customFormat="1">
      <c r="T67" s="82"/>
      <c r="V67" s="52"/>
      <c r="W67" s="53"/>
      <c r="X67" s="53"/>
      <c r="Y67" s="53"/>
    </row>
    <row r="68" spans="20:25" s="50" customFormat="1">
      <c r="T68" s="82"/>
      <c r="V68" s="52"/>
      <c r="W68" s="53"/>
      <c r="X68" s="53"/>
      <c r="Y68" s="53"/>
    </row>
    <row r="69" spans="20:25" s="50" customFormat="1">
      <c r="T69" s="82"/>
      <c r="V69" s="52"/>
      <c r="W69" s="53"/>
      <c r="X69" s="53"/>
      <c r="Y69" s="53"/>
    </row>
    <row r="70" spans="20:25" s="50" customFormat="1">
      <c r="T70" s="82"/>
      <c r="V70" s="52"/>
      <c r="W70" s="53"/>
      <c r="X70" s="53"/>
      <c r="Y70" s="53"/>
    </row>
    <row r="71" spans="20:25" s="50" customFormat="1">
      <c r="T71" s="82"/>
      <c r="V71" s="52"/>
      <c r="W71" s="53"/>
      <c r="X71" s="53"/>
      <c r="Y71" s="53"/>
    </row>
    <row r="72" spans="20:25" s="50" customFormat="1">
      <c r="T72" s="82"/>
      <c r="V72" s="52"/>
      <c r="W72" s="53"/>
      <c r="X72" s="53"/>
      <c r="Y72" s="53"/>
    </row>
    <row r="73" spans="20:25" s="50" customFormat="1">
      <c r="T73" s="82"/>
      <c r="V73" s="52"/>
      <c r="W73" s="53"/>
      <c r="X73" s="53"/>
      <c r="Y73" s="53"/>
    </row>
    <row r="74" spans="20:25" s="50" customFormat="1">
      <c r="T74" s="82"/>
      <c r="V74" s="52"/>
      <c r="W74" s="53"/>
      <c r="X74" s="53"/>
      <c r="Y74" s="53"/>
    </row>
    <row r="75" spans="20:25" s="50" customFormat="1">
      <c r="T75" s="82"/>
      <c r="V75" s="52"/>
      <c r="W75" s="53"/>
      <c r="X75" s="53"/>
      <c r="Y75" s="53"/>
    </row>
    <row r="76" spans="20:25" s="50" customFormat="1">
      <c r="T76" s="82"/>
      <c r="V76" s="52"/>
      <c r="W76" s="53"/>
      <c r="X76" s="53"/>
      <c r="Y76" s="53"/>
    </row>
    <row r="77" spans="20:25" s="50" customFormat="1">
      <c r="T77" s="82"/>
      <c r="V77" s="52"/>
      <c r="W77" s="53"/>
      <c r="X77" s="53"/>
      <c r="Y77" s="53"/>
    </row>
    <row r="78" spans="20:25" s="50" customFormat="1">
      <c r="T78" s="82"/>
      <c r="V78" s="52"/>
      <c r="W78" s="53"/>
      <c r="X78" s="53"/>
      <c r="Y78" s="53"/>
    </row>
    <row r="79" spans="20:25" s="50" customFormat="1">
      <c r="T79" s="82"/>
      <c r="V79" s="52"/>
      <c r="W79" s="53"/>
      <c r="X79" s="53"/>
      <c r="Y79" s="53"/>
    </row>
    <row r="80" spans="20:25" s="50" customFormat="1">
      <c r="T80" s="82"/>
      <c r="V80" s="52"/>
      <c r="W80" s="53"/>
      <c r="X80" s="53"/>
      <c r="Y80" s="53"/>
    </row>
    <row r="81" spans="20:25" s="50" customFormat="1">
      <c r="T81" s="82"/>
      <c r="V81" s="52"/>
      <c r="W81" s="53"/>
      <c r="X81" s="53"/>
      <c r="Y81" s="53"/>
    </row>
    <row r="82" spans="20:25" s="50" customFormat="1">
      <c r="T82" s="82"/>
      <c r="V82" s="52"/>
      <c r="W82" s="53"/>
      <c r="X82" s="53"/>
      <c r="Y82" s="53"/>
    </row>
    <row r="83" spans="20:25" s="50" customFormat="1">
      <c r="T83" s="82"/>
      <c r="V83" s="52"/>
      <c r="W83" s="53"/>
      <c r="X83" s="53"/>
      <c r="Y83" s="53"/>
    </row>
    <row r="84" spans="20:25" s="50" customFormat="1">
      <c r="T84" s="82"/>
      <c r="V84" s="52"/>
      <c r="W84" s="53"/>
      <c r="X84" s="53"/>
      <c r="Y84" s="53"/>
    </row>
    <row r="85" spans="20:25" s="50" customFormat="1">
      <c r="T85" s="82"/>
      <c r="V85" s="52"/>
      <c r="W85" s="53"/>
      <c r="X85" s="53"/>
      <c r="Y85" s="53"/>
    </row>
    <row r="86" spans="20:25" s="50" customFormat="1">
      <c r="T86" s="82"/>
      <c r="V86" s="52"/>
      <c r="W86" s="53"/>
      <c r="X86" s="53"/>
      <c r="Y86" s="53"/>
    </row>
    <row r="87" spans="20:25" s="50" customFormat="1">
      <c r="T87" s="82"/>
      <c r="V87" s="52"/>
      <c r="W87" s="53"/>
      <c r="X87" s="53"/>
      <c r="Y87" s="53"/>
    </row>
    <row r="88" spans="20:25" s="50" customFormat="1">
      <c r="T88" s="82"/>
      <c r="V88" s="52"/>
      <c r="W88" s="53"/>
      <c r="X88" s="53"/>
      <c r="Y88" s="53"/>
    </row>
  </sheetData>
  <mergeCells count="94">
    <mergeCell ref="B39:S39"/>
    <mergeCell ref="B40:S40"/>
    <mergeCell ref="B41:S41"/>
    <mergeCell ref="B42:S42"/>
    <mergeCell ref="B43:S43"/>
    <mergeCell ref="B38:S38"/>
    <mergeCell ref="B35:G35"/>
    <mergeCell ref="H35:I35"/>
    <mergeCell ref="J35:K35"/>
    <mergeCell ref="L35:P35"/>
    <mergeCell ref="Q35:S35"/>
    <mergeCell ref="B36:G36"/>
    <mergeCell ref="H36:I36"/>
    <mergeCell ref="J36:K36"/>
    <mergeCell ref="L36:P36"/>
    <mergeCell ref="Q36:S36"/>
    <mergeCell ref="B37:G37"/>
    <mergeCell ref="H37:I37"/>
    <mergeCell ref="J37:K37"/>
    <mergeCell ref="L37:P37"/>
    <mergeCell ref="Q37:S37"/>
    <mergeCell ref="B30:S30"/>
    <mergeCell ref="B32:T32"/>
    <mergeCell ref="B34:G34"/>
    <mergeCell ref="H34:I34"/>
    <mergeCell ref="J34:K34"/>
    <mergeCell ref="L34:P34"/>
    <mergeCell ref="Q34:S34"/>
    <mergeCell ref="B28:G28"/>
    <mergeCell ref="H28:I28"/>
    <mergeCell ref="J28:K28"/>
    <mergeCell ref="L28:P28"/>
    <mergeCell ref="Q28:S28"/>
    <mergeCell ref="B29:G29"/>
    <mergeCell ref="H29:I29"/>
    <mergeCell ref="J29:K29"/>
    <mergeCell ref="L29:P29"/>
    <mergeCell ref="Q29:S29"/>
    <mergeCell ref="B26:G26"/>
    <mergeCell ref="H26:I26"/>
    <mergeCell ref="J26:K26"/>
    <mergeCell ref="L26:P26"/>
    <mergeCell ref="Q26:S26"/>
    <mergeCell ref="B27:G27"/>
    <mergeCell ref="H27:I27"/>
    <mergeCell ref="J27:K27"/>
    <mergeCell ref="L27:P27"/>
    <mergeCell ref="Q27:S27"/>
    <mergeCell ref="B24:T24"/>
    <mergeCell ref="B17:T17"/>
    <mergeCell ref="B19:I19"/>
    <mergeCell ref="J19:K19"/>
    <mergeCell ref="L19:P19"/>
    <mergeCell ref="Q19:S19"/>
    <mergeCell ref="B20:I20"/>
    <mergeCell ref="J20:K20"/>
    <mergeCell ref="L20:P20"/>
    <mergeCell ref="Q20:S20"/>
    <mergeCell ref="B21:I21"/>
    <mergeCell ref="J21:K21"/>
    <mergeCell ref="L21:P21"/>
    <mergeCell ref="Q21:S21"/>
    <mergeCell ref="B22:S22"/>
    <mergeCell ref="B15:S15"/>
    <mergeCell ref="B12:E12"/>
    <mergeCell ref="F12:H12"/>
    <mergeCell ref="I12:K12"/>
    <mergeCell ref="L12:P12"/>
    <mergeCell ref="Q12:S12"/>
    <mergeCell ref="B13:E13"/>
    <mergeCell ref="F13:H13"/>
    <mergeCell ref="I13:K13"/>
    <mergeCell ref="L13:P13"/>
    <mergeCell ref="Q13:S13"/>
    <mergeCell ref="B14:E14"/>
    <mergeCell ref="F14:H14"/>
    <mergeCell ref="I14:K14"/>
    <mergeCell ref="L14:P14"/>
    <mergeCell ref="Q14:S14"/>
    <mergeCell ref="B7:C7"/>
    <mergeCell ref="D7:P7"/>
    <mergeCell ref="Q7:S7"/>
    <mergeCell ref="B9:T9"/>
    <mergeCell ref="B11:E11"/>
    <mergeCell ref="F11:H11"/>
    <mergeCell ref="I11:K11"/>
    <mergeCell ref="L11:P11"/>
    <mergeCell ref="Q11:S11"/>
    <mergeCell ref="B6:C6"/>
    <mergeCell ref="B1:T2"/>
    <mergeCell ref="B3:T4"/>
    <mergeCell ref="B5:C5"/>
    <mergeCell ref="D5:P5"/>
    <mergeCell ref="Q5:S5"/>
  </mergeCells>
  <dataValidations count="5">
    <dataValidation allowBlank="1" showInputMessage="1" showErrorMessage="1" prompt="Escriba el rendimiento de cada trabajador relacionado" sqref="Q35:S36" xr:uid="{00000000-0002-0000-0400-000000000000}"/>
    <dataValidation allowBlank="1" showInputMessage="1" showErrorMessage="1" prompt="Escriba el valor del jornal total de cada trabajador relacionado" sqref="L35:P36" xr:uid="{00000000-0002-0000-0400-000001000000}"/>
    <dataValidation allowBlank="1" showInputMessage="1" showErrorMessage="1" prompt="Escriba el valor de las prestaciones por cada trabajador" sqref="J35:K36" xr:uid="{00000000-0002-0000-0400-000002000000}"/>
    <dataValidation allowBlank="1" showInputMessage="1" showErrorMessage="1" prompt="Escriba el valor del jornal por cada trabajador" sqref="H35:I36" xr:uid="{00000000-0002-0000-0400-000003000000}"/>
    <dataValidation allowBlank="1" showInputMessage="1" showErrorMessage="1" prompt="Escriba los trabajadores cuyo precio va a analizarce" sqref="B35:G36" xr:uid="{00000000-0002-0000-0400-000004000000}"/>
  </dataValidations>
  <pageMargins left="0.7" right="0.7" top="0.75" bottom="0.75" header="0.3" footer="0.3"/>
  <pageSetup paperSize="9" scale="81" orientation="portrait" horizontalDpi="360" verticalDpi="360" r:id="rId1"/>
  <headerFooter>
    <oddHeader xml:space="preserve">&amp;C
</oddHeader>
    <oddFooter xml:space="preserve">&amp;CDISING
</oddFooter>
  </headerFooter>
  <colBreaks count="1" manualBreakCount="1">
    <brk id="2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88"/>
  <sheetViews>
    <sheetView topLeftCell="A19" zoomScaleNormal="100" workbookViewId="0">
      <selection activeCell="Q37" sqref="Q37:S37"/>
    </sheetView>
  </sheetViews>
  <sheetFormatPr baseColWidth="10" defaultColWidth="11.453125" defaultRowHeight="12.5"/>
  <cols>
    <col min="1" max="1" width="2.26953125" style="50" customWidth="1"/>
    <col min="2" max="3" width="4.1796875" style="80" customWidth="1"/>
    <col min="4" max="4" width="4.26953125" style="80" customWidth="1"/>
    <col min="5" max="5" width="17.7265625" style="80" customWidth="1"/>
    <col min="6" max="6" width="5.26953125" style="80" customWidth="1"/>
    <col min="7" max="7" width="0.1796875" style="80" customWidth="1"/>
    <col min="8" max="8" width="6.54296875" style="80" customWidth="1"/>
    <col min="9" max="9" width="5" style="80" customWidth="1"/>
    <col min="10" max="10" width="2" style="80" customWidth="1"/>
    <col min="11" max="11" width="8.453125" style="80" customWidth="1"/>
    <col min="12" max="12" width="6.1796875" style="80" customWidth="1"/>
    <col min="13" max="13" width="5.7265625" style="80" customWidth="1"/>
    <col min="14" max="14" width="1.7265625" style="80" customWidth="1"/>
    <col min="15" max="18" width="3.453125" style="80" customWidth="1"/>
    <col min="19" max="19" width="7.1796875" style="80" customWidth="1"/>
    <col min="20" max="20" width="12.26953125" style="86" customWidth="1"/>
    <col min="21" max="21" width="5.1796875" style="50" customWidth="1"/>
    <col min="22" max="22" width="10.7265625" style="52" hidden="1" customWidth="1"/>
    <col min="23" max="23" width="21.1796875" style="53" hidden="1" customWidth="1"/>
    <col min="24" max="24" width="12" style="53" hidden="1" customWidth="1"/>
    <col min="25" max="25" width="11.453125" style="53" hidden="1" customWidth="1"/>
    <col min="26" max="46" width="11.453125" style="50"/>
    <col min="47" max="253" width="11.453125" style="80"/>
    <col min="254" max="254" width="2.26953125" style="80" customWidth="1"/>
    <col min="255" max="256" width="4.1796875" style="80" customWidth="1"/>
    <col min="257" max="257" width="4.26953125" style="80" customWidth="1"/>
    <col min="258" max="258" width="17.7265625" style="80" customWidth="1"/>
    <col min="259" max="259" width="5.26953125" style="80" customWidth="1"/>
    <col min="260" max="260" width="0.1796875" style="80" customWidth="1"/>
    <col min="261" max="261" width="6.54296875" style="80" customWidth="1"/>
    <col min="262" max="262" width="5" style="80" customWidth="1"/>
    <col min="263" max="263" width="2" style="80" customWidth="1"/>
    <col min="264" max="264" width="8.453125" style="80" customWidth="1"/>
    <col min="265" max="265" width="6.1796875" style="80" customWidth="1"/>
    <col min="266" max="266" width="5.7265625" style="80" customWidth="1"/>
    <col min="267" max="267" width="1.7265625" style="80" customWidth="1"/>
    <col min="268" max="271" width="3.453125" style="80" customWidth="1"/>
    <col min="272" max="272" width="7.1796875" style="80" customWidth="1"/>
    <col min="273" max="273" width="12.26953125" style="80" customWidth="1"/>
    <col min="274" max="275" width="3.453125" style="80" customWidth="1"/>
    <col min="276" max="276" width="1.81640625" style="80" customWidth="1"/>
    <col min="277" max="277" width="5.1796875" style="80" customWidth="1"/>
    <col min="278" max="281" width="0" style="80" hidden="1" customWidth="1"/>
    <col min="282" max="509" width="11.453125" style="80"/>
    <col min="510" max="510" width="2.26953125" style="80" customWidth="1"/>
    <col min="511" max="512" width="4.1796875" style="80" customWidth="1"/>
    <col min="513" max="513" width="4.26953125" style="80" customWidth="1"/>
    <col min="514" max="514" width="17.7265625" style="80" customWidth="1"/>
    <col min="515" max="515" width="5.26953125" style="80" customWidth="1"/>
    <col min="516" max="516" width="0.1796875" style="80" customWidth="1"/>
    <col min="517" max="517" width="6.54296875" style="80" customWidth="1"/>
    <col min="518" max="518" width="5" style="80" customWidth="1"/>
    <col min="519" max="519" width="2" style="80" customWidth="1"/>
    <col min="520" max="520" width="8.453125" style="80" customWidth="1"/>
    <col min="521" max="521" width="6.1796875" style="80" customWidth="1"/>
    <col min="522" max="522" width="5.7265625" style="80" customWidth="1"/>
    <col min="523" max="523" width="1.7265625" style="80" customWidth="1"/>
    <col min="524" max="527" width="3.453125" style="80" customWidth="1"/>
    <col min="528" max="528" width="7.1796875" style="80" customWidth="1"/>
    <col min="529" max="529" width="12.26953125" style="80" customWidth="1"/>
    <col min="530" max="531" width="3.453125" style="80" customWidth="1"/>
    <col min="532" max="532" width="1.81640625" style="80" customWidth="1"/>
    <col min="533" max="533" width="5.1796875" style="80" customWidth="1"/>
    <col min="534" max="537" width="0" style="80" hidden="1" customWidth="1"/>
    <col min="538" max="765" width="11.453125" style="80"/>
    <col min="766" max="766" width="2.26953125" style="80" customWidth="1"/>
    <col min="767" max="768" width="4.1796875" style="80" customWidth="1"/>
    <col min="769" max="769" width="4.26953125" style="80" customWidth="1"/>
    <col min="770" max="770" width="17.7265625" style="80" customWidth="1"/>
    <col min="771" max="771" width="5.26953125" style="80" customWidth="1"/>
    <col min="772" max="772" width="0.1796875" style="80" customWidth="1"/>
    <col min="773" max="773" width="6.54296875" style="80" customWidth="1"/>
    <col min="774" max="774" width="5" style="80" customWidth="1"/>
    <col min="775" max="775" width="2" style="80" customWidth="1"/>
    <col min="776" max="776" width="8.453125" style="80" customWidth="1"/>
    <col min="777" max="777" width="6.1796875" style="80" customWidth="1"/>
    <col min="778" max="778" width="5.7265625" style="80" customWidth="1"/>
    <col min="779" max="779" width="1.7265625" style="80" customWidth="1"/>
    <col min="780" max="783" width="3.453125" style="80" customWidth="1"/>
    <col min="784" max="784" width="7.1796875" style="80" customWidth="1"/>
    <col min="785" max="785" width="12.26953125" style="80" customWidth="1"/>
    <col min="786" max="787" width="3.453125" style="80" customWidth="1"/>
    <col min="788" max="788" width="1.81640625" style="80" customWidth="1"/>
    <col min="789" max="789" width="5.1796875" style="80" customWidth="1"/>
    <col min="790" max="793" width="0" style="80" hidden="1" customWidth="1"/>
    <col min="794" max="1021" width="11.453125" style="80"/>
    <col min="1022" max="1022" width="2.26953125" style="80" customWidth="1"/>
    <col min="1023" max="1024" width="4.1796875" style="80" customWidth="1"/>
    <col min="1025" max="1025" width="4.26953125" style="80" customWidth="1"/>
    <col min="1026" max="1026" width="17.7265625" style="80" customWidth="1"/>
    <col min="1027" max="1027" width="5.26953125" style="80" customWidth="1"/>
    <col min="1028" max="1028" width="0.1796875" style="80" customWidth="1"/>
    <col min="1029" max="1029" width="6.54296875" style="80" customWidth="1"/>
    <col min="1030" max="1030" width="5" style="80" customWidth="1"/>
    <col min="1031" max="1031" width="2" style="80" customWidth="1"/>
    <col min="1032" max="1032" width="8.453125" style="80" customWidth="1"/>
    <col min="1033" max="1033" width="6.1796875" style="80" customWidth="1"/>
    <col min="1034" max="1034" width="5.7265625" style="80" customWidth="1"/>
    <col min="1035" max="1035" width="1.7265625" style="80" customWidth="1"/>
    <col min="1036" max="1039" width="3.453125" style="80" customWidth="1"/>
    <col min="1040" max="1040" width="7.1796875" style="80" customWidth="1"/>
    <col min="1041" max="1041" width="12.26953125" style="80" customWidth="1"/>
    <col min="1042" max="1043" width="3.453125" style="80" customWidth="1"/>
    <col min="1044" max="1044" width="1.81640625" style="80" customWidth="1"/>
    <col min="1045" max="1045" width="5.1796875" style="80" customWidth="1"/>
    <col min="1046" max="1049" width="0" style="80" hidden="1" customWidth="1"/>
    <col min="1050" max="1277" width="11.453125" style="80"/>
    <col min="1278" max="1278" width="2.26953125" style="80" customWidth="1"/>
    <col min="1279" max="1280" width="4.1796875" style="80" customWidth="1"/>
    <col min="1281" max="1281" width="4.26953125" style="80" customWidth="1"/>
    <col min="1282" max="1282" width="17.7265625" style="80" customWidth="1"/>
    <col min="1283" max="1283" width="5.26953125" style="80" customWidth="1"/>
    <col min="1284" max="1284" width="0.1796875" style="80" customWidth="1"/>
    <col min="1285" max="1285" width="6.54296875" style="80" customWidth="1"/>
    <col min="1286" max="1286" width="5" style="80" customWidth="1"/>
    <col min="1287" max="1287" width="2" style="80" customWidth="1"/>
    <col min="1288" max="1288" width="8.453125" style="80" customWidth="1"/>
    <col min="1289" max="1289" width="6.1796875" style="80" customWidth="1"/>
    <col min="1290" max="1290" width="5.7265625" style="80" customWidth="1"/>
    <col min="1291" max="1291" width="1.7265625" style="80" customWidth="1"/>
    <col min="1292" max="1295" width="3.453125" style="80" customWidth="1"/>
    <col min="1296" max="1296" width="7.1796875" style="80" customWidth="1"/>
    <col min="1297" max="1297" width="12.26953125" style="80" customWidth="1"/>
    <col min="1298" max="1299" width="3.453125" style="80" customWidth="1"/>
    <col min="1300" max="1300" width="1.81640625" style="80" customWidth="1"/>
    <col min="1301" max="1301" width="5.1796875" style="80" customWidth="1"/>
    <col min="1302" max="1305" width="0" style="80" hidden="1" customWidth="1"/>
    <col min="1306" max="1533" width="11.453125" style="80"/>
    <col min="1534" max="1534" width="2.26953125" style="80" customWidth="1"/>
    <col min="1535" max="1536" width="4.1796875" style="80" customWidth="1"/>
    <col min="1537" max="1537" width="4.26953125" style="80" customWidth="1"/>
    <col min="1538" max="1538" width="17.7265625" style="80" customWidth="1"/>
    <col min="1539" max="1539" width="5.26953125" style="80" customWidth="1"/>
    <col min="1540" max="1540" width="0.1796875" style="80" customWidth="1"/>
    <col min="1541" max="1541" width="6.54296875" style="80" customWidth="1"/>
    <col min="1542" max="1542" width="5" style="80" customWidth="1"/>
    <col min="1543" max="1543" width="2" style="80" customWidth="1"/>
    <col min="1544" max="1544" width="8.453125" style="80" customWidth="1"/>
    <col min="1545" max="1545" width="6.1796875" style="80" customWidth="1"/>
    <col min="1546" max="1546" width="5.7265625" style="80" customWidth="1"/>
    <col min="1547" max="1547" width="1.7265625" style="80" customWidth="1"/>
    <col min="1548" max="1551" width="3.453125" style="80" customWidth="1"/>
    <col min="1552" max="1552" width="7.1796875" style="80" customWidth="1"/>
    <col min="1553" max="1553" width="12.26953125" style="80" customWidth="1"/>
    <col min="1554" max="1555" width="3.453125" style="80" customWidth="1"/>
    <col min="1556" max="1556" width="1.81640625" style="80" customWidth="1"/>
    <col min="1557" max="1557" width="5.1796875" style="80" customWidth="1"/>
    <col min="1558" max="1561" width="0" style="80" hidden="1" customWidth="1"/>
    <col min="1562" max="1789" width="11.453125" style="80"/>
    <col min="1790" max="1790" width="2.26953125" style="80" customWidth="1"/>
    <col min="1791" max="1792" width="4.1796875" style="80" customWidth="1"/>
    <col min="1793" max="1793" width="4.26953125" style="80" customWidth="1"/>
    <col min="1794" max="1794" width="17.7265625" style="80" customWidth="1"/>
    <col min="1795" max="1795" width="5.26953125" style="80" customWidth="1"/>
    <col min="1796" max="1796" width="0.1796875" style="80" customWidth="1"/>
    <col min="1797" max="1797" width="6.54296875" style="80" customWidth="1"/>
    <col min="1798" max="1798" width="5" style="80" customWidth="1"/>
    <col min="1799" max="1799" width="2" style="80" customWidth="1"/>
    <col min="1800" max="1800" width="8.453125" style="80" customWidth="1"/>
    <col min="1801" max="1801" width="6.1796875" style="80" customWidth="1"/>
    <col min="1802" max="1802" width="5.7265625" style="80" customWidth="1"/>
    <col min="1803" max="1803" width="1.7265625" style="80" customWidth="1"/>
    <col min="1804" max="1807" width="3.453125" style="80" customWidth="1"/>
    <col min="1808" max="1808" width="7.1796875" style="80" customWidth="1"/>
    <col min="1809" max="1809" width="12.26953125" style="80" customWidth="1"/>
    <col min="1810" max="1811" width="3.453125" style="80" customWidth="1"/>
    <col min="1812" max="1812" width="1.81640625" style="80" customWidth="1"/>
    <col min="1813" max="1813" width="5.1796875" style="80" customWidth="1"/>
    <col min="1814" max="1817" width="0" style="80" hidden="1" customWidth="1"/>
    <col min="1818" max="2045" width="11.453125" style="80"/>
    <col min="2046" max="2046" width="2.26953125" style="80" customWidth="1"/>
    <col min="2047" max="2048" width="4.1796875" style="80" customWidth="1"/>
    <col min="2049" max="2049" width="4.26953125" style="80" customWidth="1"/>
    <col min="2050" max="2050" width="17.7265625" style="80" customWidth="1"/>
    <col min="2051" max="2051" width="5.26953125" style="80" customWidth="1"/>
    <col min="2052" max="2052" width="0.1796875" style="80" customWidth="1"/>
    <col min="2053" max="2053" width="6.54296875" style="80" customWidth="1"/>
    <col min="2054" max="2054" width="5" style="80" customWidth="1"/>
    <col min="2055" max="2055" width="2" style="80" customWidth="1"/>
    <col min="2056" max="2056" width="8.453125" style="80" customWidth="1"/>
    <col min="2057" max="2057" width="6.1796875" style="80" customWidth="1"/>
    <col min="2058" max="2058" width="5.7265625" style="80" customWidth="1"/>
    <col min="2059" max="2059" width="1.7265625" style="80" customWidth="1"/>
    <col min="2060" max="2063" width="3.453125" style="80" customWidth="1"/>
    <col min="2064" max="2064" width="7.1796875" style="80" customWidth="1"/>
    <col min="2065" max="2065" width="12.26953125" style="80" customWidth="1"/>
    <col min="2066" max="2067" width="3.453125" style="80" customWidth="1"/>
    <col min="2068" max="2068" width="1.81640625" style="80" customWidth="1"/>
    <col min="2069" max="2069" width="5.1796875" style="80" customWidth="1"/>
    <col min="2070" max="2073" width="0" style="80" hidden="1" customWidth="1"/>
    <col min="2074" max="2301" width="11.453125" style="80"/>
    <col min="2302" max="2302" width="2.26953125" style="80" customWidth="1"/>
    <col min="2303" max="2304" width="4.1796875" style="80" customWidth="1"/>
    <col min="2305" max="2305" width="4.26953125" style="80" customWidth="1"/>
    <col min="2306" max="2306" width="17.7265625" style="80" customWidth="1"/>
    <col min="2307" max="2307" width="5.26953125" style="80" customWidth="1"/>
    <col min="2308" max="2308" width="0.1796875" style="80" customWidth="1"/>
    <col min="2309" max="2309" width="6.54296875" style="80" customWidth="1"/>
    <col min="2310" max="2310" width="5" style="80" customWidth="1"/>
    <col min="2311" max="2311" width="2" style="80" customWidth="1"/>
    <col min="2312" max="2312" width="8.453125" style="80" customWidth="1"/>
    <col min="2313" max="2313" width="6.1796875" style="80" customWidth="1"/>
    <col min="2314" max="2314" width="5.7265625" style="80" customWidth="1"/>
    <col min="2315" max="2315" width="1.7265625" style="80" customWidth="1"/>
    <col min="2316" max="2319" width="3.453125" style="80" customWidth="1"/>
    <col min="2320" max="2320" width="7.1796875" style="80" customWidth="1"/>
    <col min="2321" max="2321" width="12.26953125" style="80" customWidth="1"/>
    <col min="2322" max="2323" width="3.453125" style="80" customWidth="1"/>
    <col min="2324" max="2324" width="1.81640625" style="80" customWidth="1"/>
    <col min="2325" max="2325" width="5.1796875" style="80" customWidth="1"/>
    <col min="2326" max="2329" width="0" style="80" hidden="1" customWidth="1"/>
    <col min="2330" max="2557" width="11.453125" style="80"/>
    <col min="2558" max="2558" width="2.26953125" style="80" customWidth="1"/>
    <col min="2559" max="2560" width="4.1796875" style="80" customWidth="1"/>
    <col min="2561" max="2561" width="4.26953125" style="80" customWidth="1"/>
    <col min="2562" max="2562" width="17.7265625" style="80" customWidth="1"/>
    <col min="2563" max="2563" width="5.26953125" style="80" customWidth="1"/>
    <col min="2564" max="2564" width="0.1796875" style="80" customWidth="1"/>
    <col min="2565" max="2565" width="6.54296875" style="80" customWidth="1"/>
    <col min="2566" max="2566" width="5" style="80" customWidth="1"/>
    <col min="2567" max="2567" width="2" style="80" customWidth="1"/>
    <col min="2568" max="2568" width="8.453125" style="80" customWidth="1"/>
    <col min="2569" max="2569" width="6.1796875" style="80" customWidth="1"/>
    <col min="2570" max="2570" width="5.7265625" style="80" customWidth="1"/>
    <col min="2571" max="2571" width="1.7265625" style="80" customWidth="1"/>
    <col min="2572" max="2575" width="3.453125" style="80" customWidth="1"/>
    <col min="2576" max="2576" width="7.1796875" style="80" customWidth="1"/>
    <col min="2577" max="2577" width="12.26953125" style="80" customWidth="1"/>
    <col min="2578" max="2579" width="3.453125" style="80" customWidth="1"/>
    <col min="2580" max="2580" width="1.81640625" style="80" customWidth="1"/>
    <col min="2581" max="2581" width="5.1796875" style="80" customWidth="1"/>
    <col min="2582" max="2585" width="0" style="80" hidden="1" customWidth="1"/>
    <col min="2586" max="2813" width="11.453125" style="80"/>
    <col min="2814" max="2814" width="2.26953125" style="80" customWidth="1"/>
    <col min="2815" max="2816" width="4.1796875" style="80" customWidth="1"/>
    <col min="2817" max="2817" width="4.26953125" style="80" customWidth="1"/>
    <col min="2818" max="2818" width="17.7265625" style="80" customWidth="1"/>
    <col min="2819" max="2819" width="5.26953125" style="80" customWidth="1"/>
    <col min="2820" max="2820" width="0.1796875" style="80" customWidth="1"/>
    <col min="2821" max="2821" width="6.54296875" style="80" customWidth="1"/>
    <col min="2822" max="2822" width="5" style="80" customWidth="1"/>
    <col min="2823" max="2823" width="2" style="80" customWidth="1"/>
    <col min="2824" max="2824" width="8.453125" style="80" customWidth="1"/>
    <col min="2825" max="2825" width="6.1796875" style="80" customWidth="1"/>
    <col min="2826" max="2826" width="5.7265625" style="80" customWidth="1"/>
    <col min="2827" max="2827" width="1.7265625" style="80" customWidth="1"/>
    <col min="2828" max="2831" width="3.453125" style="80" customWidth="1"/>
    <col min="2832" max="2832" width="7.1796875" style="80" customWidth="1"/>
    <col min="2833" max="2833" width="12.26953125" style="80" customWidth="1"/>
    <col min="2834" max="2835" width="3.453125" style="80" customWidth="1"/>
    <col min="2836" max="2836" width="1.81640625" style="80" customWidth="1"/>
    <col min="2837" max="2837" width="5.1796875" style="80" customWidth="1"/>
    <col min="2838" max="2841" width="0" style="80" hidden="1" customWidth="1"/>
    <col min="2842" max="3069" width="11.453125" style="80"/>
    <col min="3070" max="3070" width="2.26953125" style="80" customWidth="1"/>
    <col min="3071" max="3072" width="4.1796875" style="80" customWidth="1"/>
    <col min="3073" max="3073" width="4.26953125" style="80" customWidth="1"/>
    <col min="3074" max="3074" width="17.7265625" style="80" customWidth="1"/>
    <col min="3075" max="3075" width="5.26953125" style="80" customWidth="1"/>
    <col min="3076" max="3076" width="0.1796875" style="80" customWidth="1"/>
    <col min="3077" max="3077" width="6.54296875" style="80" customWidth="1"/>
    <col min="3078" max="3078" width="5" style="80" customWidth="1"/>
    <col min="3079" max="3079" width="2" style="80" customWidth="1"/>
    <col min="3080" max="3080" width="8.453125" style="80" customWidth="1"/>
    <col min="3081" max="3081" width="6.1796875" style="80" customWidth="1"/>
    <col min="3082" max="3082" width="5.7265625" style="80" customWidth="1"/>
    <col min="3083" max="3083" width="1.7265625" style="80" customWidth="1"/>
    <col min="3084" max="3087" width="3.453125" style="80" customWidth="1"/>
    <col min="3088" max="3088" width="7.1796875" style="80" customWidth="1"/>
    <col min="3089" max="3089" width="12.26953125" style="80" customWidth="1"/>
    <col min="3090" max="3091" width="3.453125" style="80" customWidth="1"/>
    <col min="3092" max="3092" width="1.81640625" style="80" customWidth="1"/>
    <col min="3093" max="3093" width="5.1796875" style="80" customWidth="1"/>
    <col min="3094" max="3097" width="0" style="80" hidden="1" customWidth="1"/>
    <col min="3098" max="3325" width="11.453125" style="80"/>
    <col min="3326" max="3326" width="2.26953125" style="80" customWidth="1"/>
    <col min="3327" max="3328" width="4.1796875" style="80" customWidth="1"/>
    <col min="3329" max="3329" width="4.26953125" style="80" customWidth="1"/>
    <col min="3330" max="3330" width="17.7265625" style="80" customWidth="1"/>
    <col min="3331" max="3331" width="5.26953125" style="80" customWidth="1"/>
    <col min="3332" max="3332" width="0.1796875" style="80" customWidth="1"/>
    <col min="3333" max="3333" width="6.54296875" style="80" customWidth="1"/>
    <col min="3334" max="3334" width="5" style="80" customWidth="1"/>
    <col min="3335" max="3335" width="2" style="80" customWidth="1"/>
    <col min="3336" max="3336" width="8.453125" style="80" customWidth="1"/>
    <col min="3337" max="3337" width="6.1796875" style="80" customWidth="1"/>
    <col min="3338" max="3338" width="5.7265625" style="80" customWidth="1"/>
    <col min="3339" max="3339" width="1.7265625" style="80" customWidth="1"/>
    <col min="3340" max="3343" width="3.453125" style="80" customWidth="1"/>
    <col min="3344" max="3344" width="7.1796875" style="80" customWidth="1"/>
    <col min="3345" max="3345" width="12.26953125" style="80" customWidth="1"/>
    <col min="3346" max="3347" width="3.453125" style="80" customWidth="1"/>
    <col min="3348" max="3348" width="1.81640625" style="80" customWidth="1"/>
    <col min="3349" max="3349" width="5.1796875" style="80" customWidth="1"/>
    <col min="3350" max="3353" width="0" style="80" hidden="1" customWidth="1"/>
    <col min="3354" max="3581" width="11.453125" style="80"/>
    <col min="3582" max="3582" width="2.26953125" style="80" customWidth="1"/>
    <col min="3583" max="3584" width="4.1796875" style="80" customWidth="1"/>
    <col min="3585" max="3585" width="4.26953125" style="80" customWidth="1"/>
    <col min="3586" max="3586" width="17.7265625" style="80" customWidth="1"/>
    <col min="3587" max="3587" width="5.26953125" style="80" customWidth="1"/>
    <col min="3588" max="3588" width="0.1796875" style="80" customWidth="1"/>
    <col min="3589" max="3589" width="6.54296875" style="80" customWidth="1"/>
    <col min="3590" max="3590" width="5" style="80" customWidth="1"/>
    <col min="3591" max="3591" width="2" style="80" customWidth="1"/>
    <col min="3592" max="3592" width="8.453125" style="80" customWidth="1"/>
    <col min="3593" max="3593" width="6.1796875" style="80" customWidth="1"/>
    <col min="3594" max="3594" width="5.7265625" style="80" customWidth="1"/>
    <col min="3595" max="3595" width="1.7265625" style="80" customWidth="1"/>
    <col min="3596" max="3599" width="3.453125" style="80" customWidth="1"/>
    <col min="3600" max="3600" width="7.1796875" style="80" customWidth="1"/>
    <col min="3601" max="3601" width="12.26953125" style="80" customWidth="1"/>
    <col min="3602" max="3603" width="3.453125" style="80" customWidth="1"/>
    <col min="3604" max="3604" width="1.81640625" style="80" customWidth="1"/>
    <col min="3605" max="3605" width="5.1796875" style="80" customWidth="1"/>
    <col min="3606" max="3609" width="0" style="80" hidden="1" customWidth="1"/>
    <col min="3610" max="3837" width="11.453125" style="80"/>
    <col min="3838" max="3838" width="2.26953125" style="80" customWidth="1"/>
    <col min="3839" max="3840" width="4.1796875" style="80" customWidth="1"/>
    <col min="3841" max="3841" width="4.26953125" style="80" customWidth="1"/>
    <col min="3842" max="3842" width="17.7265625" style="80" customWidth="1"/>
    <col min="3843" max="3843" width="5.26953125" style="80" customWidth="1"/>
    <col min="3844" max="3844" width="0.1796875" style="80" customWidth="1"/>
    <col min="3845" max="3845" width="6.54296875" style="80" customWidth="1"/>
    <col min="3846" max="3846" width="5" style="80" customWidth="1"/>
    <col min="3847" max="3847" width="2" style="80" customWidth="1"/>
    <col min="3848" max="3848" width="8.453125" style="80" customWidth="1"/>
    <col min="3849" max="3849" width="6.1796875" style="80" customWidth="1"/>
    <col min="3850" max="3850" width="5.7265625" style="80" customWidth="1"/>
    <col min="3851" max="3851" width="1.7265625" style="80" customWidth="1"/>
    <col min="3852" max="3855" width="3.453125" style="80" customWidth="1"/>
    <col min="3856" max="3856" width="7.1796875" style="80" customWidth="1"/>
    <col min="3857" max="3857" width="12.26953125" style="80" customWidth="1"/>
    <col min="3858" max="3859" width="3.453125" style="80" customWidth="1"/>
    <col min="3860" max="3860" width="1.81640625" style="80" customWidth="1"/>
    <col min="3861" max="3861" width="5.1796875" style="80" customWidth="1"/>
    <col min="3862" max="3865" width="0" style="80" hidden="1" customWidth="1"/>
    <col min="3866" max="4093" width="11.453125" style="80"/>
    <col min="4094" max="4094" width="2.26953125" style="80" customWidth="1"/>
    <col min="4095" max="4096" width="4.1796875" style="80" customWidth="1"/>
    <col min="4097" max="4097" width="4.26953125" style="80" customWidth="1"/>
    <col min="4098" max="4098" width="17.7265625" style="80" customWidth="1"/>
    <col min="4099" max="4099" width="5.26953125" style="80" customWidth="1"/>
    <col min="4100" max="4100" width="0.1796875" style="80" customWidth="1"/>
    <col min="4101" max="4101" width="6.54296875" style="80" customWidth="1"/>
    <col min="4102" max="4102" width="5" style="80" customWidth="1"/>
    <col min="4103" max="4103" width="2" style="80" customWidth="1"/>
    <col min="4104" max="4104" width="8.453125" style="80" customWidth="1"/>
    <col min="4105" max="4105" width="6.1796875" style="80" customWidth="1"/>
    <col min="4106" max="4106" width="5.7265625" style="80" customWidth="1"/>
    <col min="4107" max="4107" width="1.7265625" style="80" customWidth="1"/>
    <col min="4108" max="4111" width="3.453125" style="80" customWidth="1"/>
    <col min="4112" max="4112" width="7.1796875" style="80" customWidth="1"/>
    <col min="4113" max="4113" width="12.26953125" style="80" customWidth="1"/>
    <col min="4114" max="4115" width="3.453125" style="80" customWidth="1"/>
    <col min="4116" max="4116" width="1.81640625" style="80" customWidth="1"/>
    <col min="4117" max="4117" width="5.1796875" style="80" customWidth="1"/>
    <col min="4118" max="4121" width="0" style="80" hidden="1" customWidth="1"/>
    <col min="4122" max="4349" width="11.453125" style="80"/>
    <col min="4350" max="4350" width="2.26953125" style="80" customWidth="1"/>
    <col min="4351" max="4352" width="4.1796875" style="80" customWidth="1"/>
    <col min="4353" max="4353" width="4.26953125" style="80" customWidth="1"/>
    <col min="4354" max="4354" width="17.7265625" style="80" customWidth="1"/>
    <col min="4355" max="4355" width="5.26953125" style="80" customWidth="1"/>
    <col min="4356" max="4356" width="0.1796875" style="80" customWidth="1"/>
    <col min="4357" max="4357" width="6.54296875" style="80" customWidth="1"/>
    <col min="4358" max="4358" width="5" style="80" customWidth="1"/>
    <col min="4359" max="4359" width="2" style="80" customWidth="1"/>
    <col min="4360" max="4360" width="8.453125" style="80" customWidth="1"/>
    <col min="4361" max="4361" width="6.1796875" style="80" customWidth="1"/>
    <col min="4362" max="4362" width="5.7265625" style="80" customWidth="1"/>
    <col min="4363" max="4363" width="1.7265625" style="80" customWidth="1"/>
    <col min="4364" max="4367" width="3.453125" style="80" customWidth="1"/>
    <col min="4368" max="4368" width="7.1796875" style="80" customWidth="1"/>
    <col min="4369" max="4369" width="12.26953125" style="80" customWidth="1"/>
    <col min="4370" max="4371" width="3.453125" style="80" customWidth="1"/>
    <col min="4372" max="4372" width="1.81640625" style="80" customWidth="1"/>
    <col min="4373" max="4373" width="5.1796875" style="80" customWidth="1"/>
    <col min="4374" max="4377" width="0" style="80" hidden="1" customWidth="1"/>
    <col min="4378" max="4605" width="11.453125" style="80"/>
    <col min="4606" max="4606" width="2.26953125" style="80" customWidth="1"/>
    <col min="4607" max="4608" width="4.1796875" style="80" customWidth="1"/>
    <col min="4609" max="4609" width="4.26953125" style="80" customWidth="1"/>
    <col min="4610" max="4610" width="17.7265625" style="80" customWidth="1"/>
    <col min="4611" max="4611" width="5.26953125" style="80" customWidth="1"/>
    <col min="4612" max="4612" width="0.1796875" style="80" customWidth="1"/>
    <col min="4613" max="4613" width="6.54296875" style="80" customWidth="1"/>
    <col min="4614" max="4614" width="5" style="80" customWidth="1"/>
    <col min="4615" max="4615" width="2" style="80" customWidth="1"/>
    <col min="4616" max="4616" width="8.453125" style="80" customWidth="1"/>
    <col min="4617" max="4617" width="6.1796875" style="80" customWidth="1"/>
    <col min="4618" max="4618" width="5.7265625" style="80" customWidth="1"/>
    <col min="4619" max="4619" width="1.7265625" style="80" customWidth="1"/>
    <col min="4620" max="4623" width="3.453125" style="80" customWidth="1"/>
    <col min="4624" max="4624" width="7.1796875" style="80" customWidth="1"/>
    <col min="4625" max="4625" width="12.26953125" style="80" customWidth="1"/>
    <col min="4626" max="4627" width="3.453125" style="80" customWidth="1"/>
    <col min="4628" max="4628" width="1.81640625" style="80" customWidth="1"/>
    <col min="4629" max="4629" width="5.1796875" style="80" customWidth="1"/>
    <col min="4630" max="4633" width="0" style="80" hidden="1" customWidth="1"/>
    <col min="4634" max="4861" width="11.453125" style="80"/>
    <col min="4862" max="4862" width="2.26953125" style="80" customWidth="1"/>
    <col min="4863" max="4864" width="4.1796875" style="80" customWidth="1"/>
    <col min="4865" max="4865" width="4.26953125" style="80" customWidth="1"/>
    <col min="4866" max="4866" width="17.7265625" style="80" customWidth="1"/>
    <col min="4867" max="4867" width="5.26953125" style="80" customWidth="1"/>
    <col min="4868" max="4868" width="0.1796875" style="80" customWidth="1"/>
    <col min="4869" max="4869" width="6.54296875" style="80" customWidth="1"/>
    <col min="4870" max="4870" width="5" style="80" customWidth="1"/>
    <col min="4871" max="4871" width="2" style="80" customWidth="1"/>
    <col min="4872" max="4872" width="8.453125" style="80" customWidth="1"/>
    <col min="4873" max="4873" width="6.1796875" style="80" customWidth="1"/>
    <col min="4874" max="4874" width="5.7265625" style="80" customWidth="1"/>
    <col min="4875" max="4875" width="1.7265625" style="80" customWidth="1"/>
    <col min="4876" max="4879" width="3.453125" style="80" customWidth="1"/>
    <col min="4880" max="4880" width="7.1796875" style="80" customWidth="1"/>
    <col min="4881" max="4881" width="12.26953125" style="80" customWidth="1"/>
    <col min="4882" max="4883" width="3.453125" style="80" customWidth="1"/>
    <col min="4884" max="4884" width="1.81640625" style="80" customWidth="1"/>
    <col min="4885" max="4885" width="5.1796875" style="80" customWidth="1"/>
    <col min="4886" max="4889" width="0" style="80" hidden="1" customWidth="1"/>
    <col min="4890" max="5117" width="11.453125" style="80"/>
    <col min="5118" max="5118" width="2.26953125" style="80" customWidth="1"/>
    <col min="5119" max="5120" width="4.1796875" style="80" customWidth="1"/>
    <col min="5121" max="5121" width="4.26953125" style="80" customWidth="1"/>
    <col min="5122" max="5122" width="17.7265625" style="80" customWidth="1"/>
    <col min="5123" max="5123" width="5.26953125" style="80" customWidth="1"/>
    <col min="5124" max="5124" width="0.1796875" style="80" customWidth="1"/>
    <col min="5125" max="5125" width="6.54296875" style="80" customWidth="1"/>
    <col min="5126" max="5126" width="5" style="80" customWidth="1"/>
    <col min="5127" max="5127" width="2" style="80" customWidth="1"/>
    <col min="5128" max="5128" width="8.453125" style="80" customWidth="1"/>
    <col min="5129" max="5129" width="6.1796875" style="80" customWidth="1"/>
    <col min="5130" max="5130" width="5.7265625" style="80" customWidth="1"/>
    <col min="5131" max="5131" width="1.7265625" style="80" customWidth="1"/>
    <col min="5132" max="5135" width="3.453125" style="80" customWidth="1"/>
    <col min="5136" max="5136" width="7.1796875" style="80" customWidth="1"/>
    <col min="5137" max="5137" width="12.26953125" style="80" customWidth="1"/>
    <col min="5138" max="5139" width="3.453125" style="80" customWidth="1"/>
    <col min="5140" max="5140" width="1.81640625" style="80" customWidth="1"/>
    <col min="5141" max="5141" width="5.1796875" style="80" customWidth="1"/>
    <col min="5142" max="5145" width="0" style="80" hidden="1" customWidth="1"/>
    <col min="5146" max="5373" width="11.453125" style="80"/>
    <col min="5374" max="5374" width="2.26953125" style="80" customWidth="1"/>
    <col min="5375" max="5376" width="4.1796875" style="80" customWidth="1"/>
    <col min="5377" max="5377" width="4.26953125" style="80" customWidth="1"/>
    <col min="5378" max="5378" width="17.7265625" style="80" customWidth="1"/>
    <col min="5379" max="5379" width="5.26953125" style="80" customWidth="1"/>
    <col min="5380" max="5380" width="0.1796875" style="80" customWidth="1"/>
    <col min="5381" max="5381" width="6.54296875" style="80" customWidth="1"/>
    <col min="5382" max="5382" width="5" style="80" customWidth="1"/>
    <col min="5383" max="5383" width="2" style="80" customWidth="1"/>
    <col min="5384" max="5384" width="8.453125" style="80" customWidth="1"/>
    <col min="5385" max="5385" width="6.1796875" style="80" customWidth="1"/>
    <col min="5386" max="5386" width="5.7265625" style="80" customWidth="1"/>
    <col min="5387" max="5387" width="1.7265625" style="80" customWidth="1"/>
    <col min="5388" max="5391" width="3.453125" style="80" customWidth="1"/>
    <col min="5392" max="5392" width="7.1796875" style="80" customWidth="1"/>
    <col min="5393" max="5393" width="12.26953125" style="80" customWidth="1"/>
    <col min="5394" max="5395" width="3.453125" style="80" customWidth="1"/>
    <col min="5396" max="5396" width="1.81640625" style="80" customWidth="1"/>
    <col min="5397" max="5397" width="5.1796875" style="80" customWidth="1"/>
    <col min="5398" max="5401" width="0" style="80" hidden="1" customWidth="1"/>
    <col min="5402" max="5629" width="11.453125" style="80"/>
    <col min="5630" max="5630" width="2.26953125" style="80" customWidth="1"/>
    <col min="5631" max="5632" width="4.1796875" style="80" customWidth="1"/>
    <col min="5633" max="5633" width="4.26953125" style="80" customWidth="1"/>
    <col min="5634" max="5634" width="17.7265625" style="80" customWidth="1"/>
    <col min="5635" max="5635" width="5.26953125" style="80" customWidth="1"/>
    <col min="5636" max="5636" width="0.1796875" style="80" customWidth="1"/>
    <col min="5637" max="5637" width="6.54296875" style="80" customWidth="1"/>
    <col min="5638" max="5638" width="5" style="80" customWidth="1"/>
    <col min="5639" max="5639" width="2" style="80" customWidth="1"/>
    <col min="5640" max="5640" width="8.453125" style="80" customWidth="1"/>
    <col min="5641" max="5641" width="6.1796875" style="80" customWidth="1"/>
    <col min="5642" max="5642" width="5.7265625" style="80" customWidth="1"/>
    <col min="5643" max="5643" width="1.7265625" style="80" customWidth="1"/>
    <col min="5644" max="5647" width="3.453125" style="80" customWidth="1"/>
    <col min="5648" max="5648" width="7.1796875" style="80" customWidth="1"/>
    <col min="5649" max="5649" width="12.26953125" style="80" customWidth="1"/>
    <col min="5650" max="5651" width="3.453125" style="80" customWidth="1"/>
    <col min="5652" max="5652" width="1.81640625" style="80" customWidth="1"/>
    <col min="5653" max="5653" width="5.1796875" style="80" customWidth="1"/>
    <col min="5654" max="5657" width="0" style="80" hidden="1" customWidth="1"/>
    <col min="5658" max="5885" width="11.453125" style="80"/>
    <col min="5886" max="5886" width="2.26953125" style="80" customWidth="1"/>
    <col min="5887" max="5888" width="4.1796875" style="80" customWidth="1"/>
    <col min="5889" max="5889" width="4.26953125" style="80" customWidth="1"/>
    <col min="5890" max="5890" width="17.7265625" style="80" customWidth="1"/>
    <col min="5891" max="5891" width="5.26953125" style="80" customWidth="1"/>
    <col min="5892" max="5892" width="0.1796875" style="80" customWidth="1"/>
    <col min="5893" max="5893" width="6.54296875" style="80" customWidth="1"/>
    <col min="5894" max="5894" width="5" style="80" customWidth="1"/>
    <col min="5895" max="5895" width="2" style="80" customWidth="1"/>
    <col min="5896" max="5896" width="8.453125" style="80" customWidth="1"/>
    <col min="5897" max="5897" width="6.1796875" style="80" customWidth="1"/>
    <col min="5898" max="5898" width="5.7265625" style="80" customWidth="1"/>
    <col min="5899" max="5899" width="1.7265625" style="80" customWidth="1"/>
    <col min="5900" max="5903" width="3.453125" style="80" customWidth="1"/>
    <col min="5904" max="5904" width="7.1796875" style="80" customWidth="1"/>
    <col min="5905" max="5905" width="12.26953125" style="80" customWidth="1"/>
    <col min="5906" max="5907" width="3.453125" style="80" customWidth="1"/>
    <col min="5908" max="5908" width="1.81640625" style="80" customWidth="1"/>
    <col min="5909" max="5909" width="5.1796875" style="80" customWidth="1"/>
    <col min="5910" max="5913" width="0" style="80" hidden="1" customWidth="1"/>
    <col min="5914" max="6141" width="11.453125" style="80"/>
    <col min="6142" max="6142" width="2.26953125" style="80" customWidth="1"/>
    <col min="6143" max="6144" width="4.1796875" style="80" customWidth="1"/>
    <col min="6145" max="6145" width="4.26953125" style="80" customWidth="1"/>
    <col min="6146" max="6146" width="17.7265625" style="80" customWidth="1"/>
    <col min="6147" max="6147" width="5.26953125" style="80" customWidth="1"/>
    <col min="6148" max="6148" width="0.1796875" style="80" customWidth="1"/>
    <col min="6149" max="6149" width="6.54296875" style="80" customWidth="1"/>
    <col min="6150" max="6150" width="5" style="80" customWidth="1"/>
    <col min="6151" max="6151" width="2" style="80" customWidth="1"/>
    <col min="6152" max="6152" width="8.453125" style="80" customWidth="1"/>
    <col min="6153" max="6153" width="6.1796875" style="80" customWidth="1"/>
    <col min="6154" max="6154" width="5.7265625" style="80" customWidth="1"/>
    <col min="6155" max="6155" width="1.7265625" style="80" customWidth="1"/>
    <col min="6156" max="6159" width="3.453125" style="80" customWidth="1"/>
    <col min="6160" max="6160" width="7.1796875" style="80" customWidth="1"/>
    <col min="6161" max="6161" width="12.26953125" style="80" customWidth="1"/>
    <col min="6162" max="6163" width="3.453125" style="80" customWidth="1"/>
    <col min="6164" max="6164" width="1.81640625" style="80" customWidth="1"/>
    <col min="6165" max="6165" width="5.1796875" style="80" customWidth="1"/>
    <col min="6166" max="6169" width="0" style="80" hidden="1" customWidth="1"/>
    <col min="6170" max="6397" width="11.453125" style="80"/>
    <col min="6398" max="6398" width="2.26953125" style="80" customWidth="1"/>
    <col min="6399" max="6400" width="4.1796875" style="80" customWidth="1"/>
    <col min="6401" max="6401" width="4.26953125" style="80" customWidth="1"/>
    <col min="6402" max="6402" width="17.7265625" style="80" customWidth="1"/>
    <col min="6403" max="6403" width="5.26953125" style="80" customWidth="1"/>
    <col min="6404" max="6404" width="0.1796875" style="80" customWidth="1"/>
    <col min="6405" max="6405" width="6.54296875" style="80" customWidth="1"/>
    <col min="6406" max="6406" width="5" style="80" customWidth="1"/>
    <col min="6407" max="6407" width="2" style="80" customWidth="1"/>
    <col min="6408" max="6408" width="8.453125" style="80" customWidth="1"/>
    <col min="6409" max="6409" width="6.1796875" style="80" customWidth="1"/>
    <col min="6410" max="6410" width="5.7265625" style="80" customWidth="1"/>
    <col min="6411" max="6411" width="1.7265625" style="80" customWidth="1"/>
    <col min="6412" max="6415" width="3.453125" style="80" customWidth="1"/>
    <col min="6416" max="6416" width="7.1796875" style="80" customWidth="1"/>
    <col min="6417" max="6417" width="12.26953125" style="80" customWidth="1"/>
    <col min="6418" max="6419" width="3.453125" style="80" customWidth="1"/>
    <col min="6420" max="6420" width="1.81640625" style="80" customWidth="1"/>
    <col min="6421" max="6421" width="5.1796875" style="80" customWidth="1"/>
    <col min="6422" max="6425" width="0" style="80" hidden="1" customWidth="1"/>
    <col min="6426" max="6653" width="11.453125" style="80"/>
    <col min="6654" max="6654" width="2.26953125" style="80" customWidth="1"/>
    <col min="6655" max="6656" width="4.1796875" style="80" customWidth="1"/>
    <col min="6657" max="6657" width="4.26953125" style="80" customWidth="1"/>
    <col min="6658" max="6658" width="17.7265625" style="80" customWidth="1"/>
    <col min="6659" max="6659" width="5.26953125" style="80" customWidth="1"/>
    <col min="6660" max="6660" width="0.1796875" style="80" customWidth="1"/>
    <col min="6661" max="6661" width="6.54296875" style="80" customWidth="1"/>
    <col min="6662" max="6662" width="5" style="80" customWidth="1"/>
    <col min="6663" max="6663" width="2" style="80" customWidth="1"/>
    <col min="6664" max="6664" width="8.453125" style="80" customWidth="1"/>
    <col min="6665" max="6665" width="6.1796875" style="80" customWidth="1"/>
    <col min="6666" max="6666" width="5.7265625" style="80" customWidth="1"/>
    <col min="6667" max="6667" width="1.7265625" style="80" customWidth="1"/>
    <col min="6668" max="6671" width="3.453125" style="80" customWidth="1"/>
    <col min="6672" max="6672" width="7.1796875" style="80" customWidth="1"/>
    <col min="6673" max="6673" width="12.26953125" style="80" customWidth="1"/>
    <col min="6674" max="6675" width="3.453125" style="80" customWidth="1"/>
    <col min="6676" max="6676" width="1.81640625" style="80" customWidth="1"/>
    <col min="6677" max="6677" width="5.1796875" style="80" customWidth="1"/>
    <col min="6678" max="6681" width="0" style="80" hidden="1" customWidth="1"/>
    <col min="6682" max="6909" width="11.453125" style="80"/>
    <col min="6910" max="6910" width="2.26953125" style="80" customWidth="1"/>
    <col min="6911" max="6912" width="4.1796875" style="80" customWidth="1"/>
    <col min="6913" max="6913" width="4.26953125" style="80" customWidth="1"/>
    <col min="6914" max="6914" width="17.7265625" style="80" customWidth="1"/>
    <col min="6915" max="6915" width="5.26953125" style="80" customWidth="1"/>
    <col min="6916" max="6916" width="0.1796875" style="80" customWidth="1"/>
    <col min="6917" max="6917" width="6.54296875" style="80" customWidth="1"/>
    <col min="6918" max="6918" width="5" style="80" customWidth="1"/>
    <col min="6919" max="6919" width="2" style="80" customWidth="1"/>
    <col min="6920" max="6920" width="8.453125" style="80" customWidth="1"/>
    <col min="6921" max="6921" width="6.1796875" style="80" customWidth="1"/>
    <col min="6922" max="6922" width="5.7265625" style="80" customWidth="1"/>
    <col min="6923" max="6923" width="1.7265625" style="80" customWidth="1"/>
    <col min="6924" max="6927" width="3.453125" style="80" customWidth="1"/>
    <col min="6928" max="6928" width="7.1796875" style="80" customWidth="1"/>
    <col min="6929" max="6929" width="12.26953125" style="80" customWidth="1"/>
    <col min="6930" max="6931" width="3.453125" style="80" customWidth="1"/>
    <col min="6932" max="6932" width="1.81640625" style="80" customWidth="1"/>
    <col min="6933" max="6933" width="5.1796875" style="80" customWidth="1"/>
    <col min="6934" max="6937" width="0" style="80" hidden="1" customWidth="1"/>
    <col min="6938" max="7165" width="11.453125" style="80"/>
    <col min="7166" max="7166" width="2.26953125" style="80" customWidth="1"/>
    <col min="7167" max="7168" width="4.1796875" style="80" customWidth="1"/>
    <col min="7169" max="7169" width="4.26953125" style="80" customWidth="1"/>
    <col min="7170" max="7170" width="17.7265625" style="80" customWidth="1"/>
    <col min="7171" max="7171" width="5.26953125" style="80" customWidth="1"/>
    <col min="7172" max="7172" width="0.1796875" style="80" customWidth="1"/>
    <col min="7173" max="7173" width="6.54296875" style="80" customWidth="1"/>
    <col min="7174" max="7174" width="5" style="80" customWidth="1"/>
    <col min="7175" max="7175" width="2" style="80" customWidth="1"/>
    <col min="7176" max="7176" width="8.453125" style="80" customWidth="1"/>
    <col min="7177" max="7177" width="6.1796875" style="80" customWidth="1"/>
    <col min="7178" max="7178" width="5.7265625" style="80" customWidth="1"/>
    <col min="7179" max="7179" width="1.7265625" style="80" customWidth="1"/>
    <col min="7180" max="7183" width="3.453125" style="80" customWidth="1"/>
    <col min="7184" max="7184" width="7.1796875" style="80" customWidth="1"/>
    <col min="7185" max="7185" width="12.26953125" style="80" customWidth="1"/>
    <col min="7186" max="7187" width="3.453125" style="80" customWidth="1"/>
    <col min="7188" max="7188" width="1.81640625" style="80" customWidth="1"/>
    <col min="7189" max="7189" width="5.1796875" style="80" customWidth="1"/>
    <col min="7190" max="7193" width="0" style="80" hidden="1" customWidth="1"/>
    <col min="7194" max="7421" width="11.453125" style="80"/>
    <col min="7422" max="7422" width="2.26953125" style="80" customWidth="1"/>
    <col min="7423" max="7424" width="4.1796875" style="80" customWidth="1"/>
    <col min="7425" max="7425" width="4.26953125" style="80" customWidth="1"/>
    <col min="7426" max="7426" width="17.7265625" style="80" customWidth="1"/>
    <col min="7427" max="7427" width="5.26953125" style="80" customWidth="1"/>
    <col min="7428" max="7428" width="0.1796875" style="80" customWidth="1"/>
    <col min="7429" max="7429" width="6.54296875" style="80" customWidth="1"/>
    <col min="7430" max="7430" width="5" style="80" customWidth="1"/>
    <col min="7431" max="7431" width="2" style="80" customWidth="1"/>
    <col min="7432" max="7432" width="8.453125" style="80" customWidth="1"/>
    <col min="7433" max="7433" width="6.1796875" style="80" customWidth="1"/>
    <col min="7434" max="7434" width="5.7265625" style="80" customWidth="1"/>
    <col min="7435" max="7435" width="1.7265625" style="80" customWidth="1"/>
    <col min="7436" max="7439" width="3.453125" style="80" customWidth="1"/>
    <col min="7440" max="7440" width="7.1796875" style="80" customWidth="1"/>
    <col min="7441" max="7441" width="12.26953125" style="80" customWidth="1"/>
    <col min="7442" max="7443" width="3.453125" style="80" customWidth="1"/>
    <col min="7444" max="7444" width="1.81640625" style="80" customWidth="1"/>
    <col min="7445" max="7445" width="5.1796875" style="80" customWidth="1"/>
    <col min="7446" max="7449" width="0" style="80" hidden="1" customWidth="1"/>
    <col min="7450" max="7677" width="11.453125" style="80"/>
    <col min="7678" max="7678" width="2.26953125" style="80" customWidth="1"/>
    <col min="7679" max="7680" width="4.1796875" style="80" customWidth="1"/>
    <col min="7681" max="7681" width="4.26953125" style="80" customWidth="1"/>
    <col min="7682" max="7682" width="17.7265625" style="80" customWidth="1"/>
    <col min="7683" max="7683" width="5.26953125" style="80" customWidth="1"/>
    <col min="7684" max="7684" width="0.1796875" style="80" customWidth="1"/>
    <col min="7685" max="7685" width="6.54296875" style="80" customWidth="1"/>
    <col min="7686" max="7686" width="5" style="80" customWidth="1"/>
    <col min="7687" max="7687" width="2" style="80" customWidth="1"/>
    <col min="7688" max="7688" width="8.453125" style="80" customWidth="1"/>
    <col min="7689" max="7689" width="6.1796875" style="80" customWidth="1"/>
    <col min="7690" max="7690" width="5.7265625" style="80" customWidth="1"/>
    <col min="7691" max="7691" width="1.7265625" style="80" customWidth="1"/>
    <col min="7692" max="7695" width="3.453125" style="80" customWidth="1"/>
    <col min="7696" max="7696" width="7.1796875" style="80" customWidth="1"/>
    <col min="7697" max="7697" width="12.26953125" style="80" customWidth="1"/>
    <col min="7698" max="7699" width="3.453125" style="80" customWidth="1"/>
    <col min="7700" max="7700" width="1.81640625" style="80" customWidth="1"/>
    <col min="7701" max="7701" width="5.1796875" style="80" customWidth="1"/>
    <col min="7702" max="7705" width="0" style="80" hidden="1" customWidth="1"/>
    <col min="7706" max="7933" width="11.453125" style="80"/>
    <col min="7934" max="7934" width="2.26953125" style="80" customWidth="1"/>
    <col min="7935" max="7936" width="4.1796875" style="80" customWidth="1"/>
    <col min="7937" max="7937" width="4.26953125" style="80" customWidth="1"/>
    <col min="7938" max="7938" width="17.7265625" style="80" customWidth="1"/>
    <col min="7939" max="7939" width="5.26953125" style="80" customWidth="1"/>
    <col min="7940" max="7940" width="0.1796875" style="80" customWidth="1"/>
    <col min="7941" max="7941" width="6.54296875" style="80" customWidth="1"/>
    <col min="7942" max="7942" width="5" style="80" customWidth="1"/>
    <col min="7943" max="7943" width="2" style="80" customWidth="1"/>
    <col min="7944" max="7944" width="8.453125" style="80" customWidth="1"/>
    <col min="7945" max="7945" width="6.1796875" style="80" customWidth="1"/>
    <col min="7946" max="7946" width="5.7265625" style="80" customWidth="1"/>
    <col min="7947" max="7947" width="1.7265625" style="80" customWidth="1"/>
    <col min="7948" max="7951" width="3.453125" style="80" customWidth="1"/>
    <col min="7952" max="7952" width="7.1796875" style="80" customWidth="1"/>
    <col min="7953" max="7953" width="12.26953125" style="80" customWidth="1"/>
    <col min="7954" max="7955" width="3.453125" style="80" customWidth="1"/>
    <col min="7956" max="7956" width="1.81640625" style="80" customWidth="1"/>
    <col min="7957" max="7957" width="5.1796875" style="80" customWidth="1"/>
    <col min="7958" max="7961" width="0" style="80" hidden="1" customWidth="1"/>
    <col min="7962" max="8189" width="11.453125" style="80"/>
    <col min="8190" max="8190" width="2.26953125" style="80" customWidth="1"/>
    <col min="8191" max="8192" width="4.1796875" style="80" customWidth="1"/>
    <col min="8193" max="8193" width="4.26953125" style="80" customWidth="1"/>
    <col min="8194" max="8194" width="17.7265625" style="80" customWidth="1"/>
    <col min="8195" max="8195" width="5.26953125" style="80" customWidth="1"/>
    <col min="8196" max="8196" width="0.1796875" style="80" customWidth="1"/>
    <col min="8197" max="8197" width="6.54296875" style="80" customWidth="1"/>
    <col min="8198" max="8198" width="5" style="80" customWidth="1"/>
    <col min="8199" max="8199" width="2" style="80" customWidth="1"/>
    <col min="8200" max="8200" width="8.453125" style="80" customWidth="1"/>
    <col min="8201" max="8201" width="6.1796875" style="80" customWidth="1"/>
    <col min="8202" max="8202" width="5.7265625" style="80" customWidth="1"/>
    <col min="8203" max="8203" width="1.7265625" style="80" customWidth="1"/>
    <col min="8204" max="8207" width="3.453125" style="80" customWidth="1"/>
    <col min="8208" max="8208" width="7.1796875" style="80" customWidth="1"/>
    <col min="8209" max="8209" width="12.26953125" style="80" customWidth="1"/>
    <col min="8210" max="8211" width="3.453125" style="80" customWidth="1"/>
    <col min="8212" max="8212" width="1.81640625" style="80" customWidth="1"/>
    <col min="8213" max="8213" width="5.1796875" style="80" customWidth="1"/>
    <col min="8214" max="8217" width="0" style="80" hidden="1" customWidth="1"/>
    <col min="8218" max="8445" width="11.453125" style="80"/>
    <col min="8446" max="8446" width="2.26953125" style="80" customWidth="1"/>
    <col min="8447" max="8448" width="4.1796875" style="80" customWidth="1"/>
    <col min="8449" max="8449" width="4.26953125" style="80" customWidth="1"/>
    <col min="8450" max="8450" width="17.7265625" style="80" customWidth="1"/>
    <col min="8451" max="8451" width="5.26953125" style="80" customWidth="1"/>
    <col min="8452" max="8452" width="0.1796875" style="80" customWidth="1"/>
    <col min="8453" max="8453" width="6.54296875" style="80" customWidth="1"/>
    <col min="8454" max="8454" width="5" style="80" customWidth="1"/>
    <col min="8455" max="8455" width="2" style="80" customWidth="1"/>
    <col min="8456" max="8456" width="8.453125" style="80" customWidth="1"/>
    <col min="8457" max="8457" width="6.1796875" style="80" customWidth="1"/>
    <col min="8458" max="8458" width="5.7265625" style="80" customWidth="1"/>
    <col min="8459" max="8459" width="1.7265625" style="80" customWidth="1"/>
    <col min="8460" max="8463" width="3.453125" style="80" customWidth="1"/>
    <col min="8464" max="8464" width="7.1796875" style="80" customWidth="1"/>
    <col min="8465" max="8465" width="12.26953125" style="80" customWidth="1"/>
    <col min="8466" max="8467" width="3.453125" style="80" customWidth="1"/>
    <col min="8468" max="8468" width="1.81640625" style="80" customWidth="1"/>
    <col min="8469" max="8469" width="5.1796875" style="80" customWidth="1"/>
    <col min="8470" max="8473" width="0" style="80" hidden="1" customWidth="1"/>
    <col min="8474" max="8701" width="11.453125" style="80"/>
    <col min="8702" max="8702" width="2.26953125" style="80" customWidth="1"/>
    <col min="8703" max="8704" width="4.1796875" style="80" customWidth="1"/>
    <col min="8705" max="8705" width="4.26953125" style="80" customWidth="1"/>
    <col min="8706" max="8706" width="17.7265625" style="80" customWidth="1"/>
    <col min="8707" max="8707" width="5.26953125" style="80" customWidth="1"/>
    <col min="8708" max="8708" width="0.1796875" style="80" customWidth="1"/>
    <col min="8709" max="8709" width="6.54296875" style="80" customWidth="1"/>
    <col min="8710" max="8710" width="5" style="80" customWidth="1"/>
    <col min="8711" max="8711" width="2" style="80" customWidth="1"/>
    <col min="8712" max="8712" width="8.453125" style="80" customWidth="1"/>
    <col min="8713" max="8713" width="6.1796875" style="80" customWidth="1"/>
    <col min="8714" max="8714" width="5.7265625" style="80" customWidth="1"/>
    <col min="8715" max="8715" width="1.7265625" style="80" customWidth="1"/>
    <col min="8716" max="8719" width="3.453125" style="80" customWidth="1"/>
    <col min="8720" max="8720" width="7.1796875" style="80" customWidth="1"/>
    <col min="8721" max="8721" width="12.26953125" style="80" customWidth="1"/>
    <col min="8722" max="8723" width="3.453125" style="80" customWidth="1"/>
    <col min="8724" max="8724" width="1.81640625" style="80" customWidth="1"/>
    <col min="8725" max="8725" width="5.1796875" style="80" customWidth="1"/>
    <col min="8726" max="8729" width="0" style="80" hidden="1" customWidth="1"/>
    <col min="8730" max="8957" width="11.453125" style="80"/>
    <col min="8958" max="8958" width="2.26953125" style="80" customWidth="1"/>
    <col min="8959" max="8960" width="4.1796875" style="80" customWidth="1"/>
    <col min="8961" max="8961" width="4.26953125" style="80" customWidth="1"/>
    <col min="8962" max="8962" width="17.7265625" style="80" customWidth="1"/>
    <col min="8963" max="8963" width="5.26953125" style="80" customWidth="1"/>
    <col min="8964" max="8964" width="0.1796875" style="80" customWidth="1"/>
    <col min="8965" max="8965" width="6.54296875" style="80" customWidth="1"/>
    <col min="8966" max="8966" width="5" style="80" customWidth="1"/>
    <col min="8967" max="8967" width="2" style="80" customWidth="1"/>
    <col min="8968" max="8968" width="8.453125" style="80" customWidth="1"/>
    <col min="8969" max="8969" width="6.1796875" style="80" customWidth="1"/>
    <col min="8970" max="8970" width="5.7265625" style="80" customWidth="1"/>
    <col min="8971" max="8971" width="1.7265625" style="80" customWidth="1"/>
    <col min="8972" max="8975" width="3.453125" style="80" customWidth="1"/>
    <col min="8976" max="8976" width="7.1796875" style="80" customWidth="1"/>
    <col min="8977" max="8977" width="12.26953125" style="80" customWidth="1"/>
    <col min="8978" max="8979" width="3.453125" style="80" customWidth="1"/>
    <col min="8980" max="8980" width="1.81640625" style="80" customWidth="1"/>
    <col min="8981" max="8981" width="5.1796875" style="80" customWidth="1"/>
    <col min="8982" max="8985" width="0" style="80" hidden="1" customWidth="1"/>
    <col min="8986" max="9213" width="11.453125" style="80"/>
    <col min="9214" max="9214" width="2.26953125" style="80" customWidth="1"/>
    <col min="9215" max="9216" width="4.1796875" style="80" customWidth="1"/>
    <col min="9217" max="9217" width="4.26953125" style="80" customWidth="1"/>
    <col min="9218" max="9218" width="17.7265625" style="80" customWidth="1"/>
    <col min="9219" max="9219" width="5.26953125" style="80" customWidth="1"/>
    <col min="9220" max="9220" width="0.1796875" style="80" customWidth="1"/>
    <col min="9221" max="9221" width="6.54296875" style="80" customWidth="1"/>
    <col min="9222" max="9222" width="5" style="80" customWidth="1"/>
    <col min="9223" max="9223" width="2" style="80" customWidth="1"/>
    <col min="9224" max="9224" width="8.453125" style="80" customWidth="1"/>
    <col min="9225" max="9225" width="6.1796875" style="80" customWidth="1"/>
    <col min="9226" max="9226" width="5.7265625" style="80" customWidth="1"/>
    <col min="9227" max="9227" width="1.7265625" style="80" customWidth="1"/>
    <col min="9228" max="9231" width="3.453125" style="80" customWidth="1"/>
    <col min="9232" max="9232" width="7.1796875" style="80" customWidth="1"/>
    <col min="9233" max="9233" width="12.26953125" style="80" customWidth="1"/>
    <col min="9234" max="9235" width="3.453125" style="80" customWidth="1"/>
    <col min="9236" max="9236" width="1.81640625" style="80" customWidth="1"/>
    <col min="9237" max="9237" width="5.1796875" style="80" customWidth="1"/>
    <col min="9238" max="9241" width="0" style="80" hidden="1" customWidth="1"/>
    <col min="9242" max="9469" width="11.453125" style="80"/>
    <col min="9470" max="9470" width="2.26953125" style="80" customWidth="1"/>
    <col min="9471" max="9472" width="4.1796875" style="80" customWidth="1"/>
    <col min="9473" max="9473" width="4.26953125" style="80" customWidth="1"/>
    <col min="9474" max="9474" width="17.7265625" style="80" customWidth="1"/>
    <col min="9475" max="9475" width="5.26953125" style="80" customWidth="1"/>
    <col min="9476" max="9476" width="0.1796875" style="80" customWidth="1"/>
    <col min="9477" max="9477" width="6.54296875" style="80" customWidth="1"/>
    <col min="9478" max="9478" width="5" style="80" customWidth="1"/>
    <col min="9479" max="9479" width="2" style="80" customWidth="1"/>
    <col min="9480" max="9480" width="8.453125" style="80" customWidth="1"/>
    <col min="9481" max="9481" width="6.1796875" style="80" customWidth="1"/>
    <col min="9482" max="9482" width="5.7265625" style="80" customWidth="1"/>
    <col min="9483" max="9483" width="1.7265625" style="80" customWidth="1"/>
    <col min="9484" max="9487" width="3.453125" style="80" customWidth="1"/>
    <col min="9488" max="9488" width="7.1796875" style="80" customWidth="1"/>
    <col min="9489" max="9489" width="12.26953125" style="80" customWidth="1"/>
    <col min="9490" max="9491" width="3.453125" style="80" customWidth="1"/>
    <col min="9492" max="9492" width="1.81640625" style="80" customWidth="1"/>
    <col min="9493" max="9493" width="5.1796875" style="80" customWidth="1"/>
    <col min="9494" max="9497" width="0" style="80" hidden="1" customWidth="1"/>
    <col min="9498" max="9725" width="11.453125" style="80"/>
    <col min="9726" max="9726" width="2.26953125" style="80" customWidth="1"/>
    <col min="9727" max="9728" width="4.1796875" style="80" customWidth="1"/>
    <col min="9729" max="9729" width="4.26953125" style="80" customWidth="1"/>
    <col min="9730" max="9730" width="17.7265625" style="80" customWidth="1"/>
    <col min="9731" max="9731" width="5.26953125" style="80" customWidth="1"/>
    <col min="9732" max="9732" width="0.1796875" style="80" customWidth="1"/>
    <col min="9733" max="9733" width="6.54296875" style="80" customWidth="1"/>
    <col min="9734" max="9734" width="5" style="80" customWidth="1"/>
    <col min="9735" max="9735" width="2" style="80" customWidth="1"/>
    <col min="9736" max="9736" width="8.453125" style="80" customWidth="1"/>
    <col min="9737" max="9737" width="6.1796875" style="80" customWidth="1"/>
    <col min="9738" max="9738" width="5.7265625" style="80" customWidth="1"/>
    <col min="9739" max="9739" width="1.7265625" style="80" customWidth="1"/>
    <col min="9740" max="9743" width="3.453125" style="80" customWidth="1"/>
    <col min="9744" max="9744" width="7.1796875" style="80" customWidth="1"/>
    <col min="9745" max="9745" width="12.26953125" style="80" customWidth="1"/>
    <col min="9746" max="9747" width="3.453125" style="80" customWidth="1"/>
    <col min="9748" max="9748" width="1.81640625" style="80" customWidth="1"/>
    <col min="9749" max="9749" width="5.1796875" style="80" customWidth="1"/>
    <col min="9750" max="9753" width="0" style="80" hidden="1" customWidth="1"/>
    <col min="9754" max="9981" width="11.453125" style="80"/>
    <col min="9982" max="9982" width="2.26953125" style="80" customWidth="1"/>
    <col min="9983" max="9984" width="4.1796875" style="80" customWidth="1"/>
    <col min="9985" max="9985" width="4.26953125" style="80" customWidth="1"/>
    <col min="9986" max="9986" width="17.7265625" style="80" customWidth="1"/>
    <col min="9987" max="9987" width="5.26953125" style="80" customWidth="1"/>
    <col min="9988" max="9988" width="0.1796875" style="80" customWidth="1"/>
    <col min="9989" max="9989" width="6.54296875" style="80" customWidth="1"/>
    <col min="9990" max="9990" width="5" style="80" customWidth="1"/>
    <col min="9991" max="9991" width="2" style="80" customWidth="1"/>
    <col min="9992" max="9992" width="8.453125" style="80" customWidth="1"/>
    <col min="9993" max="9993" width="6.1796875" style="80" customWidth="1"/>
    <col min="9994" max="9994" width="5.7265625" style="80" customWidth="1"/>
    <col min="9995" max="9995" width="1.7265625" style="80" customWidth="1"/>
    <col min="9996" max="9999" width="3.453125" style="80" customWidth="1"/>
    <col min="10000" max="10000" width="7.1796875" style="80" customWidth="1"/>
    <col min="10001" max="10001" width="12.26953125" style="80" customWidth="1"/>
    <col min="10002" max="10003" width="3.453125" style="80" customWidth="1"/>
    <col min="10004" max="10004" width="1.81640625" style="80" customWidth="1"/>
    <col min="10005" max="10005" width="5.1796875" style="80" customWidth="1"/>
    <col min="10006" max="10009" width="0" style="80" hidden="1" customWidth="1"/>
    <col min="10010" max="10237" width="11.453125" style="80"/>
    <col min="10238" max="10238" width="2.26953125" style="80" customWidth="1"/>
    <col min="10239" max="10240" width="4.1796875" style="80" customWidth="1"/>
    <col min="10241" max="10241" width="4.26953125" style="80" customWidth="1"/>
    <col min="10242" max="10242" width="17.7265625" style="80" customWidth="1"/>
    <col min="10243" max="10243" width="5.26953125" style="80" customWidth="1"/>
    <col min="10244" max="10244" width="0.1796875" style="80" customWidth="1"/>
    <col min="10245" max="10245" width="6.54296875" style="80" customWidth="1"/>
    <col min="10246" max="10246" width="5" style="80" customWidth="1"/>
    <col min="10247" max="10247" width="2" style="80" customWidth="1"/>
    <col min="10248" max="10248" width="8.453125" style="80" customWidth="1"/>
    <col min="10249" max="10249" width="6.1796875" style="80" customWidth="1"/>
    <col min="10250" max="10250" width="5.7265625" style="80" customWidth="1"/>
    <col min="10251" max="10251" width="1.7265625" style="80" customWidth="1"/>
    <col min="10252" max="10255" width="3.453125" style="80" customWidth="1"/>
    <col min="10256" max="10256" width="7.1796875" style="80" customWidth="1"/>
    <col min="10257" max="10257" width="12.26953125" style="80" customWidth="1"/>
    <col min="10258" max="10259" width="3.453125" style="80" customWidth="1"/>
    <col min="10260" max="10260" width="1.81640625" style="80" customWidth="1"/>
    <col min="10261" max="10261" width="5.1796875" style="80" customWidth="1"/>
    <col min="10262" max="10265" width="0" style="80" hidden="1" customWidth="1"/>
    <col min="10266" max="10493" width="11.453125" style="80"/>
    <col min="10494" max="10494" width="2.26953125" style="80" customWidth="1"/>
    <col min="10495" max="10496" width="4.1796875" style="80" customWidth="1"/>
    <col min="10497" max="10497" width="4.26953125" style="80" customWidth="1"/>
    <col min="10498" max="10498" width="17.7265625" style="80" customWidth="1"/>
    <col min="10499" max="10499" width="5.26953125" style="80" customWidth="1"/>
    <col min="10500" max="10500" width="0.1796875" style="80" customWidth="1"/>
    <col min="10501" max="10501" width="6.54296875" style="80" customWidth="1"/>
    <col min="10502" max="10502" width="5" style="80" customWidth="1"/>
    <col min="10503" max="10503" width="2" style="80" customWidth="1"/>
    <col min="10504" max="10504" width="8.453125" style="80" customWidth="1"/>
    <col min="10505" max="10505" width="6.1796875" style="80" customWidth="1"/>
    <col min="10506" max="10506" width="5.7265625" style="80" customWidth="1"/>
    <col min="10507" max="10507" width="1.7265625" style="80" customWidth="1"/>
    <col min="10508" max="10511" width="3.453125" style="80" customWidth="1"/>
    <col min="10512" max="10512" width="7.1796875" style="80" customWidth="1"/>
    <col min="10513" max="10513" width="12.26953125" style="80" customWidth="1"/>
    <col min="10514" max="10515" width="3.453125" style="80" customWidth="1"/>
    <col min="10516" max="10516" width="1.81640625" style="80" customWidth="1"/>
    <col min="10517" max="10517" width="5.1796875" style="80" customWidth="1"/>
    <col min="10518" max="10521" width="0" style="80" hidden="1" customWidth="1"/>
    <col min="10522" max="10749" width="11.453125" style="80"/>
    <col min="10750" max="10750" width="2.26953125" style="80" customWidth="1"/>
    <col min="10751" max="10752" width="4.1796875" style="80" customWidth="1"/>
    <col min="10753" max="10753" width="4.26953125" style="80" customWidth="1"/>
    <col min="10754" max="10754" width="17.7265625" style="80" customWidth="1"/>
    <col min="10755" max="10755" width="5.26953125" style="80" customWidth="1"/>
    <col min="10756" max="10756" width="0.1796875" style="80" customWidth="1"/>
    <col min="10757" max="10757" width="6.54296875" style="80" customWidth="1"/>
    <col min="10758" max="10758" width="5" style="80" customWidth="1"/>
    <col min="10759" max="10759" width="2" style="80" customWidth="1"/>
    <col min="10760" max="10760" width="8.453125" style="80" customWidth="1"/>
    <col min="10761" max="10761" width="6.1796875" style="80" customWidth="1"/>
    <col min="10762" max="10762" width="5.7265625" style="80" customWidth="1"/>
    <col min="10763" max="10763" width="1.7265625" style="80" customWidth="1"/>
    <col min="10764" max="10767" width="3.453125" style="80" customWidth="1"/>
    <col min="10768" max="10768" width="7.1796875" style="80" customWidth="1"/>
    <col min="10769" max="10769" width="12.26953125" style="80" customWidth="1"/>
    <col min="10770" max="10771" width="3.453125" style="80" customWidth="1"/>
    <col min="10772" max="10772" width="1.81640625" style="80" customWidth="1"/>
    <col min="10773" max="10773" width="5.1796875" style="80" customWidth="1"/>
    <col min="10774" max="10777" width="0" style="80" hidden="1" customWidth="1"/>
    <col min="10778" max="11005" width="11.453125" style="80"/>
    <col min="11006" max="11006" width="2.26953125" style="80" customWidth="1"/>
    <col min="11007" max="11008" width="4.1796875" style="80" customWidth="1"/>
    <col min="11009" max="11009" width="4.26953125" style="80" customWidth="1"/>
    <col min="11010" max="11010" width="17.7265625" style="80" customWidth="1"/>
    <col min="11011" max="11011" width="5.26953125" style="80" customWidth="1"/>
    <col min="11012" max="11012" width="0.1796875" style="80" customWidth="1"/>
    <col min="11013" max="11013" width="6.54296875" style="80" customWidth="1"/>
    <col min="11014" max="11014" width="5" style="80" customWidth="1"/>
    <col min="11015" max="11015" width="2" style="80" customWidth="1"/>
    <col min="11016" max="11016" width="8.453125" style="80" customWidth="1"/>
    <col min="11017" max="11017" width="6.1796875" style="80" customWidth="1"/>
    <col min="11018" max="11018" width="5.7265625" style="80" customWidth="1"/>
    <col min="11019" max="11019" width="1.7265625" style="80" customWidth="1"/>
    <col min="11020" max="11023" width="3.453125" style="80" customWidth="1"/>
    <col min="11024" max="11024" width="7.1796875" style="80" customWidth="1"/>
    <col min="11025" max="11025" width="12.26953125" style="80" customWidth="1"/>
    <col min="11026" max="11027" width="3.453125" style="80" customWidth="1"/>
    <col min="11028" max="11028" width="1.81640625" style="80" customWidth="1"/>
    <col min="11029" max="11029" width="5.1796875" style="80" customWidth="1"/>
    <col min="11030" max="11033" width="0" style="80" hidden="1" customWidth="1"/>
    <col min="11034" max="11261" width="11.453125" style="80"/>
    <col min="11262" max="11262" width="2.26953125" style="80" customWidth="1"/>
    <col min="11263" max="11264" width="4.1796875" style="80" customWidth="1"/>
    <col min="11265" max="11265" width="4.26953125" style="80" customWidth="1"/>
    <col min="11266" max="11266" width="17.7265625" style="80" customWidth="1"/>
    <col min="11267" max="11267" width="5.26953125" style="80" customWidth="1"/>
    <col min="11268" max="11268" width="0.1796875" style="80" customWidth="1"/>
    <col min="11269" max="11269" width="6.54296875" style="80" customWidth="1"/>
    <col min="11270" max="11270" width="5" style="80" customWidth="1"/>
    <col min="11271" max="11271" width="2" style="80" customWidth="1"/>
    <col min="11272" max="11272" width="8.453125" style="80" customWidth="1"/>
    <col min="11273" max="11273" width="6.1796875" style="80" customWidth="1"/>
    <col min="11274" max="11274" width="5.7265625" style="80" customWidth="1"/>
    <col min="11275" max="11275" width="1.7265625" style="80" customWidth="1"/>
    <col min="11276" max="11279" width="3.453125" style="80" customWidth="1"/>
    <col min="11280" max="11280" width="7.1796875" style="80" customWidth="1"/>
    <col min="11281" max="11281" width="12.26953125" style="80" customWidth="1"/>
    <col min="11282" max="11283" width="3.453125" style="80" customWidth="1"/>
    <col min="11284" max="11284" width="1.81640625" style="80" customWidth="1"/>
    <col min="11285" max="11285" width="5.1796875" style="80" customWidth="1"/>
    <col min="11286" max="11289" width="0" style="80" hidden="1" customWidth="1"/>
    <col min="11290" max="11517" width="11.453125" style="80"/>
    <col min="11518" max="11518" width="2.26953125" style="80" customWidth="1"/>
    <col min="11519" max="11520" width="4.1796875" style="80" customWidth="1"/>
    <col min="11521" max="11521" width="4.26953125" style="80" customWidth="1"/>
    <col min="11522" max="11522" width="17.7265625" style="80" customWidth="1"/>
    <col min="11523" max="11523" width="5.26953125" style="80" customWidth="1"/>
    <col min="11524" max="11524" width="0.1796875" style="80" customWidth="1"/>
    <col min="11525" max="11525" width="6.54296875" style="80" customWidth="1"/>
    <col min="11526" max="11526" width="5" style="80" customWidth="1"/>
    <col min="11527" max="11527" width="2" style="80" customWidth="1"/>
    <col min="11528" max="11528" width="8.453125" style="80" customWidth="1"/>
    <col min="11529" max="11529" width="6.1796875" style="80" customWidth="1"/>
    <col min="11530" max="11530" width="5.7265625" style="80" customWidth="1"/>
    <col min="11531" max="11531" width="1.7265625" style="80" customWidth="1"/>
    <col min="11532" max="11535" width="3.453125" style="80" customWidth="1"/>
    <col min="11536" max="11536" width="7.1796875" style="80" customWidth="1"/>
    <col min="11537" max="11537" width="12.26953125" style="80" customWidth="1"/>
    <col min="11538" max="11539" width="3.453125" style="80" customWidth="1"/>
    <col min="11540" max="11540" width="1.81640625" style="80" customWidth="1"/>
    <col min="11541" max="11541" width="5.1796875" style="80" customWidth="1"/>
    <col min="11542" max="11545" width="0" style="80" hidden="1" customWidth="1"/>
    <col min="11546" max="11773" width="11.453125" style="80"/>
    <col min="11774" max="11774" width="2.26953125" style="80" customWidth="1"/>
    <col min="11775" max="11776" width="4.1796875" style="80" customWidth="1"/>
    <col min="11777" max="11777" width="4.26953125" style="80" customWidth="1"/>
    <col min="11778" max="11778" width="17.7265625" style="80" customWidth="1"/>
    <col min="11779" max="11779" width="5.26953125" style="80" customWidth="1"/>
    <col min="11780" max="11780" width="0.1796875" style="80" customWidth="1"/>
    <col min="11781" max="11781" width="6.54296875" style="80" customWidth="1"/>
    <col min="11782" max="11782" width="5" style="80" customWidth="1"/>
    <col min="11783" max="11783" width="2" style="80" customWidth="1"/>
    <col min="11784" max="11784" width="8.453125" style="80" customWidth="1"/>
    <col min="11785" max="11785" width="6.1796875" style="80" customWidth="1"/>
    <col min="11786" max="11786" width="5.7265625" style="80" customWidth="1"/>
    <col min="11787" max="11787" width="1.7265625" style="80" customWidth="1"/>
    <col min="11788" max="11791" width="3.453125" style="80" customWidth="1"/>
    <col min="11792" max="11792" width="7.1796875" style="80" customWidth="1"/>
    <col min="11793" max="11793" width="12.26953125" style="80" customWidth="1"/>
    <col min="11794" max="11795" width="3.453125" style="80" customWidth="1"/>
    <col min="11796" max="11796" width="1.81640625" style="80" customWidth="1"/>
    <col min="11797" max="11797" width="5.1796875" style="80" customWidth="1"/>
    <col min="11798" max="11801" width="0" style="80" hidden="1" customWidth="1"/>
    <col min="11802" max="12029" width="11.453125" style="80"/>
    <col min="12030" max="12030" width="2.26953125" style="80" customWidth="1"/>
    <col min="12031" max="12032" width="4.1796875" style="80" customWidth="1"/>
    <col min="12033" max="12033" width="4.26953125" style="80" customWidth="1"/>
    <col min="12034" max="12034" width="17.7265625" style="80" customWidth="1"/>
    <col min="12035" max="12035" width="5.26953125" style="80" customWidth="1"/>
    <col min="12036" max="12036" width="0.1796875" style="80" customWidth="1"/>
    <col min="12037" max="12037" width="6.54296875" style="80" customWidth="1"/>
    <col min="12038" max="12038" width="5" style="80" customWidth="1"/>
    <col min="12039" max="12039" width="2" style="80" customWidth="1"/>
    <col min="12040" max="12040" width="8.453125" style="80" customWidth="1"/>
    <col min="12041" max="12041" width="6.1796875" style="80" customWidth="1"/>
    <col min="12042" max="12042" width="5.7265625" style="80" customWidth="1"/>
    <col min="12043" max="12043" width="1.7265625" style="80" customWidth="1"/>
    <col min="12044" max="12047" width="3.453125" style="80" customWidth="1"/>
    <col min="12048" max="12048" width="7.1796875" style="80" customWidth="1"/>
    <col min="12049" max="12049" width="12.26953125" style="80" customWidth="1"/>
    <col min="12050" max="12051" width="3.453125" style="80" customWidth="1"/>
    <col min="12052" max="12052" width="1.81640625" style="80" customWidth="1"/>
    <col min="12053" max="12053" width="5.1796875" style="80" customWidth="1"/>
    <col min="12054" max="12057" width="0" style="80" hidden="1" customWidth="1"/>
    <col min="12058" max="12285" width="11.453125" style="80"/>
    <col min="12286" max="12286" width="2.26953125" style="80" customWidth="1"/>
    <col min="12287" max="12288" width="4.1796875" style="80" customWidth="1"/>
    <col min="12289" max="12289" width="4.26953125" style="80" customWidth="1"/>
    <col min="12290" max="12290" width="17.7265625" style="80" customWidth="1"/>
    <col min="12291" max="12291" width="5.26953125" style="80" customWidth="1"/>
    <col min="12292" max="12292" width="0.1796875" style="80" customWidth="1"/>
    <col min="12293" max="12293" width="6.54296875" style="80" customWidth="1"/>
    <col min="12294" max="12294" width="5" style="80" customWidth="1"/>
    <col min="12295" max="12295" width="2" style="80" customWidth="1"/>
    <col min="12296" max="12296" width="8.453125" style="80" customWidth="1"/>
    <col min="12297" max="12297" width="6.1796875" style="80" customWidth="1"/>
    <col min="12298" max="12298" width="5.7265625" style="80" customWidth="1"/>
    <col min="12299" max="12299" width="1.7265625" style="80" customWidth="1"/>
    <col min="12300" max="12303" width="3.453125" style="80" customWidth="1"/>
    <col min="12304" max="12304" width="7.1796875" style="80" customWidth="1"/>
    <col min="12305" max="12305" width="12.26953125" style="80" customWidth="1"/>
    <col min="12306" max="12307" width="3.453125" style="80" customWidth="1"/>
    <col min="12308" max="12308" width="1.81640625" style="80" customWidth="1"/>
    <col min="12309" max="12309" width="5.1796875" style="80" customWidth="1"/>
    <col min="12310" max="12313" width="0" style="80" hidden="1" customWidth="1"/>
    <col min="12314" max="12541" width="11.453125" style="80"/>
    <col min="12542" max="12542" width="2.26953125" style="80" customWidth="1"/>
    <col min="12543" max="12544" width="4.1796875" style="80" customWidth="1"/>
    <col min="12545" max="12545" width="4.26953125" style="80" customWidth="1"/>
    <col min="12546" max="12546" width="17.7265625" style="80" customWidth="1"/>
    <col min="12547" max="12547" width="5.26953125" style="80" customWidth="1"/>
    <col min="12548" max="12548" width="0.1796875" style="80" customWidth="1"/>
    <col min="12549" max="12549" width="6.54296875" style="80" customWidth="1"/>
    <col min="12550" max="12550" width="5" style="80" customWidth="1"/>
    <col min="12551" max="12551" width="2" style="80" customWidth="1"/>
    <col min="12552" max="12552" width="8.453125" style="80" customWidth="1"/>
    <col min="12553" max="12553" width="6.1796875" style="80" customWidth="1"/>
    <col min="12554" max="12554" width="5.7265625" style="80" customWidth="1"/>
    <col min="12555" max="12555" width="1.7265625" style="80" customWidth="1"/>
    <col min="12556" max="12559" width="3.453125" style="80" customWidth="1"/>
    <col min="12560" max="12560" width="7.1796875" style="80" customWidth="1"/>
    <col min="12561" max="12561" width="12.26953125" style="80" customWidth="1"/>
    <col min="12562" max="12563" width="3.453125" style="80" customWidth="1"/>
    <col min="12564" max="12564" width="1.81640625" style="80" customWidth="1"/>
    <col min="12565" max="12565" width="5.1796875" style="80" customWidth="1"/>
    <col min="12566" max="12569" width="0" style="80" hidden="1" customWidth="1"/>
    <col min="12570" max="12797" width="11.453125" style="80"/>
    <col min="12798" max="12798" width="2.26953125" style="80" customWidth="1"/>
    <col min="12799" max="12800" width="4.1796875" style="80" customWidth="1"/>
    <col min="12801" max="12801" width="4.26953125" style="80" customWidth="1"/>
    <col min="12802" max="12802" width="17.7265625" style="80" customWidth="1"/>
    <col min="12803" max="12803" width="5.26953125" style="80" customWidth="1"/>
    <col min="12804" max="12804" width="0.1796875" style="80" customWidth="1"/>
    <col min="12805" max="12805" width="6.54296875" style="80" customWidth="1"/>
    <col min="12806" max="12806" width="5" style="80" customWidth="1"/>
    <col min="12807" max="12807" width="2" style="80" customWidth="1"/>
    <col min="12808" max="12808" width="8.453125" style="80" customWidth="1"/>
    <col min="12809" max="12809" width="6.1796875" style="80" customWidth="1"/>
    <col min="12810" max="12810" width="5.7265625" style="80" customWidth="1"/>
    <col min="12811" max="12811" width="1.7265625" style="80" customWidth="1"/>
    <col min="12812" max="12815" width="3.453125" style="80" customWidth="1"/>
    <col min="12816" max="12816" width="7.1796875" style="80" customWidth="1"/>
    <col min="12817" max="12817" width="12.26953125" style="80" customWidth="1"/>
    <col min="12818" max="12819" width="3.453125" style="80" customWidth="1"/>
    <col min="12820" max="12820" width="1.81640625" style="80" customWidth="1"/>
    <col min="12821" max="12821" width="5.1796875" style="80" customWidth="1"/>
    <col min="12822" max="12825" width="0" style="80" hidden="1" customWidth="1"/>
    <col min="12826" max="13053" width="11.453125" style="80"/>
    <col min="13054" max="13054" width="2.26953125" style="80" customWidth="1"/>
    <col min="13055" max="13056" width="4.1796875" style="80" customWidth="1"/>
    <col min="13057" max="13057" width="4.26953125" style="80" customWidth="1"/>
    <col min="13058" max="13058" width="17.7265625" style="80" customWidth="1"/>
    <col min="13059" max="13059" width="5.26953125" style="80" customWidth="1"/>
    <col min="13060" max="13060" width="0.1796875" style="80" customWidth="1"/>
    <col min="13061" max="13061" width="6.54296875" style="80" customWidth="1"/>
    <col min="13062" max="13062" width="5" style="80" customWidth="1"/>
    <col min="13063" max="13063" width="2" style="80" customWidth="1"/>
    <col min="13064" max="13064" width="8.453125" style="80" customWidth="1"/>
    <col min="13065" max="13065" width="6.1796875" style="80" customWidth="1"/>
    <col min="13066" max="13066" width="5.7265625" style="80" customWidth="1"/>
    <col min="13067" max="13067" width="1.7265625" style="80" customWidth="1"/>
    <col min="13068" max="13071" width="3.453125" style="80" customWidth="1"/>
    <col min="13072" max="13072" width="7.1796875" style="80" customWidth="1"/>
    <col min="13073" max="13073" width="12.26953125" style="80" customWidth="1"/>
    <col min="13074" max="13075" width="3.453125" style="80" customWidth="1"/>
    <col min="13076" max="13076" width="1.81640625" style="80" customWidth="1"/>
    <col min="13077" max="13077" width="5.1796875" style="80" customWidth="1"/>
    <col min="13078" max="13081" width="0" style="80" hidden="1" customWidth="1"/>
    <col min="13082" max="13309" width="11.453125" style="80"/>
    <col min="13310" max="13310" width="2.26953125" style="80" customWidth="1"/>
    <col min="13311" max="13312" width="4.1796875" style="80" customWidth="1"/>
    <col min="13313" max="13313" width="4.26953125" style="80" customWidth="1"/>
    <col min="13314" max="13314" width="17.7265625" style="80" customWidth="1"/>
    <col min="13315" max="13315" width="5.26953125" style="80" customWidth="1"/>
    <col min="13316" max="13316" width="0.1796875" style="80" customWidth="1"/>
    <col min="13317" max="13317" width="6.54296875" style="80" customWidth="1"/>
    <col min="13318" max="13318" width="5" style="80" customWidth="1"/>
    <col min="13319" max="13319" width="2" style="80" customWidth="1"/>
    <col min="13320" max="13320" width="8.453125" style="80" customWidth="1"/>
    <col min="13321" max="13321" width="6.1796875" style="80" customWidth="1"/>
    <col min="13322" max="13322" width="5.7265625" style="80" customWidth="1"/>
    <col min="13323" max="13323" width="1.7265625" style="80" customWidth="1"/>
    <col min="13324" max="13327" width="3.453125" style="80" customWidth="1"/>
    <col min="13328" max="13328" width="7.1796875" style="80" customWidth="1"/>
    <col min="13329" max="13329" width="12.26953125" style="80" customWidth="1"/>
    <col min="13330" max="13331" width="3.453125" style="80" customWidth="1"/>
    <col min="13332" max="13332" width="1.81640625" style="80" customWidth="1"/>
    <col min="13333" max="13333" width="5.1796875" style="80" customWidth="1"/>
    <col min="13334" max="13337" width="0" style="80" hidden="1" customWidth="1"/>
    <col min="13338" max="13565" width="11.453125" style="80"/>
    <col min="13566" max="13566" width="2.26953125" style="80" customWidth="1"/>
    <col min="13567" max="13568" width="4.1796875" style="80" customWidth="1"/>
    <col min="13569" max="13569" width="4.26953125" style="80" customWidth="1"/>
    <col min="13570" max="13570" width="17.7265625" style="80" customWidth="1"/>
    <col min="13571" max="13571" width="5.26953125" style="80" customWidth="1"/>
    <col min="13572" max="13572" width="0.1796875" style="80" customWidth="1"/>
    <col min="13573" max="13573" width="6.54296875" style="80" customWidth="1"/>
    <col min="13574" max="13574" width="5" style="80" customWidth="1"/>
    <col min="13575" max="13575" width="2" style="80" customWidth="1"/>
    <col min="13576" max="13576" width="8.453125" style="80" customWidth="1"/>
    <col min="13577" max="13577" width="6.1796875" style="80" customWidth="1"/>
    <col min="13578" max="13578" width="5.7265625" style="80" customWidth="1"/>
    <col min="13579" max="13579" width="1.7265625" style="80" customWidth="1"/>
    <col min="13580" max="13583" width="3.453125" style="80" customWidth="1"/>
    <col min="13584" max="13584" width="7.1796875" style="80" customWidth="1"/>
    <col min="13585" max="13585" width="12.26953125" style="80" customWidth="1"/>
    <col min="13586" max="13587" width="3.453125" style="80" customWidth="1"/>
    <col min="13588" max="13588" width="1.81640625" style="80" customWidth="1"/>
    <col min="13589" max="13589" width="5.1796875" style="80" customWidth="1"/>
    <col min="13590" max="13593" width="0" style="80" hidden="1" customWidth="1"/>
    <col min="13594" max="13821" width="11.453125" style="80"/>
    <col min="13822" max="13822" width="2.26953125" style="80" customWidth="1"/>
    <col min="13823" max="13824" width="4.1796875" style="80" customWidth="1"/>
    <col min="13825" max="13825" width="4.26953125" style="80" customWidth="1"/>
    <col min="13826" max="13826" width="17.7265625" style="80" customWidth="1"/>
    <col min="13827" max="13827" width="5.26953125" style="80" customWidth="1"/>
    <col min="13828" max="13828" width="0.1796875" style="80" customWidth="1"/>
    <col min="13829" max="13829" width="6.54296875" style="80" customWidth="1"/>
    <col min="13830" max="13830" width="5" style="80" customWidth="1"/>
    <col min="13831" max="13831" width="2" style="80" customWidth="1"/>
    <col min="13832" max="13832" width="8.453125" style="80" customWidth="1"/>
    <col min="13833" max="13833" width="6.1796875" style="80" customWidth="1"/>
    <col min="13834" max="13834" width="5.7265625" style="80" customWidth="1"/>
    <col min="13835" max="13835" width="1.7265625" style="80" customWidth="1"/>
    <col min="13836" max="13839" width="3.453125" style="80" customWidth="1"/>
    <col min="13840" max="13840" width="7.1796875" style="80" customWidth="1"/>
    <col min="13841" max="13841" width="12.26953125" style="80" customWidth="1"/>
    <col min="13842" max="13843" width="3.453125" style="80" customWidth="1"/>
    <col min="13844" max="13844" width="1.81640625" style="80" customWidth="1"/>
    <col min="13845" max="13845" width="5.1796875" style="80" customWidth="1"/>
    <col min="13846" max="13849" width="0" style="80" hidden="1" customWidth="1"/>
    <col min="13850" max="14077" width="11.453125" style="80"/>
    <col min="14078" max="14078" width="2.26953125" style="80" customWidth="1"/>
    <col min="14079" max="14080" width="4.1796875" style="80" customWidth="1"/>
    <col min="14081" max="14081" width="4.26953125" style="80" customWidth="1"/>
    <col min="14082" max="14082" width="17.7265625" style="80" customWidth="1"/>
    <col min="14083" max="14083" width="5.26953125" style="80" customWidth="1"/>
    <col min="14084" max="14084" width="0.1796875" style="80" customWidth="1"/>
    <col min="14085" max="14085" width="6.54296875" style="80" customWidth="1"/>
    <col min="14086" max="14086" width="5" style="80" customWidth="1"/>
    <col min="14087" max="14087" width="2" style="80" customWidth="1"/>
    <col min="14088" max="14088" width="8.453125" style="80" customWidth="1"/>
    <col min="14089" max="14089" width="6.1796875" style="80" customWidth="1"/>
    <col min="14090" max="14090" width="5.7265625" style="80" customWidth="1"/>
    <col min="14091" max="14091" width="1.7265625" style="80" customWidth="1"/>
    <col min="14092" max="14095" width="3.453125" style="80" customWidth="1"/>
    <col min="14096" max="14096" width="7.1796875" style="80" customWidth="1"/>
    <col min="14097" max="14097" width="12.26953125" style="80" customWidth="1"/>
    <col min="14098" max="14099" width="3.453125" style="80" customWidth="1"/>
    <col min="14100" max="14100" width="1.81640625" style="80" customWidth="1"/>
    <col min="14101" max="14101" width="5.1796875" style="80" customWidth="1"/>
    <col min="14102" max="14105" width="0" style="80" hidden="1" customWidth="1"/>
    <col min="14106" max="14333" width="11.453125" style="80"/>
    <col min="14334" max="14334" width="2.26953125" style="80" customWidth="1"/>
    <col min="14335" max="14336" width="4.1796875" style="80" customWidth="1"/>
    <col min="14337" max="14337" width="4.26953125" style="80" customWidth="1"/>
    <col min="14338" max="14338" width="17.7265625" style="80" customWidth="1"/>
    <col min="14339" max="14339" width="5.26953125" style="80" customWidth="1"/>
    <col min="14340" max="14340" width="0.1796875" style="80" customWidth="1"/>
    <col min="14341" max="14341" width="6.54296875" style="80" customWidth="1"/>
    <col min="14342" max="14342" width="5" style="80" customWidth="1"/>
    <col min="14343" max="14343" width="2" style="80" customWidth="1"/>
    <col min="14344" max="14344" width="8.453125" style="80" customWidth="1"/>
    <col min="14345" max="14345" width="6.1796875" style="80" customWidth="1"/>
    <col min="14346" max="14346" width="5.7265625" style="80" customWidth="1"/>
    <col min="14347" max="14347" width="1.7265625" style="80" customWidth="1"/>
    <col min="14348" max="14351" width="3.453125" style="80" customWidth="1"/>
    <col min="14352" max="14352" width="7.1796875" style="80" customWidth="1"/>
    <col min="14353" max="14353" width="12.26953125" style="80" customWidth="1"/>
    <col min="14354" max="14355" width="3.453125" style="80" customWidth="1"/>
    <col min="14356" max="14356" width="1.81640625" style="80" customWidth="1"/>
    <col min="14357" max="14357" width="5.1796875" style="80" customWidth="1"/>
    <col min="14358" max="14361" width="0" style="80" hidden="1" customWidth="1"/>
    <col min="14362" max="14589" width="11.453125" style="80"/>
    <col min="14590" max="14590" width="2.26953125" style="80" customWidth="1"/>
    <col min="14591" max="14592" width="4.1796875" style="80" customWidth="1"/>
    <col min="14593" max="14593" width="4.26953125" style="80" customWidth="1"/>
    <col min="14594" max="14594" width="17.7265625" style="80" customWidth="1"/>
    <col min="14595" max="14595" width="5.26953125" style="80" customWidth="1"/>
    <col min="14596" max="14596" width="0.1796875" style="80" customWidth="1"/>
    <col min="14597" max="14597" width="6.54296875" style="80" customWidth="1"/>
    <col min="14598" max="14598" width="5" style="80" customWidth="1"/>
    <col min="14599" max="14599" width="2" style="80" customWidth="1"/>
    <col min="14600" max="14600" width="8.453125" style="80" customWidth="1"/>
    <col min="14601" max="14601" width="6.1796875" style="80" customWidth="1"/>
    <col min="14602" max="14602" width="5.7265625" style="80" customWidth="1"/>
    <col min="14603" max="14603" width="1.7265625" style="80" customWidth="1"/>
    <col min="14604" max="14607" width="3.453125" style="80" customWidth="1"/>
    <col min="14608" max="14608" width="7.1796875" style="80" customWidth="1"/>
    <col min="14609" max="14609" width="12.26953125" style="80" customWidth="1"/>
    <col min="14610" max="14611" width="3.453125" style="80" customWidth="1"/>
    <col min="14612" max="14612" width="1.81640625" style="80" customWidth="1"/>
    <col min="14613" max="14613" width="5.1796875" style="80" customWidth="1"/>
    <col min="14614" max="14617" width="0" style="80" hidden="1" customWidth="1"/>
    <col min="14618" max="14845" width="11.453125" style="80"/>
    <col min="14846" max="14846" width="2.26953125" style="80" customWidth="1"/>
    <col min="14847" max="14848" width="4.1796875" style="80" customWidth="1"/>
    <col min="14849" max="14849" width="4.26953125" style="80" customWidth="1"/>
    <col min="14850" max="14850" width="17.7265625" style="80" customWidth="1"/>
    <col min="14851" max="14851" width="5.26953125" style="80" customWidth="1"/>
    <col min="14852" max="14852" width="0.1796875" style="80" customWidth="1"/>
    <col min="14853" max="14853" width="6.54296875" style="80" customWidth="1"/>
    <col min="14854" max="14854" width="5" style="80" customWidth="1"/>
    <col min="14855" max="14855" width="2" style="80" customWidth="1"/>
    <col min="14856" max="14856" width="8.453125" style="80" customWidth="1"/>
    <col min="14857" max="14857" width="6.1796875" style="80" customWidth="1"/>
    <col min="14858" max="14858" width="5.7265625" style="80" customWidth="1"/>
    <col min="14859" max="14859" width="1.7265625" style="80" customWidth="1"/>
    <col min="14860" max="14863" width="3.453125" style="80" customWidth="1"/>
    <col min="14864" max="14864" width="7.1796875" style="80" customWidth="1"/>
    <col min="14865" max="14865" width="12.26953125" style="80" customWidth="1"/>
    <col min="14866" max="14867" width="3.453125" style="80" customWidth="1"/>
    <col min="14868" max="14868" width="1.81640625" style="80" customWidth="1"/>
    <col min="14869" max="14869" width="5.1796875" style="80" customWidth="1"/>
    <col min="14870" max="14873" width="0" style="80" hidden="1" customWidth="1"/>
    <col min="14874" max="15101" width="11.453125" style="80"/>
    <col min="15102" max="15102" width="2.26953125" style="80" customWidth="1"/>
    <col min="15103" max="15104" width="4.1796875" style="80" customWidth="1"/>
    <col min="15105" max="15105" width="4.26953125" style="80" customWidth="1"/>
    <col min="15106" max="15106" width="17.7265625" style="80" customWidth="1"/>
    <col min="15107" max="15107" width="5.26953125" style="80" customWidth="1"/>
    <col min="15108" max="15108" width="0.1796875" style="80" customWidth="1"/>
    <col min="15109" max="15109" width="6.54296875" style="80" customWidth="1"/>
    <col min="15110" max="15110" width="5" style="80" customWidth="1"/>
    <col min="15111" max="15111" width="2" style="80" customWidth="1"/>
    <col min="15112" max="15112" width="8.453125" style="80" customWidth="1"/>
    <col min="15113" max="15113" width="6.1796875" style="80" customWidth="1"/>
    <col min="15114" max="15114" width="5.7265625" style="80" customWidth="1"/>
    <col min="15115" max="15115" width="1.7265625" style="80" customWidth="1"/>
    <col min="15116" max="15119" width="3.453125" style="80" customWidth="1"/>
    <col min="15120" max="15120" width="7.1796875" style="80" customWidth="1"/>
    <col min="15121" max="15121" width="12.26953125" style="80" customWidth="1"/>
    <col min="15122" max="15123" width="3.453125" style="80" customWidth="1"/>
    <col min="15124" max="15124" width="1.81640625" style="80" customWidth="1"/>
    <col min="15125" max="15125" width="5.1796875" style="80" customWidth="1"/>
    <col min="15126" max="15129" width="0" style="80" hidden="1" customWidth="1"/>
    <col min="15130" max="15357" width="11.453125" style="80"/>
    <col min="15358" max="15358" width="2.26953125" style="80" customWidth="1"/>
    <col min="15359" max="15360" width="4.1796875" style="80" customWidth="1"/>
    <col min="15361" max="15361" width="4.26953125" style="80" customWidth="1"/>
    <col min="15362" max="15362" width="17.7265625" style="80" customWidth="1"/>
    <col min="15363" max="15363" width="5.26953125" style="80" customWidth="1"/>
    <col min="15364" max="15364" width="0.1796875" style="80" customWidth="1"/>
    <col min="15365" max="15365" width="6.54296875" style="80" customWidth="1"/>
    <col min="15366" max="15366" width="5" style="80" customWidth="1"/>
    <col min="15367" max="15367" width="2" style="80" customWidth="1"/>
    <col min="15368" max="15368" width="8.453125" style="80" customWidth="1"/>
    <col min="15369" max="15369" width="6.1796875" style="80" customWidth="1"/>
    <col min="15370" max="15370" width="5.7265625" style="80" customWidth="1"/>
    <col min="15371" max="15371" width="1.7265625" style="80" customWidth="1"/>
    <col min="15372" max="15375" width="3.453125" style="80" customWidth="1"/>
    <col min="15376" max="15376" width="7.1796875" style="80" customWidth="1"/>
    <col min="15377" max="15377" width="12.26953125" style="80" customWidth="1"/>
    <col min="15378" max="15379" width="3.453125" style="80" customWidth="1"/>
    <col min="15380" max="15380" width="1.81640625" style="80" customWidth="1"/>
    <col min="15381" max="15381" width="5.1796875" style="80" customWidth="1"/>
    <col min="15382" max="15385" width="0" style="80" hidden="1" customWidth="1"/>
    <col min="15386" max="15613" width="11.453125" style="80"/>
    <col min="15614" max="15614" width="2.26953125" style="80" customWidth="1"/>
    <col min="15615" max="15616" width="4.1796875" style="80" customWidth="1"/>
    <col min="15617" max="15617" width="4.26953125" style="80" customWidth="1"/>
    <col min="15618" max="15618" width="17.7265625" style="80" customWidth="1"/>
    <col min="15619" max="15619" width="5.26953125" style="80" customWidth="1"/>
    <col min="15620" max="15620" width="0.1796875" style="80" customWidth="1"/>
    <col min="15621" max="15621" width="6.54296875" style="80" customWidth="1"/>
    <col min="15622" max="15622" width="5" style="80" customWidth="1"/>
    <col min="15623" max="15623" width="2" style="80" customWidth="1"/>
    <col min="15624" max="15624" width="8.453125" style="80" customWidth="1"/>
    <col min="15625" max="15625" width="6.1796875" style="80" customWidth="1"/>
    <col min="15626" max="15626" width="5.7265625" style="80" customWidth="1"/>
    <col min="15627" max="15627" width="1.7265625" style="80" customWidth="1"/>
    <col min="15628" max="15631" width="3.453125" style="80" customWidth="1"/>
    <col min="15632" max="15632" width="7.1796875" style="80" customWidth="1"/>
    <col min="15633" max="15633" width="12.26953125" style="80" customWidth="1"/>
    <col min="15634" max="15635" width="3.453125" style="80" customWidth="1"/>
    <col min="15636" max="15636" width="1.81640625" style="80" customWidth="1"/>
    <col min="15637" max="15637" width="5.1796875" style="80" customWidth="1"/>
    <col min="15638" max="15641" width="0" style="80" hidden="1" customWidth="1"/>
    <col min="15642" max="15869" width="11.453125" style="80"/>
    <col min="15870" max="15870" width="2.26953125" style="80" customWidth="1"/>
    <col min="15871" max="15872" width="4.1796875" style="80" customWidth="1"/>
    <col min="15873" max="15873" width="4.26953125" style="80" customWidth="1"/>
    <col min="15874" max="15874" width="17.7265625" style="80" customWidth="1"/>
    <col min="15875" max="15875" width="5.26953125" style="80" customWidth="1"/>
    <col min="15876" max="15876" width="0.1796875" style="80" customWidth="1"/>
    <col min="15877" max="15877" width="6.54296875" style="80" customWidth="1"/>
    <col min="15878" max="15878" width="5" style="80" customWidth="1"/>
    <col min="15879" max="15879" width="2" style="80" customWidth="1"/>
    <col min="15880" max="15880" width="8.453125" style="80" customWidth="1"/>
    <col min="15881" max="15881" width="6.1796875" style="80" customWidth="1"/>
    <col min="15882" max="15882" width="5.7265625" style="80" customWidth="1"/>
    <col min="15883" max="15883" width="1.7265625" style="80" customWidth="1"/>
    <col min="15884" max="15887" width="3.453125" style="80" customWidth="1"/>
    <col min="15888" max="15888" width="7.1796875" style="80" customWidth="1"/>
    <col min="15889" max="15889" width="12.26953125" style="80" customWidth="1"/>
    <col min="15890" max="15891" width="3.453125" style="80" customWidth="1"/>
    <col min="15892" max="15892" width="1.81640625" style="80" customWidth="1"/>
    <col min="15893" max="15893" width="5.1796875" style="80" customWidth="1"/>
    <col min="15894" max="15897" width="0" style="80" hidden="1" customWidth="1"/>
    <col min="15898" max="16125" width="11.453125" style="80"/>
    <col min="16126" max="16126" width="2.26953125" style="80" customWidth="1"/>
    <col min="16127" max="16128" width="4.1796875" style="80" customWidth="1"/>
    <col min="16129" max="16129" width="4.26953125" style="80" customWidth="1"/>
    <col min="16130" max="16130" width="17.7265625" style="80" customWidth="1"/>
    <col min="16131" max="16131" width="5.26953125" style="80" customWidth="1"/>
    <col min="16132" max="16132" width="0.1796875" style="80" customWidth="1"/>
    <col min="16133" max="16133" width="6.54296875" style="80" customWidth="1"/>
    <col min="16134" max="16134" width="5" style="80" customWidth="1"/>
    <col min="16135" max="16135" width="2" style="80" customWidth="1"/>
    <col min="16136" max="16136" width="8.453125" style="80" customWidth="1"/>
    <col min="16137" max="16137" width="6.1796875" style="80" customWidth="1"/>
    <col min="16138" max="16138" width="5.7265625" style="80" customWidth="1"/>
    <col min="16139" max="16139" width="1.7265625" style="80" customWidth="1"/>
    <col min="16140" max="16143" width="3.453125" style="80" customWidth="1"/>
    <col min="16144" max="16144" width="7.1796875" style="80" customWidth="1"/>
    <col min="16145" max="16145" width="12.26953125" style="80" customWidth="1"/>
    <col min="16146" max="16147" width="3.453125" style="80" customWidth="1"/>
    <col min="16148" max="16148" width="1.81640625" style="80" customWidth="1"/>
    <col min="16149" max="16149" width="5.1796875" style="80" customWidth="1"/>
    <col min="16150" max="16153" width="0" style="80" hidden="1" customWidth="1"/>
    <col min="16154" max="16384" width="11.453125" style="80"/>
  </cols>
  <sheetData>
    <row r="1" spans="1:46" s="50" customFormat="1">
      <c r="B1" s="457" t="s">
        <v>58</v>
      </c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9"/>
      <c r="U1" s="51"/>
      <c r="V1" s="52"/>
      <c r="W1" s="53"/>
      <c r="X1" s="53"/>
      <c r="Y1" s="53"/>
    </row>
    <row r="2" spans="1:46" s="50" customFormat="1">
      <c r="B2" s="460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2"/>
      <c r="U2" s="51"/>
      <c r="V2" s="52"/>
      <c r="W2" s="53"/>
      <c r="X2" s="53"/>
      <c r="Y2" s="53"/>
    </row>
    <row r="3" spans="1:46" s="50" customFormat="1">
      <c r="B3" s="463" t="str">
        <f>+'APU RETIRO DE SOBR.'!B3:T4</f>
        <v>REPOSICION ALCANTARILLADO CASCO URBANO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5"/>
      <c r="U3" s="51"/>
      <c r="V3" s="52"/>
      <c r="W3" s="53"/>
      <c r="X3" s="53"/>
      <c r="Y3" s="53"/>
    </row>
    <row r="4" spans="1:46" s="50" customFormat="1">
      <c r="B4" s="466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  <c r="U4" s="51"/>
      <c r="V4" s="52"/>
      <c r="W4" s="53"/>
      <c r="X4" s="53"/>
      <c r="Y4" s="53"/>
    </row>
    <row r="5" spans="1:46">
      <c r="B5" s="434" t="s">
        <v>59</v>
      </c>
      <c r="C5" s="435"/>
      <c r="D5" s="435" t="s">
        <v>60</v>
      </c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 t="s">
        <v>61</v>
      </c>
      <c r="R5" s="435"/>
      <c r="S5" s="435"/>
      <c r="T5" s="54" t="s">
        <v>62</v>
      </c>
      <c r="U5" s="51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</row>
    <row r="6" spans="1:46" s="50" customFormat="1">
      <c r="B6" s="455">
        <f>+PRESUPUESTO!B12</f>
        <v>2.2000000000000002</v>
      </c>
      <c r="C6" s="456"/>
      <c r="D6" s="55" t="e">
        <f>+'PRESUPUESTO TOTAL'!#REF!</f>
        <v>#REF!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5" t="e">
        <f>+'PRESUPUESTO TOTAL'!#REF!</f>
        <v>#REF!</v>
      </c>
      <c r="R6" s="56"/>
      <c r="S6" s="57"/>
      <c r="T6" s="58">
        <v>1</v>
      </c>
      <c r="U6" s="51"/>
      <c r="V6" s="52"/>
      <c r="W6" s="53"/>
      <c r="X6" s="53"/>
      <c r="Y6" s="53"/>
    </row>
    <row r="7" spans="1:46" s="50" customFormat="1">
      <c r="B7" s="419"/>
      <c r="C7" s="400"/>
      <c r="D7" s="401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0"/>
      <c r="Q7" s="401"/>
      <c r="R7" s="402"/>
      <c r="S7" s="400"/>
      <c r="T7" s="59"/>
      <c r="U7" s="51"/>
      <c r="V7" s="52"/>
      <c r="W7" s="53"/>
      <c r="X7" s="53"/>
      <c r="Y7" s="53"/>
    </row>
    <row r="8" spans="1:46" s="50" customFormat="1"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  <c r="U8" s="51"/>
      <c r="V8" s="52"/>
      <c r="W8" s="53"/>
      <c r="X8" s="53"/>
      <c r="Y8" s="53"/>
    </row>
    <row r="9" spans="1:46">
      <c r="B9" s="420" t="s">
        <v>63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  <c r="S9" s="421"/>
      <c r="T9" s="422"/>
      <c r="U9" s="51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0" spans="1:46" s="50" customFormat="1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2"/>
      <c r="U10" s="51"/>
      <c r="V10" s="52"/>
      <c r="W10" s="53"/>
      <c r="X10" s="53"/>
      <c r="Y10" s="53"/>
    </row>
    <row r="11" spans="1:46">
      <c r="A11" s="65"/>
      <c r="B11" s="423" t="s">
        <v>60</v>
      </c>
      <c r="C11" s="424"/>
      <c r="D11" s="424"/>
      <c r="E11" s="424"/>
      <c r="F11" s="424" t="s">
        <v>40</v>
      </c>
      <c r="G11" s="424"/>
      <c r="H11" s="424"/>
      <c r="I11" s="424" t="s">
        <v>65</v>
      </c>
      <c r="J11" s="424"/>
      <c r="K11" s="424"/>
      <c r="L11" s="424" t="s">
        <v>66</v>
      </c>
      <c r="M11" s="424"/>
      <c r="N11" s="424"/>
      <c r="O11" s="424"/>
      <c r="P11" s="424"/>
      <c r="Q11" s="424" t="s">
        <v>67</v>
      </c>
      <c r="R11" s="424"/>
      <c r="S11" s="424"/>
      <c r="T11" s="66" t="s">
        <v>68</v>
      </c>
      <c r="U11" s="51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</row>
    <row r="12" spans="1:46" s="50" customFormat="1">
      <c r="B12" s="425" t="s">
        <v>92</v>
      </c>
      <c r="C12" s="426"/>
      <c r="D12" s="426"/>
      <c r="E12" s="426"/>
      <c r="F12" s="426" t="s">
        <v>25</v>
      </c>
      <c r="G12" s="426"/>
      <c r="H12" s="426"/>
      <c r="I12" s="426"/>
      <c r="J12" s="426"/>
      <c r="K12" s="426"/>
      <c r="L12" s="427">
        <f>T38*10%</f>
        <v>1350</v>
      </c>
      <c r="M12" s="428"/>
      <c r="N12" s="428"/>
      <c r="O12" s="428"/>
      <c r="P12" s="429"/>
      <c r="Q12" s="426">
        <v>1</v>
      </c>
      <c r="R12" s="426"/>
      <c r="S12" s="426"/>
      <c r="T12" s="67">
        <f>L12*Q12</f>
        <v>1350</v>
      </c>
      <c r="U12" s="51"/>
      <c r="V12" s="52"/>
      <c r="W12" s="53"/>
      <c r="X12" s="53"/>
      <c r="Y12" s="53"/>
    </row>
    <row r="13" spans="1:46" s="50" customFormat="1">
      <c r="B13" s="425"/>
      <c r="C13" s="426"/>
      <c r="D13" s="426"/>
      <c r="E13" s="426"/>
      <c r="F13" s="426"/>
      <c r="G13" s="426"/>
      <c r="H13" s="426"/>
      <c r="I13" s="426"/>
      <c r="J13" s="426"/>
      <c r="K13" s="426"/>
      <c r="L13" s="427"/>
      <c r="M13" s="428"/>
      <c r="N13" s="428"/>
      <c r="O13" s="428"/>
      <c r="P13" s="429"/>
      <c r="Q13" s="426"/>
      <c r="R13" s="426"/>
      <c r="S13" s="426"/>
      <c r="T13" s="67"/>
      <c r="U13" s="51"/>
      <c r="V13" s="52"/>
      <c r="W13" s="53"/>
      <c r="X13" s="53"/>
      <c r="Y13" s="53"/>
    </row>
    <row r="14" spans="1:46" s="50" customFormat="1">
      <c r="B14" s="425"/>
      <c r="C14" s="426"/>
      <c r="D14" s="426"/>
      <c r="E14" s="426"/>
      <c r="F14" s="426"/>
      <c r="G14" s="426"/>
      <c r="H14" s="426"/>
      <c r="I14" s="426"/>
      <c r="J14" s="426"/>
      <c r="K14" s="426"/>
      <c r="L14" s="427"/>
      <c r="M14" s="428"/>
      <c r="N14" s="428"/>
      <c r="O14" s="428"/>
      <c r="P14" s="429"/>
      <c r="Q14" s="426"/>
      <c r="R14" s="426"/>
      <c r="S14" s="426"/>
      <c r="T14" s="67"/>
      <c r="U14" s="51"/>
      <c r="V14" s="52"/>
      <c r="W14" s="53"/>
      <c r="X14" s="53"/>
      <c r="Y14" s="53"/>
    </row>
    <row r="15" spans="1:46" s="50" customFormat="1">
      <c r="B15" s="431" t="s">
        <v>71</v>
      </c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3"/>
      <c r="T15" s="67">
        <f>SUM(T12:T14)</f>
        <v>1350</v>
      </c>
      <c r="U15" s="51"/>
      <c r="V15" s="52"/>
      <c r="W15" s="53"/>
      <c r="X15" s="53"/>
      <c r="Y15" s="53"/>
    </row>
    <row r="16" spans="1:46" s="50" customFormat="1"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70"/>
      <c r="U16" s="51"/>
      <c r="V16" s="52"/>
      <c r="W16" s="53"/>
      <c r="X16" s="53"/>
      <c r="Y16" s="53"/>
    </row>
    <row r="17" spans="1:46">
      <c r="B17" s="420" t="s">
        <v>72</v>
      </c>
      <c r="C17" s="421"/>
      <c r="D17" s="421"/>
      <c r="E17" s="421"/>
      <c r="F17" s="421"/>
      <c r="G17" s="421"/>
      <c r="H17" s="421"/>
      <c r="I17" s="421"/>
      <c r="J17" s="421"/>
      <c r="K17" s="421"/>
      <c r="L17" s="421"/>
      <c r="M17" s="421"/>
      <c r="N17" s="421"/>
      <c r="O17" s="421"/>
      <c r="P17" s="421"/>
      <c r="Q17" s="421"/>
      <c r="R17" s="421"/>
      <c r="S17" s="421"/>
      <c r="T17" s="422"/>
      <c r="U17" s="51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</row>
    <row r="18" spans="1:46" s="50" customFormat="1">
      <c r="B18" s="63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2"/>
      <c r="U18" s="51"/>
      <c r="V18" s="52"/>
      <c r="W18" s="53"/>
      <c r="X18" s="53"/>
      <c r="Y18" s="53"/>
    </row>
    <row r="19" spans="1:46">
      <c r="B19" s="434" t="s">
        <v>60</v>
      </c>
      <c r="C19" s="435"/>
      <c r="D19" s="435"/>
      <c r="E19" s="435"/>
      <c r="F19" s="435"/>
      <c r="G19" s="435"/>
      <c r="H19" s="435"/>
      <c r="I19" s="435"/>
      <c r="J19" s="435" t="s">
        <v>61</v>
      </c>
      <c r="K19" s="435"/>
      <c r="L19" s="435" t="s">
        <v>62</v>
      </c>
      <c r="M19" s="435"/>
      <c r="N19" s="435"/>
      <c r="O19" s="435"/>
      <c r="P19" s="435"/>
      <c r="Q19" s="435" t="s">
        <v>73</v>
      </c>
      <c r="R19" s="435"/>
      <c r="S19" s="435"/>
      <c r="T19" s="54" t="s">
        <v>74</v>
      </c>
      <c r="U19" s="51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</row>
    <row r="20" spans="1:46" s="50" customFormat="1">
      <c r="B20" s="436" t="s">
        <v>102</v>
      </c>
      <c r="C20" s="437"/>
      <c r="D20" s="437"/>
      <c r="E20" s="437"/>
      <c r="F20" s="437"/>
      <c r="G20" s="437"/>
      <c r="H20" s="437"/>
      <c r="I20" s="437"/>
      <c r="J20" s="437" t="s">
        <v>18</v>
      </c>
      <c r="K20" s="437"/>
      <c r="L20" s="437">
        <v>1</v>
      </c>
      <c r="M20" s="437"/>
      <c r="N20" s="437"/>
      <c r="O20" s="437"/>
      <c r="P20" s="437"/>
      <c r="Q20" s="469">
        <v>98000</v>
      </c>
      <c r="R20" s="469"/>
      <c r="S20" s="469"/>
      <c r="T20" s="67">
        <f>L20*Q20</f>
        <v>98000</v>
      </c>
      <c r="U20" s="51"/>
      <c r="V20" s="52"/>
      <c r="W20" s="53"/>
      <c r="X20" s="53"/>
      <c r="Y20" s="53"/>
    </row>
    <row r="21" spans="1:46" s="50" customFormat="1">
      <c r="B21" s="436" t="s">
        <v>94</v>
      </c>
      <c r="C21" s="437"/>
      <c r="D21" s="437"/>
      <c r="E21" s="437"/>
      <c r="F21" s="437"/>
      <c r="G21" s="437"/>
      <c r="H21" s="437"/>
      <c r="I21" s="437"/>
      <c r="J21" s="437" t="s">
        <v>40</v>
      </c>
      <c r="K21" s="437"/>
      <c r="L21" s="437">
        <f>0.2</f>
        <v>0.2</v>
      </c>
      <c r="M21" s="437"/>
      <c r="N21" s="437"/>
      <c r="O21" s="437"/>
      <c r="P21" s="437"/>
      <c r="Q21" s="469">
        <v>5500</v>
      </c>
      <c r="R21" s="469"/>
      <c r="S21" s="469"/>
      <c r="T21" s="67">
        <f>L21*Q21</f>
        <v>1100</v>
      </c>
      <c r="U21" s="51"/>
      <c r="V21" s="52"/>
      <c r="W21" s="53"/>
      <c r="X21" s="53"/>
      <c r="Y21" s="53"/>
    </row>
    <row r="22" spans="1:46" s="50" customFormat="1">
      <c r="B22" s="438" t="s">
        <v>71</v>
      </c>
      <c r="C22" s="439"/>
      <c r="D22" s="439"/>
      <c r="E22" s="439"/>
      <c r="F22" s="439"/>
      <c r="G22" s="439"/>
      <c r="H22" s="439"/>
      <c r="I22" s="439"/>
      <c r="J22" s="439"/>
      <c r="K22" s="439"/>
      <c r="L22" s="439"/>
      <c r="M22" s="439"/>
      <c r="N22" s="439"/>
      <c r="O22" s="439"/>
      <c r="P22" s="439"/>
      <c r="Q22" s="439"/>
      <c r="R22" s="439"/>
      <c r="S22" s="440"/>
      <c r="T22" s="67">
        <f>SUM(T20:T21)</f>
        <v>99100</v>
      </c>
      <c r="U22" s="51"/>
      <c r="V22" s="52"/>
      <c r="W22" s="53"/>
      <c r="X22" s="53"/>
      <c r="Y22" s="53"/>
    </row>
    <row r="23" spans="1:46" s="50" customFormat="1">
      <c r="B23" s="72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0"/>
      <c r="U23" s="51"/>
      <c r="V23" s="52"/>
      <c r="W23" s="53"/>
      <c r="X23" s="53"/>
      <c r="Y23" s="53"/>
    </row>
    <row r="24" spans="1:46">
      <c r="B24" s="420" t="s">
        <v>75</v>
      </c>
      <c r="C24" s="421"/>
      <c r="D24" s="421"/>
      <c r="E24" s="421"/>
      <c r="F24" s="421"/>
      <c r="G24" s="421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421"/>
      <c r="S24" s="421"/>
      <c r="T24" s="422"/>
      <c r="U24" s="51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</row>
    <row r="25" spans="1:46" s="50" customFormat="1"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2"/>
      <c r="U25" s="51"/>
      <c r="V25" s="52"/>
      <c r="W25" s="53"/>
      <c r="X25" s="53"/>
      <c r="Y25" s="53"/>
    </row>
    <row r="26" spans="1:46">
      <c r="B26" s="423" t="s">
        <v>76</v>
      </c>
      <c r="C26" s="424"/>
      <c r="D26" s="424"/>
      <c r="E26" s="424"/>
      <c r="F26" s="424"/>
      <c r="G26" s="424"/>
      <c r="H26" s="424" t="s">
        <v>77</v>
      </c>
      <c r="I26" s="424"/>
      <c r="J26" s="424" t="s">
        <v>78</v>
      </c>
      <c r="K26" s="424"/>
      <c r="L26" s="424" t="s">
        <v>79</v>
      </c>
      <c r="M26" s="424"/>
      <c r="N26" s="424"/>
      <c r="O26" s="424"/>
      <c r="P26" s="424"/>
      <c r="Q26" s="424" t="s">
        <v>80</v>
      </c>
      <c r="R26" s="424"/>
      <c r="S26" s="424"/>
      <c r="T26" s="66" t="s">
        <v>68</v>
      </c>
      <c r="U26" s="51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</row>
    <row r="27" spans="1:46" s="50" customFormat="1">
      <c r="B27" s="441"/>
      <c r="C27" s="442"/>
      <c r="D27" s="442"/>
      <c r="E27" s="442"/>
      <c r="F27" s="442"/>
      <c r="G27" s="443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6"/>
      <c r="T27" s="67"/>
      <c r="U27" s="51"/>
      <c r="V27" s="52"/>
      <c r="W27" s="53"/>
      <c r="X27" s="53"/>
      <c r="Y27" s="53"/>
    </row>
    <row r="28" spans="1:46" s="50" customFormat="1">
      <c r="B28" s="425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71"/>
      <c r="U28" s="51"/>
      <c r="V28" s="52"/>
      <c r="W28" s="53"/>
      <c r="X28" s="53"/>
      <c r="Y28" s="53"/>
    </row>
    <row r="29" spans="1:46" s="50" customFormat="1">
      <c r="B29" s="425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6"/>
      <c r="T29" s="71"/>
      <c r="U29" s="51"/>
      <c r="V29" s="52"/>
      <c r="W29" s="53"/>
      <c r="X29" s="53"/>
      <c r="Y29" s="53"/>
    </row>
    <row r="30" spans="1:46" s="50" customFormat="1">
      <c r="B30" s="444" t="s">
        <v>71</v>
      </c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5"/>
      <c r="T30" s="67">
        <f>T27</f>
        <v>0</v>
      </c>
      <c r="U30" s="51"/>
      <c r="V30" s="74"/>
      <c r="W30" s="53"/>
      <c r="X30" s="53"/>
      <c r="Y30" s="53"/>
    </row>
    <row r="31" spans="1:46" s="50" customFormat="1">
      <c r="A31" s="75"/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0"/>
      <c r="U31" s="51"/>
      <c r="V31" s="74"/>
      <c r="W31" s="53"/>
      <c r="X31" s="53"/>
      <c r="Y31" s="53"/>
    </row>
    <row r="32" spans="1:46">
      <c r="B32" s="420" t="s">
        <v>82</v>
      </c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2"/>
      <c r="U32" s="51"/>
    </row>
    <row r="33" spans="1:46" s="50" customFormat="1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2"/>
      <c r="U33" s="51"/>
      <c r="V33" s="52"/>
      <c r="W33" s="53"/>
      <c r="X33" s="53"/>
      <c r="Y33" s="53"/>
    </row>
    <row r="34" spans="1:46">
      <c r="B34" s="423" t="s">
        <v>83</v>
      </c>
      <c r="C34" s="424"/>
      <c r="D34" s="424"/>
      <c r="E34" s="424"/>
      <c r="F34" s="424"/>
      <c r="G34" s="424"/>
      <c r="H34" s="424" t="s">
        <v>84</v>
      </c>
      <c r="I34" s="424"/>
      <c r="J34" s="424" t="s">
        <v>85</v>
      </c>
      <c r="K34" s="424"/>
      <c r="L34" s="424" t="s">
        <v>86</v>
      </c>
      <c r="M34" s="424"/>
      <c r="N34" s="424"/>
      <c r="O34" s="424"/>
      <c r="P34" s="424"/>
      <c r="Q34" s="424" t="s">
        <v>67</v>
      </c>
      <c r="R34" s="424"/>
      <c r="S34" s="424"/>
      <c r="T34" s="66" t="s">
        <v>68</v>
      </c>
      <c r="U34" s="51"/>
    </row>
    <row r="35" spans="1:46" s="50" customFormat="1">
      <c r="B35" s="425" t="s">
        <v>95</v>
      </c>
      <c r="C35" s="426"/>
      <c r="D35" s="426"/>
      <c r="E35" s="426"/>
      <c r="F35" s="426"/>
      <c r="G35" s="426"/>
      <c r="H35" s="426">
        <v>30000</v>
      </c>
      <c r="I35" s="426"/>
      <c r="J35" s="426">
        <f>+H35*0.8</f>
        <v>24000</v>
      </c>
      <c r="K35" s="426"/>
      <c r="L35" s="426">
        <f>+J35+H35</f>
        <v>54000</v>
      </c>
      <c r="M35" s="426"/>
      <c r="N35" s="426"/>
      <c r="O35" s="426"/>
      <c r="P35" s="426"/>
      <c r="Q35" s="470">
        <v>8</v>
      </c>
      <c r="R35" s="470"/>
      <c r="S35" s="470"/>
      <c r="T35" s="67">
        <f>L35/Q35</f>
        <v>6750</v>
      </c>
      <c r="U35" s="51"/>
      <c r="V35" s="52"/>
      <c r="W35" s="53"/>
      <c r="X35" s="53"/>
      <c r="Y35" s="53"/>
    </row>
    <row r="36" spans="1:46" s="50" customFormat="1">
      <c r="B36" s="425" t="s">
        <v>96</v>
      </c>
      <c r="C36" s="426"/>
      <c r="D36" s="426"/>
      <c r="E36" s="426"/>
      <c r="F36" s="426"/>
      <c r="G36" s="426"/>
      <c r="H36" s="426">
        <v>30000</v>
      </c>
      <c r="I36" s="426"/>
      <c r="J36" s="426">
        <f>+H36*0.8</f>
        <v>24000</v>
      </c>
      <c r="K36" s="426"/>
      <c r="L36" s="426">
        <f>+J36+H36</f>
        <v>54000</v>
      </c>
      <c r="M36" s="426"/>
      <c r="N36" s="426"/>
      <c r="O36" s="426"/>
      <c r="P36" s="426"/>
      <c r="Q36" s="470">
        <v>8</v>
      </c>
      <c r="R36" s="470"/>
      <c r="S36" s="470"/>
      <c r="T36" s="67">
        <f>L36/Q36</f>
        <v>6750</v>
      </c>
      <c r="U36" s="51"/>
      <c r="V36" s="52"/>
      <c r="W36" s="53"/>
      <c r="X36" s="53"/>
      <c r="Y36" s="53"/>
    </row>
    <row r="37" spans="1:46" s="50" customFormat="1">
      <c r="B37" s="425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6"/>
      <c r="T37" s="67"/>
      <c r="U37" s="51"/>
      <c r="V37" s="52"/>
      <c r="W37" s="53"/>
      <c r="X37" s="53"/>
      <c r="Y37" s="53"/>
    </row>
    <row r="38" spans="1:46" s="50" customFormat="1">
      <c r="B38" s="431" t="s">
        <v>71</v>
      </c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67">
        <f>SUM(T35:T36)</f>
        <v>13500</v>
      </c>
      <c r="U38" s="51"/>
      <c r="V38" s="52"/>
      <c r="W38" s="53"/>
      <c r="X38" s="53"/>
      <c r="Y38" s="53"/>
    </row>
    <row r="39" spans="1:46" s="79" customFormat="1">
      <c r="A39" s="50"/>
      <c r="B39" s="448" t="s">
        <v>29</v>
      </c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76">
        <f>ROUND(T38+T30+T22+T16,0)</f>
        <v>112600</v>
      </c>
      <c r="U39" s="51"/>
      <c r="V39" s="52"/>
      <c r="W39" s="53"/>
      <c r="X39" s="53"/>
      <c r="Y39" s="53"/>
      <c r="Z39" s="77"/>
      <c r="AA39" s="78"/>
      <c r="AB39" s="78"/>
      <c r="AC39" s="78"/>
      <c r="AD39" s="78"/>
      <c r="AE39" s="78"/>
    </row>
    <row r="40" spans="1:46" s="79" customFormat="1">
      <c r="A40" s="50"/>
      <c r="B40" s="450" t="s">
        <v>88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87">
        <f>T39*15%</f>
        <v>16890</v>
      </c>
      <c r="U40" s="51"/>
      <c r="V40" s="52"/>
      <c r="W40" s="53"/>
      <c r="X40" s="53"/>
      <c r="Y40" s="53"/>
      <c r="Z40" s="77"/>
      <c r="AA40" s="78"/>
      <c r="AB40" s="78"/>
      <c r="AC40" s="78"/>
      <c r="AD40" s="78"/>
      <c r="AE40" s="78"/>
    </row>
    <row r="41" spans="1:46" s="79" customFormat="1">
      <c r="A41" s="50"/>
      <c r="B41" s="450" t="s">
        <v>89</v>
      </c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87">
        <f>T39*5%</f>
        <v>5630</v>
      </c>
      <c r="U41" s="51"/>
      <c r="V41" s="52"/>
      <c r="W41" s="53"/>
      <c r="X41" s="53"/>
      <c r="Y41" s="53"/>
      <c r="Z41" s="77"/>
      <c r="AA41" s="78"/>
      <c r="AB41" s="78"/>
      <c r="AC41" s="78"/>
      <c r="AD41" s="78"/>
      <c r="AE41" s="78"/>
    </row>
    <row r="42" spans="1:46">
      <c r="B42" s="450" t="s">
        <v>90</v>
      </c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  <c r="T42" s="87">
        <f>T39*5%</f>
        <v>5630</v>
      </c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</row>
    <row r="43" spans="1:46" ht="13" thickBot="1">
      <c r="B43" s="453" t="s">
        <v>91</v>
      </c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81">
        <f>ROUND(SUM(T39:T42),0)</f>
        <v>140750</v>
      </c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</row>
    <row r="44" spans="1:46" s="50" customFormat="1">
      <c r="T44" s="82"/>
      <c r="V44" s="52"/>
      <c r="W44" s="53"/>
      <c r="X44" s="53"/>
      <c r="Y44" s="53"/>
    </row>
    <row r="45" spans="1:46" s="91" customForma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89"/>
      <c r="V45" s="89"/>
      <c r="W45" s="89"/>
      <c r="X45" s="89"/>
      <c r="Y45" s="89"/>
      <c r="Z45" s="89"/>
      <c r="AA45" s="89"/>
      <c r="AB45" s="89"/>
      <c r="AC45" s="89"/>
    </row>
    <row r="46" spans="1:46" s="91" customFormat="1" ht="31.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89"/>
      <c r="V46" s="89"/>
      <c r="W46" s="89"/>
      <c r="X46" s="89"/>
      <c r="Y46" s="89"/>
      <c r="Z46" s="89"/>
      <c r="AA46" s="89"/>
      <c r="AB46" s="89"/>
      <c r="AC46" s="89"/>
    </row>
    <row r="47" spans="1:46" s="91" customFormat="1">
      <c r="A47" s="89"/>
      <c r="B47" s="90"/>
      <c r="C47" s="90"/>
      <c r="D47" s="42" t="s">
        <v>97</v>
      </c>
      <c r="E47" s="30"/>
      <c r="F47" s="30"/>
      <c r="G47" s="30"/>
      <c r="H47" s="42"/>
      <c r="I47" s="30"/>
      <c r="J47" s="30"/>
      <c r="K47" s="90"/>
      <c r="L47" s="90"/>
      <c r="M47" s="90"/>
      <c r="N47" s="42" t="s">
        <v>98</v>
      </c>
      <c r="O47" s="30"/>
      <c r="P47" s="30"/>
      <c r="Q47" s="30"/>
      <c r="R47" s="42"/>
      <c r="S47" s="30"/>
      <c r="T47" s="30"/>
      <c r="U47" s="89"/>
      <c r="V47" s="89"/>
      <c r="W47" s="89"/>
      <c r="X47" s="89"/>
      <c r="Y47" s="89"/>
      <c r="Z47" s="89"/>
      <c r="AA47" s="89"/>
      <c r="AB47" s="89"/>
      <c r="AC47" s="89"/>
    </row>
    <row r="48" spans="1:46" s="91" customFormat="1">
      <c r="A48" s="89"/>
      <c r="B48" s="92"/>
      <c r="C48" s="90"/>
      <c r="D48" s="42" t="s">
        <v>99</v>
      </c>
      <c r="E48" s="30"/>
      <c r="F48" s="30"/>
      <c r="G48" s="30"/>
      <c r="H48" s="42"/>
      <c r="I48" s="30"/>
      <c r="J48" s="30"/>
      <c r="K48" s="90"/>
      <c r="L48" s="90"/>
      <c r="M48" s="90"/>
      <c r="N48" s="42" t="s">
        <v>100</v>
      </c>
      <c r="O48" s="30"/>
      <c r="P48" s="30"/>
      <c r="Q48" s="30"/>
      <c r="R48" s="42"/>
      <c r="S48" s="30"/>
      <c r="T48" s="30"/>
      <c r="U48" s="89"/>
      <c r="V48" s="89"/>
      <c r="W48" s="89"/>
      <c r="X48" s="89"/>
      <c r="Y48" s="89"/>
      <c r="Z48" s="89"/>
      <c r="AA48" s="89"/>
      <c r="AB48" s="89"/>
      <c r="AC48" s="89"/>
    </row>
    <row r="49" spans="1:29" s="91" customFormat="1">
      <c r="A49" s="89"/>
      <c r="B49" s="92"/>
      <c r="C49" s="90"/>
      <c r="D49" s="42" t="s">
        <v>101</v>
      </c>
      <c r="E49" s="30"/>
      <c r="F49" s="30"/>
      <c r="G49" s="30"/>
      <c r="H49" s="30"/>
      <c r="I49" s="30"/>
      <c r="J49" s="30"/>
      <c r="K49" s="90"/>
      <c r="L49" s="90"/>
      <c r="M49" s="90"/>
      <c r="N49" s="42"/>
      <c r="O49" s="30"/>
      <c r="P49" s="30"/>
      <c r="Q49" s="30"/>
      <c r="R49" s="30"/>
      <c r="S49" s="30"/>
      <c r="T49" s="30"/>
      <c r="U49" s="89"/>
      <c r="V49" s="89"/>
      <c r="W49" s="89"/>
      <c r="X49" s="89"/>
      <c r="Y49" s="89"/>
      <c r="Z49" s="89"/>
      <c r="AA49" s="89"/>
      <c r="AB49" s="89"/>
      <c r="AC49" s="89"/>
    </row>
    <row r="50" spans="1:29" s="50" customFormat="1">
      <c r="T50" s="82"/>
      <c r="V50" s="52"/>
      <c r="W50" s="53"/>
      <c r="X50" s="53"/>
      <c r="Y50" s="53"/>
    </row>
    <row r="51" spans="1:29" s="50" customFormat="1">
      <c r="T51" s="82"/>
      <c r="V51" s="52"/>
      <c r="W51" s="53"/>
      <c r="X51" s="53"/>
      <c r="Y51" s="53"/>
    </row>
    <row r="52" spans="1:29" s="50" customFormat="1">
      <c r="T52" s="82"/>
      <c r="V52" s="52"/>
      <c r="W52" s="53"/>
      <c r="X52" s="53"/>
      <c r="Y52" s="53"/>
    </row>
    <row r="53" spans="1:29" s="50" customFormat="1">
      <c r="T53" s="82"/>
      <c r="V53" s="52"/>
      <c r="W53" s="53"/>
      <c r="X53" s="53"/>
      <c r="Y53" s="53"/>
    </row>
    <row r="54" spans="1:29" s="50" customFormat="1">
      <c r="T54" s="82"/>
      <c r="V54" s="52"/>
      <c r="W54" s="53"/>
      <c r="X54" s="53"/>
      <c r="Y54" s="53"/>
    </row>
    <row r="55" spans="1:29" s="50" customFormat="1">
      <c r="T55" s="82"/>
      <c r="V55" s="52"/>
      <c r="W55" s="53"/>
      <c r="X55" s="53"/>
      <c r="Y55" s="53"/>
    </row>
    <row r="56" spans="1:29" s="50" customFormat="1">
      <c r="T56" s="82"/>
      <c r="V56" s="52"/>
      <c r="W56" s="53"/>
      <c r="X56" s="53"/>
      <c r="Y56" s="53"/>
    </row>
    <row r="57" spans="1:29" s="50" customFormat="1">
      <c r="T57" s="82"/>
      <c r="V57" s="52"/>
      <c r="W57" s="53"/>
      <c r="X57" s="53"/>
      <c r="Y57" s="53"/>
    </row>
    <row r="58" spans="1:29" s="50" customFormat="1">
      <c r="T58" s="82"/>
      <c r="V58" s="52"/>
      <c r="W58" s="53"/>
      <c r="X58" s="53"/>
      <c r="Y58" s="53"/>
    </row>
    <row r="59" spans="1:29" s="50" customFormat="1">
      <c r="T59" s="82"/>
      <c r="V59" s="52"/>
      <c r="W59" s="53"/>
      <c r="X59" s="53"/>
      <c r="Y59" s="53"/>
    </row>
    <row r="60" spans="1:29" s="50" customFormat="1">
      <c r="T60" s="82"/>
      <c r="V60" s="52"/>
      <c r="W60" s="53"/>
      <c r="X60" s="53"/>
      <c r="Y60" s="53"/>
    </row>
    <row r="61" spans="1:29" s="50" customFormat="1">
      <c r="T61" s="82"/>
      <c r="V61" s="52"/>
      <c r="W61" s="53"/>
      <c r="X61" s="53"/>
      <c r="Y61" s="53"/>
    </row>
    <row r="62" spans="1:29" s="50" customFormat="1">
      <c r="T62" s="82"/>
      <c r="V62" s="52"/>
      <c r="W62" s="53"/>
      <c r="X62" s="53"/>
      <c r="Y62" s="53"/>
    </row>
    <row r="63" spans="1:29" s="50" customFormat="1">
      <c r="T63" s="82"/>
      <c r="V63" s="52"/>
      <c r="W63" s="53"/>
      <c r="X63" s="53"/>
      <c r="Y63" s="53"/>
    </row>
    <row r="64" spans="1:29" s="50" customFormat="1">
      <c r="T64" s="82"/>
      <c r="V64" s="52"/>
      <c r="W64" s="53"/>
      <c r="X64" s="53"/>
      <c r="Y64" s="53"/>
    </row>
    <row r="65" spans="20:25" s="50" customFormat="1">
      <c r="T65" s="82"/>
      <c r="V65" s="52"/>
      <c r="W65" s="53"/>
      <c r="X65" s="53"/>
      <c r="Y65" s="53"/>
    </row>
    <row r="66" spans="20:25" s="50" customFormat="1">
      <c r="T66" s="82"/>
      <c r="V66" s="52"/>
      <c r="W66" s="53"/>
      <c r="X66" s="53"/>
      <c r="Y66" s="53"/>
    </row>
    <row r="67" spans="20:25" s="50" customFormat="1">
      <c r="T67" s="82"/>
      <c r="V67" s="52"/>
      <c r="W67" s="53"/>
      <c r="X67" s="53"/>
      <c r="Y67" s="53"/>
    </row>
    <row r="68" spans="20:25" s="50" customFormat="1">
      <c r="T68" s="82"/>
      <c r="V68" s="52"/>
      <c r="W68" s="53"/>
      <c r="X68" s="53"/>
      <c r="Y68" s="53"/>
    </row>
    <row r="69" spans="20:25" s="50" customFormat="1">
      <c r="T69" s="82"/>
      <c r="V69" s="52"/>
      <c r="W69" s="53"/>
      <c r="X69" s="53"/>
      <c r="Y69" s="53"/>
    </row>
    <row r="70" spans="20:25" s="50" customFormat="1">
      <c r="T70" s="82"/>
      <c r="V70" s="52"/>
      <c r="W70" s="53"/>
      <c r="X70" s="53"/>
      <c r="Y70" s="53"/>
    </row>
    <row r="71" spans="20:25" s="50" customFormat="1">
      <c r="T71" s="82"/>
      <c r="V71" s="52"/>
      <c r="W71" s="53"/>
      <c r="X71" s="53"/>
      <c r="Y71" s="53"/>
    </row>
    <row r="72" spans="20:25" s="50" customFormat="1">
      <c r="T72" s="82"/>
      <c r="V72" s="52"/>
      <c r="W72" s="53"/>
      <c r="X72" s="53"/>
      <c r="Y72" s="53"/>
    </row>
    <row r="73" spans="20:25" s="50" customFormat="1">
      <c r="T73" s="82"/>
      <c r="V73" s="52"/>
      <c r="W73" s="53"/>
      <c r="X73" s="53"/>
      <c r="Y73" s="53"/>
    </row>
    <row r="74" spans="20:25" s="50" customFormat="1">
      <c r="T74" s="82"/>
      <c r="V74" s="52"/>
      <c r="W74" s="53"/>
      <c r="X74" s="53"/>
      <c r="Y74" s="53"/>
    </row>
    <row r="75" spans="20:25" s="50" customFormat="1">
      <c r="T75" s="82"/>
      <c r="V75" s="52"/>
      <c r="W75" s="53"/>
      <c r="X75" s="53"/>
      <c r="Y75" s="53"/>
    </row>
    <row r="76" spans="20:25" s="50" customFormat="1">
      <c r="T76" s="82"/>
      <c r="V76" s="52"/>
      <c r="W76" s="53"/>
      <c r="X76" s="53"/>
      <c r="Y76" s="53"/>
    </row>
    <row r="77" spans="20:25" s="50" customFormat="1">
      <c r="T77" s="82"/>
      <c r="V77" s="52"/>
      <c r="W77" s="53"/>
      <c r="X77" s="53"/>
      <c r="Y77" s="53"/>
    </row>
    <row r="78" spans="20:25" s="50" customFormat="1">
      <c r="T78" s="82"/>
      <c r="V78" s="52"/>
      <c r="W78" s="53"/>
      <c r="X78" s="53"/>
      <c r="Y78" s="53"/>
    </row>
    <row r="79" spans="20:25" s="50" customFormat="1">
      <c r="T79" s="82"/>
      <c r="V79" s="52"/>
      <c r="W79" s="53"/>
      <c r="X79" s="53"/>
      <c r="Y79" s="53"/>
    </row>
    <row r="80" spans="20:25" s="50" customFormat="1">
      <c r="T80" s="82"/>
      <c r="V80" s="52"/>
      <c r="W80" s="53"/>
      <c r="X80" s="53"/>
      <c r="Y80" s="53"/>
    </row>
    <row r="81" spans="20:25" s="50" customFormat="1">
      <c r="T81" s="82"/>
      <c r="V81" s="52"/>
      <c r="W81" s="53"/>
      <c r="X81" s="53"/>
      <c r="Y81" s="53"/>
    </row>
    <row r="82" spans="20:25" s="50" customFormat="1">
      <c r="T82" s="82"/>
      <c r="V82" s="52"/>
      <c r="W82" s="53"/>
      <c r="X82" s="53"/>
      <c r="Y82" s="53"/>
    </row>
    <row r="83" spans="20:25" s="50" customFormat="1">
      <c r="T83" s="82"/>
      <c r="V83" s="52"/>
      <c r="W83" s="53"/>
      <c r="X83" s="53"/>
      <c r="Y83" s="53"/>
    </row>
    <row r="84" spans="20:25" s="50" customFormat="1">
      <c r="T84" s="82"/>
      <c r="V84" s="52"/>
      <c r="W84" s="53"/>
      <c r="X84" s="53"/>
      <c r="Y84" s="53"/>
    </row>
    <row r="85" spans="20:25" s="50" customFormat="1">
      <c r="T85" s="82"/>
      <c r="V85" s="52"/>
      <c r="W85" s="53"/>
      <c r="X85" s="53"/>
      <c r="Y85" s="53"/>
    </row>
    <row r="86" spans="20:25" s="50" customFormat="1">
      <c r="T86" s="82"/>
      <c r="V86" s="52"/>
      <c r="W86" s="53"/>
      <c r="X86" s="53"/>
      <c r="Y86" s="53"/>
    </row>
    <row r="87" spans="20:25" s="50" customFormat="1">
      <c r="T87" s="82"/>
      <c r="V87" s="52"/>
      <c r="W87" s="53"/>
      <c r="X87" s="53"/>
      <c r="Y87" s="53"/>
    </row>
    <row r="88" spans="20:25" s="50" customFormat="1">
      <c r="T88" s="82"/>
      <c r="V88" s="52"/>
      <c r="W88" s="53"/>
      <c r="X88" s="53"/>
      <c r="Y88" s="53"/>
    </row>
  </sheetData>
  <mergeCells count="94">
    <mergeCell ref="B39:S39"/>
    <mergeCell ref="B40:S40"/>
    <mergeCell ref="B41:S41"/>
    <mergeCell ref="B42:S42"/>
    <mergeCell ref="B43:S43"/>
    <mergeCell ref="B38:S38"/>
    <mergeCell ref="B35:G35"/>
    <mergeCell ref="H35:I35"/>
    <mergeCell ref="J35:K35"/>
    <mergeCell ref="L35:P35"/>
    <mergeCell ref="Q35:S35"/>
    <mergeCell ref="B36:G36"/>
    <mergeCell ref="H36:I36"/>
    <mergeCell ref="J36:K36"/>
    <mergeCell ref="L36:P36"/>
    <mergeCell ref="Q36:S36"/>
    <mergeCell ref="B37:G37"/>
    <mergeCell ref="H37:I37"/>
    <mergeCell ref="J37:K37"/>
    <mergeCell ref="L37:P37"/>
    <mergeCell ref="Q37:S37"/>
    <mergeCell ref="B30:S30"/>
    <mergeCell ref="B32:T32"/>
    <mergeCell ref="B34:G34"/>
    <mergeCell ref="H34:I34"/>
    <mergeCell ref="J34:K34"/>
    <mergeCell ref="L34:P34"/>
    <mergeCell ref="Q34:S34"/>
    <mergeCell ref="B28:G28"/>
    <mergeCell ref="H28:I28"/>
    <mergeCell ref="J28:K28"/>
    <mergeCell ref="L28:P28"/>
    <mergeCell ref="Q28:S28"/>
    <mergeCell ref="B29:G29"/>
    <mergeCell ref="H29:I29"/>
    <mergeCell ref="J29:K29"/>
    <mergeCell ref="L29:P29"/>
    <mergeCell ref="Q29:S29"/>
    <mergeCell ref="B26:G26"/>
    <mergeCell ref="H26:I26"/>
    <mergeCell ref="J26:K26"/>
    <mergeCell ref="L26:P26"/>
    <mergeCell ref="Q26:S26"/>
    <mergeCell ref="B27:G27"/>
    <mergeCell ref="H27:I27"/>
    <mergeCell ref="J27:K27"/>
    <mergeCell ref="L27:P27"/>
    <mergeCell ref="Q27:S27"/>
    <mergeCell ref="B24:T24"/>
    <mergeCell ref="B17:T17"/>
    <mergeCell ref="B19:I19"/>
    <mergeCell ref="J19:K19"/>
    <mergeCell ref="L19:P19"/>
    <mergeCell ref="Q19:S19"/>
    <mergeCell ref="B20:I20"/>
    <mergeCell ref="J20:K20"/>
    <mergeCell ref="L20:P20"/>
    <mergeCell ref="Q20:S20"/>
    <mergeCell ref="B21:I21"/>
    <mergeCell ref="J21:K21"/>
    <mergeCell ref="L21:P21"/>
    <mergeCell ref="Q21:S21"/>
    <mergeCell ref="B22:S22"/>
    <mergeCell ref="B15:S15"/>
    <mergeCell ref="B12:E12"/>
    <mergeCell ref="F12:H12"/>
    <mergeCell ref="I12:K12"/>
    <mergeCell ref="L12:P12"/>
    <mergeCell ref="Q12:S12"/>
    <mergeCell ref="B13:E13"/>
    <mergeCell ref="F13:H13"/>
    <mergeCell ref="I13:K13"/>
    <mergeCell ref="L13:P13"/>
    <mergeCell ref="Q13:S13"/>
    <mergeCell ref="B14:E14"/>
    <mergeCell ref="F14:H14"/>
    <mergeCell ref="I14:K14"/>
    <mergeCell ref="L14:P14"/>
    <mergeCell ref="Q14:S14"/>
    <mergeCell ref="B7:C7"/>
    <mergeCell ref="D7:P7"/>
    <mergeCell ref="Q7:S7"/>
    <mergeCell ref="B9:T9"/>
    <mergeCell ref="B11:E11"/>
    <mergeCell ref="F11:H11"/>
    <mergeCell ref="I11:K11"/>
    <mergeCell ref="L11:P11"/>
    <mergeCell ref="Q11:S11"/>
    <mergeCell ref="B6:C6"/>
    <mergeCell ref="B1:T2"/>
    <mergeCell ref="B3:T4"/>
    <mergeCell ref="B5:C5"/>
    <mergeCell ref="D5:P5"/>
    <mergeCell ref="Q5:S5"/>
  </mergeCells>
  <dataValidations count="5">
    <dataValidation allowBlank="1" showInputMessage="1" showErrorMessage="1" prompt="Escriba los trabajadores cuyo precio va a analizarce" sqref="B35:G36" xr:uid="{00000000-0002-0000-0500-000000000000}"/>
    <dataValidation allowBlank="1" showInputMessage="1" showErrorMessage="1" prompt="Escriba el valor del jornal por cada trabajador" sqref="H35:I36" xr:uid="{00000000-0002-0000-0500-000001000000}"/>
    <dataValidation allowBlank="1" showInputMessage="1" showErrorMessage="1" prompt="Escriba el valor de las prestaciones por cada trabajador" sqref="J35:K36" xr:uid="{00000000-0002-0000-0500-000002000000}"/>
    <dataValidation allowBlank="1" showInputMessage="1" showErrorMessage="1" prompt="Escriba el valor del jornal total de cada trabajador relacionado" sqref="L35:P36" xr:uid="{00000000-0002-0000-0500-000003000000}"/>
    <dataValidation allowBlank="1" showInputMessage="1" showErrorMessage="1" prompt="Escriba el rendimiento de cada trabajador relacionado" sqref="Q35:S36" xr:uid="{00000000-0002-0000-0500-000004000000}"/>
  </dataValidations>
  <pageMargins left="0.7" right="0.7" top="0.75" bottom="0.75" header="0.3" footer="0.3"/>
  <pageSetup paperSize="9" scale="81" orientation="portrait" horizontalDpi="360" verticalDpi="360" r:id="rId1"/>
  <headerFooter>
    <oddHeader xml:space="preserve">&amp;C
</oddHeader>
    <oddFooter xml:space="preserve">&amp;CDISING
</oddFooter>
  </headerFooter>
  <colBreaks count="1" manualBreakCount="1">
    <brk id="2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T88"/>
  <sheetViews>
    <sheetView topLeftCell="A14" zoomScaleNormal="100" workbookViewId="0">
      <selection activeCell="Q37" sqref="Q37:S37"/>
    </sheetView>
  </sheetViews>
  <sheetFormatPr baseColWidth="10" defaultColWidth="11.453125" defaultRowHeight="12.5"/>
  <cols>
    <col min="1" max="1" width="2.26953125" style="50" customWidth="1"/>
    <col min="2" max="3" width="4.1796875" style="80" customWidth="1"/>
    <col min="4" max="4" width="4.26953125" style="80" customWidth="1"/>
    <col min="5" max="5" width="17.7265625" style="80" customWidth="1"/>
    <col min="6" max="6" width="5.26953125" style="80" customWidth="1"/>
    <col min="7" max="7" width="0.1796875" style="80" customWidth="1"/>
    <col min="8" max="8" width="6.54296875" style="80" customWidth="1"/>
    <col min="9" max="9" width="5" style="80" customWidth="1"/>
    <col min="10" max="10" width="2" style="80" customWidth="1"/>
    <col min="11" max="11" width="8.453125" style="80" customWidth="1"/>
    <col min="12" max="12" width="6.1796875" style="80" customWidth="1"/>
    <col min="13" max="13" width="5.7265625" style="80" customWidth="1"/>
    <col min="14" max="14" width="1.7265625" style="80" customWidth="1"/>
    <col min="15" max="18" width="3.453125" style="80" customWidth="1"/>
    <col min="19" max="19" width="7.1796875" style="80" customWidth="1"/>
    <col min="20" max="20" width="12.26953125" style="86" customWidth="1"/>
    <col min="21" max="21" width="5.1796875" style="50" customWidth="1"/>
    <col min="22" max="22" width="10.7265625" style="52" hidden="1" customWidth="1"/>
    <col min="23" max="23" width="21.1796875" style="53" hidden="1" customWidth="1"/>
    <col min="24" max="24" width="12" style="53" hidden="1" customWidth="1"/>
    <col min="25" max="25" width="11.453125" style="53" hidden="1" customWidth="1"/>
    <col min="26" max="46" width="11.453125" style="50"/>
    <col min="47" max="253" width="11.453125" style="80"/>
    <col min="254" max="254" width="2.26953125" style="80" customWidth="1"/>
    <col min="255" max="256" width="4.1796875" style="80" customWidth="1"/>
    <col min="257" max="257" width="4.26953125" style="80" customWidth="1"/>
    <col min="258" max="258" width="17.7265625" style="80" customWidth="1"/>
    <col min="259" max="259" width="5.26953125" style="80" customWidth="1"/>
    <col min="260" max="260" width="0.1796875" style="80" customWidth="1"/>
    <col min="261" max="261" width="6.54296875" style="80" customWidth="1"/>
    <col min="262" max="262" width="5" style="80" customWidth="1"/>
    <col min="263" max="263" width="2" style="80" customWidth="1"/>
    <col min="264" max="264" width="8.453125" style="80" customWidth="1"/>
    <col min="265" max="265" width="6.1796875" style="80" customWidth="1"/>
    <col min="266" max="266" width="5.7265625" style="80" customWidth="1"/>
    <col min="267" max="267" width="1.7265625" style="80" customWidth="1"/>
    <col min="268" max="271" width="3.453125" style="80" customWidth="1"/>
    <col min="272" max="272" width="7.1796875" style="80" customWidth="1"/>
    <col min="273" max="273" width="12.26953125" style="80" customWidth="1"/>
    <col min="274" max="275" width="3.453125" style="80" customWidth="1"/>
    <col min="276" max="276" width="1.81640625" style="80" customWidth="1"/>
    <col min="277" max="277" width="5.1796875" style="80" customWidth="1"/>
    <col min="278" max="281" width="0" style="80" hidden="1" customWidth="1"/>
    <col min="282" max="509" width="11.453125" style="80"/>
    <col min="510" max="510" width="2.26953125" style="80" customWidth="1"/>
    <col min="511" max="512" width="4.1796875" style="80" customWidth="1"/>
    <col min="513" max="513" width="4.26953125" style="80" customWidth="1"/>
    <col min="514" max="514" width="17.7265625" style="80" customWidth="1"/>
    <col min="515" max="515" width="5.26953125" style="80" customWidth="1"/>
    <col min="516" max="516" width="0.1796875" style="80" customWidth="1"/>
    <col min="517" max="517" width="6.54296875" style="80" customWidth="1"/>
    <col min="518" max="518" width="5" style="80" customWidth="1"/>
    <col min="519" max="519" width="2" style="80" customWidth="1"/>
    <col min="520" max="520" width="8.453125" style="80" customWidth="1"/>
    <col min="521" max="521" width="6.1796875" style="80" customWidth="1"/>
    <col min="522" max="522" width="5.7265625" style="80" customWidth="1"/>
    <col min="523" max="523" width="1.7265625" style="80" customWidth="1"/>
    <col min="524" max="527" width="3.453125" style="80" customWidth="1"/>
    <col min="528" max="528" width="7.1796875" style="80" customWidth="1"/>
    <col min="529" max="529" width="12.26953125" style="80" customWidth="1"/>
    <col min="530" max="531" width="3.453125" style="80" customWidth="1"/>
    <col min="532" max="532" width="1.81640625" style="80" customWidth="1"/>
    <col min="533" max="533" width="5.1796875" style="80" customWidth="1"/>
    <col min="534" max="537" width="0" style="80" hidden="1" customWidth="1"/>
    <col min="538" max="765" width="11.453125" style="80"/>
    <col min="766" max="766" width="2.26953125" style="80" customWidth="1"/>
    <col min="767" max="768" width="4.1796875" style="80" customWidth="1"/>
    <col min="769" max="769" width="4.26953125" style="80" customWidth="1"/>
    <col min="770" max="770" width="17.7265625" style="80" customWidth="1"/>
    <col min="771" max="771" width="5.26953125" style="80" customWidth="1"/>
    <col min="772" max="772" width="0.1796875" style="80" customWidth="1"/>
    <col min="773" max="773" width="6.54296875" style="80" customWidth="1"/>
    <col min="774" max="774" width="5" style="80" customWidth="1"/>
    <col min="775" max="775" width="2" style="80" customWidth="1"/>
    <col min="776" max="776" width="8.453125" style="80" customWidth="1"/>
    <col min="777" max="777" width="6.1796875" style="80" customWidth="1"/>
    <col min="778" max="778" width="5.7265625" style="80" customWidth="1"/>
    <col min="779" max="779" width="1.7265625" style="80" customWidth="1"/>
    <col min="780" max="783" width="3.453125" style="80" customWidth="1"/>
    <col min="784" max="784" width="7.1796875" style="80" customWidth="1"/>
    <col min="785" max="785" width="12.26953125" style="80" customWidth="1"/>
    <col min="786" max="787" width="3.453125" style="80" customWidth="1"/>
    <col min="788" max="788" width="1.81640625" style="80" customWidth="1"/>
    <col min="789" max="789" width="5.1796875" style="80" customWidth="1"/>
    <col min="790" max="793" width="0" style="80" hidden="1" customWidth="1"/>
    <col min="794" max="1021" width="11.453125" style="80"/>
    <col min="1022" max="1022" width="2.26953125" style="80" customWidth="1"/>
    <col min="1023" max="1024" width="4.1796875" style="80" customWidth="1"/>
    <col min="1025" max="1025" width="4.26953125" style="80" customWidth="1"/>
    <col min="1026" max="1026" width="17.7265625" style="80" customWidth="1"/>
    <col min="1027" max="1027" width="5.26953125" style="80" customWidth="1"/>
    <col min="1028" max="1028" width="0.1796875" style="80" customWidth="1"/>
    <col min="1029" max="1029" width="6.54296875" style="80" customWidth="1"/>
    <col min="1030" max="1030" width="5" style="80" customWidth="1"/>
    <col min="1031" max="1031" width="2" style="80" customWidth="1"/>
    <col min="1032" max="1032" width="8.453125" style="80" customWidth="1"/>
    <col min="1033" max="1033" width="6.1796875" style="80" customWidth="1"/>
    <col min="1034" max="1034" width="5.7265625" style="80" customWidth="1"/>
    <col min="1035" max="1035" width="1.7265625" style="80" customWidth="1"/>
    <col min="1036" max="1039" width="3.453125" style="80" customWidth="1"/>
    <col min="1040" max="1040" width="7.1796875" style="80" customWidth="1"/>
    <col min="1041" max="1041" width="12.26953125" style="80" customWidth="1"/>
    <col min="1042" max="1043" width="3.453125" style="80" customWidth="1"/>
    <col min="1044" max="1044" width="1.81640625" style="80" customWidth="1"/>
    <col min="1045" max="1045" width="5.1796875" style="80" customWidth="1"/>
    <col min="1046" max="1049" width="0" style="80" hidden="1" customWidth="1"/>
    <col min="1050" max="1277" width="11.453125" style="80"/>
    <col min="1278" max="1278" width="2.26953125" style="80" customWidth="1"/>
    <col min="1279" max="1280" width="4.1796875" style="80" customWidth="1"/>
    <col min="1281" max="1281" width="4.26953125" style="80" customWidth="1"/>
    <col min="1282" max="1282" width="17.7265625" style="80" customWidth="1"/>
    <col min="1283" max="1283" width="5.26953125" style="80" customWidth="1"/>
    <col min="1284" max="1284" width="0.1796875" style="80" customWidth="1"/>
    <col min="1285" max="1285" width="6.54296875" style="80" customWidth="1"/>
    <col min="1286" max="1286" width="5" style="80" customWidth="1"/>
    <col min="1287" max="1287" width="2" style="80" customWidth="1"/>
    <col min="1288" max="1288" width="8.453125" style="80" customWidth="1"/>
    <col min="1289" max="1289" width="6.1796875" style="80" customWidth="1"/>
    <col min="1290" max="1290" width="5.7265625" style="80" customWidth="1"/>
    <col min="1291" max="1291" width="1.7265625" style="80" customWidth="1"/>
    <col min="1292" max="1295" width="3.453125" style="80" customWidth="1"/>
    <col min="1296" max="1296" width="7.1796875" style="80" customWidth="1"/>
    <col min="1297" max="1297" width="12.26953125" style="80" customWidth="1"/>
    <col min="1298" max="1299" width="3.453125" style="80" customWidth="1"/>
    <col min="1300" max="1300" width="1.81640625" style="80" customWidth="1"/>
    <col min="1301" max="1301" width="5.1796875" style="80" customWidth="1"/>
    <col min="1302" max="1305" width="0" style="80" hidden="1" customWidth="1"/>
    <col min="1306" max="1533" width="11.453125" style="80"/>
    <col min="1534" max="1534" width="2.26953125" style="80" customWidth="1"/>
    <col min="1535" max="1536" width="4.1796875" style="80" customWidth="1"/>
    <col min="1537" max="1537" width="4.26953125" style="80" customWidth="1"/>
    <col min="1538" max="1538" width="17.7265625" style="80" customWidth="1"/>
    <col min="1539" max="1539" width="5.26953125" style="80" customWidth="1"/>
    <col min="1540" max="1540" width="0.1796875" style="80" customWidth="1"/>
    <col min="1541" max="1541" width="6.54296875" style="80" customWidth="1"/>
    <col min="1542" max="1542" width="5" style="80" customWidth="1"/>
    <col min="1543" max="1543" width="2" style="80" customWidth="1"/>
    <col min="1544" max="1544" width="8.453125" style="80" customWidth="1"/>
    <col min="1545" max="1545" width="6.1796875" style="80" customWidth="1"/>
    <col min="1546" max="1546" width="5.7265625" style="80" customWidth="1"/>
    <col min="1547" max="1547" width="1.7265625" style="80" customWidth="1"/>
    <col min="1548" max="1551" width="3.453125" style="80" customWidth="1"/>
    <col min="1552" max="1552" width="7.1796875" style="80" customWidth="1"/>
    <col min="1553" max="1553" width="12.26953125" style="80" customWidth="1"/>
    <col min="1554" max="1555" width="3.453125" style="80" customWidth="1"/>
    <col min="1556" max="1556" width="1.81640625" style="80" customWidth="1"/>
    <col min="1557" max="1557" width="5.1796875" style="80" customWidth="1"/>
    <col min="1558" max="1561" width="0" style="80" hidden="1" customWidth="1"/>
    <col min="1562" max="1789" width="11.453125" style="80"/>
    <col min="1790" max="1790" width="2.26953125" style="80" customWidth="1"/>
    <col min="1791" max="1792" width="4.1796875" style="80" customWidth="1"/>
    <col min="1793" max="1793" width="4.26953125" style="80" customWidth="1"/>
    <col min="1794" max="1794" width="17.7265625" style="80" customWidth="1"/>
    <col min="1795" max="1795" width="5.26953125" style="80" customWidth="1"/>
    <col min="1796" max="1796" width="0.1796875" style="80" customWidth="1"/>
    <col min="1797" max="1797" width="6.54296875" style="80" customWidth="1"/>
    <col min="1798" max="1798" width="5" style="80" customWidth="1"/>
    <col min="1799" max="1799" width="2" style="80" customWidth="1"/>
    <col min="1800" max="1800" width="8.453125" style="80" customWidth="1"/>
    <col min="1801" max="1801" width="6.1796875" style="80" customWidth="1"/>
    <col min="1802" max="1802" width="5.7265625" style="80" customWidth="1"/>
    <col min="1803" max="1803" width="1.7265625" style="80" customWidth="1"/>
    <col min="1804" max="1807" width="3.453125" style="80" customWidth="1"/>
    <col min="1808" max="1808" width="7.1796875" style="80" customWidth="1"/>
    <col min="1809" max="1809" width="12.26953125" style="80" customWidth="1"/>
    <col min="1810" max="1811" width="3.453125" style="80" customWidth="1"/>
    <col min="1812" max="1812" width="1.81640625" style="80" customWidth="1"/>
    <col min="1813" max="1813" width="5.1796875" style="80" customWidth="1"/>
    <col min="1814" max="1817" width="0" style="80" hidden="1" customWidth="1"/>
    <col min="1818" max="2045" width="11.453125" style="80"/>
    <col min="2046" max="2046" width="2.26953125" style="80" customWidth="1"/>
    <col min="2047" max="2048" width="4.1796875" style="80" customWidth="1"/>
    <col min="2049" max="2049" width="4.26953125" style="80" customWidth="1"/>
    <col min="2050" max="2050" width="17.7265625" style="80" customWidth="1"/>
    <col min="2051" max="2051" width="5.26953125" style="80" customWidth="1"/>
    <col min="2052" max="2052" width="0.1796875" style="80" customWidth="1"/>
    <col min="2053" max="2053" width="6.54296875" style="80" customWidth="1"/>
    <col min="2054" max="2054" width="5" style="80" customWidth="1"/>
    <col min="2055" max="2055" width="2" style="80" customWidth="1"/>
    <col min="2056" max="2056" width="8.453125" style="80" customWidth="1"/>
    <col min="2057" max="2057" width="6.1796875" style="80" customWidth="1"/>
    <col min="2058" max="2058" width="5.7265625" style="80" customWidth="1"/>
    <col min="2059" max="2059" width="1.7265625" style="80" customWidth="1"/>
    <col min="2060" max="2063" width="3.453125" style="80" customWidth="1"/>
    <col min="2064" max="2064" width="7.1796875" style="80" customWidth="1"/>
    <col min="2065" max="2065" width="12.26953125" style="80" customWidth="1"/>
    <col min="2066" max="2067" width="3.453125" style="80" customWidth="1"/>
    <col min="2068" max="2068" width="1.81640625" style="80" customWidth="1"/>
    <col min="2069" max="2069" width="5.1796875" style="80" customWidth="1"/>
    <col min="2070" max="2073" width="0" style="80" hidden="1" customWidth="1"/>
    <col min="2074" max="2301" width="11.453125" style="80"/>
    <col min="2302" max="2302" width="2.26953125" style="80" customWidth="1"/>
    <col min="2303" max="2304" width="4.1796875" style="80" customWidth="1"/>
    <col min="2305" max="2305" width="4.26953125" style="80" customWidth="1"/>
    <col min="2306" max="2306" width="17.7265625" style="80" customWidth="1"/>
    <col min="2307" max="2307" width="5.26953125" style="80" customWidth="1"/>
    <col min="2308" max="2308" width="0.1796875" style="80" customWidth="1"/>
    <col min="2309" max="2309" width="6.54296875" style="80" customWidth="1"/>
    <col min="2310" max="2310" width="5" style="80" customWidth="1"/>
    <col min="2311" max="2311" width="2" style="80" customWidth="1"/>
    <col min="2312" max="2312" width="8.453125" style="80" customWidth="1"/>
    <col min="2313" max="2313" width="6.1796875" style="80" customWidth="1"/>
    <col min="2314" max="2314" width="5.7265625" style="80" customWidth="1"/>
    <col min="2315" max="2315" width="1.7265625" style="80" customWidth="1"/>
    <col min="2316" max="2319" width="3.453125" style="80" customWidth="1"/>
    <col min="2320" max="2320" width="7.1796875" style="80" customWidth="1"/>
    <col min="2321" max="2321" width="12.26953125" style="80" customWidth="1"/>
    <col min="2322" max="2323" width="3.453125" style="80" customWidth="1"/>
    <col min="2324" max="2324" width="1.81640625" style="80" customWidth="1"/>
    <col min="2325" max="2325" width="5.1796875" style="80" customWidth="1"/>
    <col min="2326" max="2329" width="0" style="80" hidden="1" customWidth="1"/>
    <col min="2330" max="2557" width="11.453125" style="80"/>
    <col min="2558" max="2558" width="2.26953125" style="80" customWidth="1"/>
    <col min="2559" max="2560" width="4.1796875" style="80" customWidth="1"/>
    <col min="2561" max="2561" width="4.26953125" style="80" customWidth="1"/>
    <col min="2562" max="2562" width="17.7265625" style="80" customWidth="1"/>
    <col min="2563" max="2563" width="5.26953125" style="80" customWidth="1"/>
    <col min="2564" max="2564" width="0.1796875" style="80" customWidth="1"/>
    <col min="2565" max="2565" width="6.54296875" style="80" customWidth="1"/>
    <col min="2566" max="2566" width="5" style="80" customWidth="1"/>
    <col min="2567" max="2567" width="2" style="80" customWidth="1"/>
    <col min="2568" max="2568" width="8.453125" style="80" customWidth="1"/>
    <col min="2569" max="2569" width="6.1796875" style="80" customWidth="1"/>
    <col min="2570" max="2570" width="5.7265625" style="80" customWidth="1"/>
    <col min="2571" max="2571" width="1.7265625" style="80" customWidth="1"/>
    <col min="2572" max="2575" width="3.453125" style="80" customWidth="1"/>
    <col min="2576" max="2576" width="7.1796875" style="80" customWidth="1"/>
    <col min="2577" max="2577" width="12.26953125" style="80" customWidth="1"/>
    <col min="2578" max="2579" width="3.453125" style="80" customWidth="1"/>
    <col min="2580" max="2580" width="1.81640625" style="80" customWidth="1"/>
    <col min="2581" max="2581" width="5.1796875" style="80" customWidth="1"/>
    <col min="2582" max="2585" width="0" style="80" hidden="1" customWidth="1"/>
    <col min="2586" max="2813" width="11.453125" style="80"/>
    <col min="2814" max="2814" width="2.26953125" style="80" customWidth="1"/>
    <col min="2815" max="2816" width="4.1796875" style="80" customWidth="1"/>
    <col min="2817" max="2817" width="4.26953125" style="80" customWidth="1"/>
    <col min="2818" max="2818" width="17.7265625" style="80" customWidth="1"/>
    <col min="2819" max="2819" width="5.26953125" style="80" customWidth="1"/>
    <col min="2820" max="2820" width="0.1796875" style="80" customWidth="1"/>
    <col min="2821" max="2821" width="6.54296875" style="80" customWidth="1"/>
    <col min="2822" max="2822" width="5" style="80" customWidth="1"/>
    <col min="2823" max="2823" width="2" style="80" customWidth="1"/>
    <col min="2824" max="2824" width="8.453125" style="80" customWidth="1"/>
    <col min="2825" max="2825" width="6.1796875" style="80" customWidth="1"/>
    <col min="2826" max="2826" width="5.7265625" style="80" customWidth="1"/>
    <col min="2827" max="2827" width="1.7265625" style="80" customWidth="1"/>
    <col min="2828" max="2831" width="3.453125" style="80" customWidth="1"/>
    <col min="2832" max="2832" width="7.1796875" style="80" customWidth="1"/>
    <col min="2833" max="2833" width="12.26953125" style="80" customWidth="1"/>
    <col min="2834" max="2835" width="3.453125" style="80" customWidth="1"/>
    <col min="2836" max="2836" width="1.81640625" style="80" customWidth="1"/>
    <col min="2837" max="2837" width="5.1796875" style="80" customWidth="1"/>
    <col min="2838" max="2841" width="0" style="80" hidden="1" customWidth="1"/>
    <col min="2842" max="3069" width="11.453125" style="80"/>
    <col min="3070" max="3070" width="2.26953125" style="80" customWidth="1"/>
    <col min="3071" max="3072" width="4.1796875" style="80" customWidth="1"/>
    <col min="3073" max="3073" width="4.26953125" style="80" customWidth="1"/>
    <col min="3074" max="3074" width="17.7265625" style="80" customWidth="1"/>
    <col min="3075" max="3075" width="5.26953125" style="80" customWidth="1"/>
    <col min="3076" max="3076" width="0.1796875" style="80" customWidth="1"/>
    <col min="3077" max="3077" width="6.54296875" style="80" customWidth="1"/>
    <col min="3078" max="3078" width="5" style="80" customWidth="1"/>
    <col min="3079" max="3079" width="2" style="80" customWidth="1"/>
    <col min="3080" max="3080" width="8.453125" style="80" customWidth="1"/>
    <col min="3081" max="3081" width="6.1796875" style="80" customWidth="1"/>
    <col min="3082" max="3082" width="5.7265625" style="80" customWidth="1"/>
    <col min="3083" max="3083" width="1.7265625" style="80" customWidth="1"/>
    <col min="3084" max="3087" width="3.453125" style="80" customWidth="1"/>
    <col min="3088" max="3088" width="7.1796875" style="80" customWidth="1"/>
    <col min="3089" max="3089" width="12.26953125" style="80" customWidth="1"/>
    <col min="3090" max="3091" width="3.453125" style="80" customWidth="1"/>
    <col min="3092" max="3092" width="1.81640625" style="80" customWidth="1"/>
    <col min="3093" max="3093" width="5.1796875" style="80" customWidth="1"/>
    <col min="3094" max="3097" width="0" style="80" hidden="1" customWidth="1"/>
    <col min="3098" max="3325" width="11.453125" style="80"/>
    <col min="3326" max="3326" width="2.26953125" style="80" customWidth="1"/>
    <col min="3327" max="3328" width="4.1796875" style="80" customWidth="1"/>
    <col min="3329" max="3329" width="4.26953125" style="80" customWidth="1"/>
    <col min="3330" max="3330" width="17.7265625" style="80" customWidth="1"/>
    <col min="3331" max="3331" width="5.26953125" style="80" customWidth="1"/>
    <col min="3332" max="3332" width="0.1796875" style="80" customWidth="1"/>
    <col min="3333" max="3333" width="6.54296875" style="80" customWidth="1"/>
    <col min="3334" max="3334" width="5" style="80" customWidth="1"/>
    <col min="3335" max="3335" width="2" style="80" customWidth="1"/>
    <col min="3336" max="3336" width="8.453125" style="80" customWidth="1"/>
    <col min="3337" max="3337" width="6.1796875" style="80" customWidth="1"/>
    <col min="3338" max="3338" width="5.7265625" style="80" customWidth="1"/>
    <col min="3339" max="3339" width="1.7265625" style="80" customWidth="1"/>
    <col min="3340" max="3343" width="3.453125" style="80" customWidth="1"/>
    <col min="3344" max="3344" width="7.1796875" style="80" customWidth="1"/>
    <col min="3345" max="3345" width="12.26953125" style="80" customWidth="1"/>
    <col min="3346" max="3347" width="3.453125" style="80" customWidth="1"/>
    <col min="3348" max="3348" width="1.81640625" style="80" customWidth="1"/>
    <col min="3349" max="3349" width="5.1796875" style="80" customWidth="1"/>
    <col min="3350" max="3353" width="0" style="80" hidden="1" customWidth="1"/>
    <col min="3354" max="3581" width="11.453125" style="80"/>
    <col min="3582" max="3582" width="2.26953125" style="80" customWidth="1"/>
    <col min="3583" max="3584" width="4.1796875" style="80" customWidth="1"/>
    <col min="3585" max="3585" width="4.26953125" style="80" customWidth="1"/>
    <col min="3586" max="3586" width="17.7265625" style="80" customWidth="1"/>
    <col min="3587" max="3587" width="5.26953125" style="80" customWidth="1"/>
    <col min="3588" max="3588" width="0.1796875" style="80" customWidth="1"/>
    <col min="3589" max="3589" width="6.54296875" style="80" customWidth="1"/>
    <col min="3590" max="3590" width="5" style="80" customWidth="1"/>
    <col min="3591" max="3591" width="2" style="80" customWidth="1"/>
    <col min="3592" max="3592" width="8.453125" style="80" customWidth="1"/>
    <col min="3593" max="3593" width="6.1796875" style="80" customWidth="1"/>
    <col min="3594" max="3594" width="5.7265625" style="80" customWidth="1"/>
    <col min="3595" max="3595" width="1.7265625" style="80" customWidth="1"/>
    <col min="3596" max="3599" width="3.453125" style="80" customWidth="1"/>
    <col min="3600" max="3600" width="7.1796875" style="80" customWidth="1"/>
    <col min="3601" max="3601" width="12.26953125" style="80" customWidth="1"/>
    <col min="3602" max="3603" width="3.453125" style="80" customWidth="1"/>
    <col min="3604" max="3604" width="1.81640625" style="80" customWidth="1"/>
    <col min="3605" max="3605" width="5.1796875" style="80" customWidth="1"/>
    <col min="3606" max="3609" width="0" style="80" hidden="1" customWidth="1"/>
    <col min="3610" max="3837" width="11.453125" style="80"/>
    <col min="3838" max="3838" width="2.26953125" style="80" customWidth="1"/>
    <col min="3839" max="3840" width="4.1796875" style="80" customWidth="1"/>
    <col min="3841" max="3841" width="4.26953125" style="80" customWidth="1"/>
    <col min="3842" max="3842" width="17.7265625" style="80" customWidth="1"/>
    <col min="3843" max="3843" width="5.26953125" style="80" customWidth="1"/>
    <col min="3844" max="3844" width="0.1796875" style="80" customWidth="1"/>
    <col min="3845" max="3845" width="6.54296875" style="80" customWidth="1"/>
    <col min="3846" max="3846" width="5" style="80" customWidth="1"/>
    <col min="3847" max="3847" width="2" style="80" customWidth="1"/>
    <col min="3848" max="3848" width="8.453125" style="80" customWidth="1"/>
    <col min="3849" max="3849" width="6.1796875" style="80" customWidth="1"/>
    <col min="3850" max="3850" width="5.7265625" style="80" customWidth="1"/>
    <col min="3851" max="3851" width="1.7265625" style="80" customWidth="1"/>
    <col min="3852" max="3855" width="3.453125" style="80" customWidth="1"/>
    <col min="3856" max="3856" width="7.1796875" style="80" customWidth="1"/>
    <col min="3857" max="3857" width="12.26953125" style="80" customWidth="1"/>
    <col min="3858" max="3859" width="3.453125" style="80" customWidth="1"/>
    <col min="3860" max="3860" width="1.81640625" style="80" customWidth="1"/>
    <col min="3861" max="3861" width="5.1796875" style="80" customWidth="1"/>
    <col min="3862" max="3865" width="0" style="80" hidden="1" customWidth="1"/>
    <col min="3866" max="4093" width="11.453125" style="80"/>
    <col min="4094" max="4094" width="2.26953125" style="80" customWidth="1"/>
    <col min="4095" max="4096" width="4.1796875" style="80" customWidth="1"/>
    <col min="4097" max="4097" width="4.26953125" style="80" customWidth="1"/>
    <col min="4098" max="4098" width="17.7265625" style="80" customWidth="1"/>
    <col min="4099" max="4099" width="5.26953125" style="80" customWidth="1"/>
    <col min="4100" max="4100" width="0.1796875" style="80" customWidth="1"/>
    <col min="4101" max="4101" width="6.54296875" style="80" customWidth="1"/>
    <col min="4102" max="4102" width="5" style="80" customWidth="1"/>
    <col min="4103" max="4103" width="2" style="80" customWidth="1"/>
    <col min="4104" max="4104" width="8.453125" style="80" customWidth="1"/>
    <col min="4105" max="4105" width="6.1796875" style="80" customWidth="1"/>
    <col min="4106" max="4106" width="5.7265625" style="80" customWidth="1"/>
    <col min="4107" max="4107" width="1.7265625" style="80" customWidth="1"/>
    <col min="4108" max="4111" width="3.453125" style="80" customWidth="1"/>
    <col min="4112" max="4112" width="7.1796875" style="80" customWidth="1"/>
    <col min="4113" max="4113" width="12.26953125" style="80" customWidth="1"/>
    <col min="4114" max="4115" width="3.453125" style="80" customWidth="1"/>
    <col min="4116" max="4116" width="1.81640625" style="80" customWidth="1"/>
    <col min="4117" max="4117" width="5.1796875" style="80" customWidth="1"/>
    <col min="4118" max="4121" width="0" style="80" hidden="1" customWidth="1"/>
    <col min="4122" max="4349" width="11.453125" style="80"/>
    <col min="4350" max="4350" width="2.26953125" style="80" customWidth="1"/>
    <col min="4351" max="4352" width="4.1796875" style="80" customWidth="1"/>
    <col min="4353" max="4353" width="4.26953125" style="80" customWidth="1"/>
    <col min="4354" max="4354" width="17.7265625" style="80" customWidth="1"/>
    <col min="4355" max="4355" width="5.26953125" style="80" customWidth="1"/>
    <col min="4356" max="4356" width="0.1796875" style="80" customWidth="1"/>
    <col min="4357" max="4357" width="6.54296875" style="80" customWidth="1"/>
    <col min="4358" max="4358" width="5" style="80" customWidth="1"/>
    <col min="4359" max="4359" width="2" style="80" customWidth="1"/>
    <col min="4360" max="4360" width="8.453125" style="80" customWidth="1"/>
    <col min="4361" max="4361" width="6.1796875" style="80" customWidth="1"/>
    <col min="4362" max="4362" width="5.7265625" style="80" customWidth="1"/>
    <col min="4363" max="4363" width="1.7265625" style="80" customWidth="1"/>
    <col min="4364" max="4367" width="3.453125" style="80" customWidth="1"/>
    <col min="4368" max="4368" width="7.1796875" style="80" customWidth="1"/>
    <col min="4369" max="4369" width="12.26953125" style="80" customWidth="1"/>
    <col min="4370" max="4371" width="3.453125" style="80" customWidth="1"/>
    <col min="4372" max="4372" width="1.81640625" style="80" customWidth="1"/>
    <col min="4373" max="4373" width="5.1796875" style="80" customWidth="1"/>
    <col min="4374" max="4377" width="0" style="80" hidden="1" customWidth="1"/>
    <col min="4378" max="4605" width="11.453125" style="80"/>
    <col min="4606" max="4606" width="2.26953125" style="80" customWidth="1"/>
    <col min="4607" max="4608" width="4.1796875" style="80" customWidth="1"/>
    <col min="4609" max="4609" width="4.26953125" style="80" customWidth="1"/>
    <col min="4610" max="4610" width="17.7265625" style="80" customWidth="1"/>
    <col min="4611" max="4611" width="5.26953125" style="80" customWidth="1"/>
    <col min="4612" max="4612" width="0.1796875" style="80" customWidth="1"/>
    <col min="4613" max="4613" width="6.54296875" style="80" customWidth="1"/>
    <col min="4614" max="4614" width="5" style="80" customWidth="1"/>
    <col min="4615" max="4615" width="2" style="80" customWidth="1"/>
    <col min="4616" max="4616" width="8.453125" style="80" customWidth="1"/>
    <col min="4617" max="4617" width="6.1796875" style="80" customWidth="1"/>
    <col min="4618" max="4618" width="5.7265625" style="80" customWidth="1"/>
    <col min="4619" max="4619" width="1.7265625" style="80" customWidth="1"/>
    <col min="4620" max="4623" width="3.453125" style="80" customWidth="1"/>
    <col min="4624" max="4624" width="7.1796875" style="80" customWidth="1"/>
    <col min="4625" max="4625" width="12.26953125" style="80" customWidth="1"/>
    <col min="4626" max="4627" width="3.453125" style="80" customWidth="1"/>
    <col min="4628" max="4628" width="1.81640625" style="80" customWidth="1"/>
    <col min="4629" max="4629" width="5.1796875" style="80" customWidth="1"/>
    <col min="4630" max="4633" width="0" style="80" hidden="1" customWidth="1"/>
    <col min="4634" max="4861" width="11.453125" style="80"/>
    <col min="4862" max="4862" width="2.26953125" style="80" customWidth="1"/>
    <col min="4863" max="4864" width="4.1796875" style="80" customWidth="1"/>
    <col min="4865" max="4865" width="4.26953125" style="80" customWidth="1"/>
    <col min="4866" max="4866" width="17.7265625" style="80" customWidth="1"/>
    <col min="4867" max="4867" width="5.26953125" style="80" customWidth="1"/>
    <col min="4868" max="4868" width="0.1796875" style="80" customWidth="1"/>
    <col min="4869" max="4869" width="6.54296875" style="80" customWidth="1"/>
    <col min="4870" max="4870" width="5" style="80" customWidth="1"/>
    <col min="4871" max="4871" width="2" style="80" customWidth="1"/>
    <col min="4872" max="4872" width="8.453125" style="80" customWidth="1"/>
    <col min="4873" max="4873" width="6.1796875" style="80" customWidth="1"/>
    <col min="4874" max="4874" width="5.7265625" style="80" customWidth="1"/>
    <col min="4875" max="4875" width="1.7265625" style="80" customWidth="1"/>
    <col min="4876" max="4879" width="3.453125" style="80" customWidth="1"/>
    <col min="4880" max="4880" width="7.1796875" style="80" customWidth="1"/>
    <col min="4881" max="4881" width="12.26953125" style="80" customWidth="1"/>
    <col min="4882" max="4883" width="3.453125" style="80" customWidth="1"/>
    <col min="4884" max="4884" width="1.81640625" style="80" customWidth="1"/>
    <col min="4885" max="4885" width="5.1796875" style="80" customWidth="1"/>
    <col min="4886" max="4889" width="0" style="80" hidden="1" customWidth="1"/>
    <col min="4890" max="5117" width="11.453125" style="80"/>
    <col min="5118" max="5118" width="2.26953125" style="80" customWidth="1"/>
    <col min="5119" max="5120" width="4.1796875" style="80" customWidth="1"/>
    <col min="5121" max="5121" width="4.26953125" style="80" customWidth="1"/>
    <col min="5122" max="5122" width="17.7265625" style="80" customWidth="1"/>
    <col min="5123" max="5123" width="5.26953125" style="80" customWidth="1"/>
    <col min="5124" max="5124" width="0.1796875" style="80" customWidth="1"/>
    <col min="5125" max="5125" width="6.54296875" style="80" customWidth="1"/>
    <col min="5126" max="5126" width="5" style="80" customWidth="1"/>
    <col min="5127" max="5127" width="2" style="80" customWidth="1"/>
    <col min="5128" max="5128" width="8.453125" style="80" customWidth="1"/>
    <col min="5129" max="5129" width="6.1796875" style="80" customWidth="1"/>
    <col min="5130" max="5130" width="5.7265625" style="80" customWidth="1"/>
    <col min="5131" max="5131" width="1.7265625" style="80" customWidth="1"/>
    <col min="5132" max="5135" width="3.453125" style="80" customWidth="1"/>
    <col min="5136" max="5136" width="7.1796875" style="80" customWidth="1"/>
    <col min="5137" max="5137" width="12.26953125" style="80" customWidth="1"/>
    <col min="5138" max="5139" width="3.453125" style="80" customWidth="1"/>
    <col min="5140" max="5140" width="1.81640625" style="80" customWidth="1"/>
    <col min="5141" max="5141" width="5.1796875" style="80" customWidth="1"/>
    <col min="5142" max="5145" width="0" style="80" hidden="1" customWidth="1"/>
    <col min="5146" max="5373" width="11.453125" style="80"/>
    <col min="5374" max="5374" width="2.26953125" style="80" customWidth="1"/>
    <col min="5375" max="5376" width="4.1796875" style="80" customWidth="1"/>
    <col min="5377" max="5377" width="4.26953125" style="80" customWidth="1"/>
    <col min="5378" max="5378" width="17.7265625" style="80" customWidth="1"/>
    <col min="5379" max="5379" width="5.26953125" style="80" customWidth="1"/>
    <col min="5380" max="5380" width="0.1796875" style="80" customWidth="1"/>
    <col min="5381" max="5381" width="6.54296875" style="80" customWidth="1"/>
    <col min="5382" max="5382" width="5" style="80" customWidth="1"/>
    <col min="5383" max="5383" width="2" style="80" customWidth="1"/>
    <col min="5384" max="5384" width="8.453125" style="80" customWidth="1"/>
    <col min="5385" max="5385" width="6.1796875" style="80" customWidth="1"/>
    <col min="5386" max="5386" width="5.7265625" style="80" customWidth="1"/>
    <col min="5387" max="5387" width="1.7265625" style="80" customWidth="1"/>
    <col min="5388" max="5391" width="3.453125" style="80" customWidth="1"/>
    <col min="5392" max="5392" width="7.1796875" style="80" customWidth="1"/>
    <col min="5393" max="5393" width="12.26953125" style="80" customWidth="1"/>
    <col min="5394" max="5395" width="3.453125" style="80" customWidth="1"/>
    <col min="5396" max="5396" width="1.81640625" style="80" customWidth="1"/>
    <col min="5397" max="5397" width="5.1796875" style="80" customWidth="1"/>
    <col min="5398" max="5401" width="0" style="80" hidden="1" customWidth="1"/>
    <col min="5402" max="5629" width="11.453125" style="80"/>
    <col min="5630" max="5630" width="2.26953125" style="80" customWidth="1"/>
    <col min="5631" max="5632" width="4.1796875" style="80" customWidth="1"/>
    <col min="5633" max="5633" width="4.26953125" style="80" customWidth="1"/>
    <col min="5634" max="5634" width="17.7265625" style="80" customWidth="1"/>
    <col min="5635" max="5635" width="5.26953125" style="80" customWidth="1"/>
    <col min="5636" max="5636" width="0.1796875" style="80" customWidth="1"/>
    <col min="5637" max="5637" width="6.54296875" style="80" customWidth="1"/>
    <col min="5638" max="5638" width="5" style="80" customWidth="1"/>
    <col min="5639" max="5639" width="2" style="80" customWidth="1"/>
    <col min="5640" max="5640" width="8.453125" style="80" customWidth="1"/>
    <col min="5641" max="5641" width="6.1796875" style="80" customWidth="1"/>
    <col min="5642" max="5642" width="5.7265625" style="80" customWidth="1"/>
    <col min="5643" max="5643" width="1.7265625" style="80" customWidth="1"/>
    <col min="5644" max="5647" width="3.453125" style="80" customWidth="1"/>
    <col min="5648" max="5648" width="7.1796875" style="80" customWidth="1"/>
    <col min="5649" max="5649" width="12.26953125" style="80" customWidth="1"/>
    <col min="5650" max="5651" width="3.453125" style="80" customWidth="1"/>
    <col min="5652" max="5652" width="1.81640625" style="80" customWidth="1"/>
    <col min="5653" max="5653" width="5.1796875" style="80" customWidth="1"/>
    <col min="5654" max="5657" width="0" style="80" hidden="1" customWidth="1"/>
    <col min="5658" max="5885" width="11.453125" style="80"/>
    <col min="5886" max="5886" width="2.26953125" style="80" customWidth="1"/>
    <col min="5887" max="5888" width="4.1796875" style="80" customWidth="1"/>
    <col min="5889" max="5889" width="4.26953125" style="80" customWidth="1"/>
    <col min="5890" max="5890" width="17.7265625" style="80" customWidth="1"/>
    <col min="5891" max="5891" width="5.26953125" style="80" customWidth="1"/>
    <col min="5892" max="5892" width="0.1796875" style="80" customWidth="1"/>
    <col min="5893" max="5893" width="6.54296875" style="80" customWidth="1"/>
    <col min="5894" max="5894" width="5" style="80" customWidth="1"/>
    <col min="5895" max="5895" width="2" style="80" customWidth="1"/>
    <col min="5896" max="5896" width="8.453125" style="80" customWidth="1"/>
    <col min="5897" max="5897" width="6.1796875" style="80" customWidth="1"/>
    <col min="5898" max="5898" width="5.7265625" style="80" customWidth="1"/>
    <col min="5899" max="5899" width="1.7265625" style="80" customWidth="1"/>
    <col min="5900" max="5903" width="3.453125" style="80" customWidth="1"/>
    <col min="5904" max="5904" width="7.1796875" style="80" customWidth="1"/>
    <col min="5905" max="5905" width="12.26953125" style="80" customWidth="1"/>
    <col min="5906" max="5907" width="3.453125" style="80" customWidth="1"/>
    <col min="5908" max="5908" width="1.81640625" style="80" customWidth="1"/>
    <col min="5909" max="5909" width="5.1796875" style="80" customWidth="1"/>
    <col min="5910" max="5913" width="0" style="80" hidden="1" customWidth="1"/>
    <col min="5914" max="6141" width="11.453125" style="80"/>
    <col min="6142" max="6142" width="2.26953125" style="80" customWidth="1"/>
    <col min="6143" max="6144" width="4.1796875" style="80" customWidth="1"/>
    <col min="6145" max="6145" width="4.26953125" style="80" customWidth="1"/>
    <col min="6146" max="6146" width="17.7265625" style="80" customWidth="1"/>
    <col min="6147" max="6147" width="5.26953125" style="80" customWidth="1"/>
    <col min="6148" max="6148" width="0.1796875" style="80" customWidth="1"/>
    <col min="6149" max="6149" width="6.54296875" style="80" customWidth="1"/>
    <col min="6150" max="6150" width="5" style="80" customWidth="1"/>
    <col min="6151" max="6151" width="2" style="80" customWidth="1"/>
    <col min="6152" max="6152" width="8.453125" style="80" customWidth="1"/>
    <col min="6153" max="6153" width="6.1796875" style="80" customWidth="1"/>
    <col min="6154" max="6154" width="5.7265625" style="80" customWidth="1"/>
    <col min="6155" max="6155" width="1.7265625" style="80" customWidth="1"/>
    <col min="6156" max="6159" width="3.453125" style="80" customWidth="1"/>
    <col min="6160" max="6160" width="7.1796875" style="80" customWidth="1"/>
    <col min="6161" max="6161" width="12.26953125" style="80" customWidth="1"/>
    <col min="6162" max="6163" width="3.453125" style="80" customWidth="1"/>
    <col min="6164" max="6164" width="1.81640625" style="80" customWidth="1"/>
    <col min="6165" max="6165" width="5.1796875" style="80" customWidth="1"/>
    <col min="6166" max="6169" width="0" style="80" hidden="1" customWidth="1"/>
    <col min="6170" max="6397" width="11.453125" style="80"/>
    <col min="6398" max="6398" width="2.26953125" style="80" customWidth="1"/>
    <col min="6399" max="6400" width="4.1796875" style="80" customWidth="1"/>
    <col min="6401" max="6401" width="4.26953125" style="80" customWidth="1"/>
    <col min="6402" max="6402" width="17.7265625" style="80" customWidth="1"/>
    <col min="6403" max="6403" width="5.26953125" style="80" customWidth="1"/>
    <col min="6404" max="6404" width="0.1796875" style="80" customWidth="1"/>
    <col min="6405" max="6405" width="6.54296875" style="80" customWidth="1"/>
    <col min="6406" max="6406" width="5" style="80" customWidth="1"/>
    <col min="6407" max="6407" width="2" style="80" customWidth="1"/>
    <col min="6408" max="6408" width="8.453125" style="80" customWidth="1"/>
    <col min="6409" max="6409" width="6.1796875" style="80" customWidth="1"/>
    <col min="6410" max="6410" width="5.7265625" style="80" customWidth="1"/>
    <col min="6411" max="6411" width="1.7265625" style="80" customWidth="1"/>
    <col min="6412" max="6415" width="3.453125" style="80" customWidth="1"/>
    <col min="6416" max="6416" width="7.1796875" style="80" customWidth="1"/>
    <col min="6417" max="6417" width="12.26953125" style="80" customWidth="1"/>
    <col min="6418" max="6419" width="3.453125" style="80" customWidth="1"/>
    <col min="6420" max="6420" width="1.81640625" style="80" customWidth="1"/>
    <col min="6421" max="6421" width="5.1796875" style="80" customWidth="1"/>
    <col min="6422" max="6425" width="0" style="80" hidden="1" customWidth="1"/>
    <col min="6426" max="6653" width="11.453125" style="80"/>
    <col min="6654" max="6654" width="2.26953125" style="80" customWidth="1"/>
    <col min="6655" max="6656" width="4.1796875" style="80" customWidth="1"/>
    <col min="6657" max="6657" width="4.26953125" style="80" customWidth="1"/>
    <col min="6658" max="6658" width="17.7265625" style="80" customWidth="1"/>
    <col min="6659" max="6659" width="5.26953125" style="80" customWidth="1"/>
    <col min="6660" max="6660" width="0.1796875" style="80" customWidth="1"/>
    <col min="6661" max="6661" width="6.54296875" style="80" customWidth="1"/>
    <col min="6662" max="6662" width="5" style="80" customWidth="1"/>
    <col min="6663" max="6663" width="2" style="80" customWidth="1"/>
    <col min="6664" max="6664" width="8.453125" style="80" customWidth="1"/>
    <col min="6665" max="6665" width="6.1796875" style="80" customWidth="1"/>
    <col min="6666" max="6666" width="5.7265625" style="80" customWidth="1"/>
    <col min="6667" max="6667" width="1.7265625" style="80" customWidth="1"/>
    <col min="6668" max="6671" width="3.453125" style="80" customWidth="1"/>
    <col min="6672" max="6672" width="7.1796875" style="80" customWidth="1"/>
    <col min="6673" max="6673" width="12.26953125" style="80" customWidth="1"/>
    <col min="6674" max="6675" width="3.453125" style="80" customWidth="1"/>
    <col min="6676" max="6676" width="1.81640625" style="80" customWidth="1"/>
    <col min="6677" max="6677" width="5.1796875" style="80" customWidth="1"/>
    <col min="6678" max="6681" width="0" style="80" hidden="1" customWidth="1"/>
    <col min="6682" max="6909" width="11.453125" style="80"/>
    <col min="6910" max="6910" width="2.26953125" style="80" customWidth="1"/>
    <col min="6911" max="6912" width="4.1796875" style="80" customWidth="1"/>
    <col min="6913" max="6913" width="4.26953125" style="80" customWidth="1"/>
    <col min="6914" max="6914" width="17.7265625" style="80" customWidth="1"/>
    <col min="6915" max="6915" width="5.26953125" style="80" customWidth="1"/>
    <col min="6916" max="6916" width="0.1796875" style="80" customWidth="1"/>
    <col min="6917" max="6917" width="6.54296875" style="80" customWidth="1"/>
    <col min="6918" max="6918" width="5" style="80" customWidth="1"/>
    <col min="6919" max="6919" width="2" style="80" customWidth="1"/>
    <col min="6920" max="6920" width="8.453125" style="80" customWidth="1"/>
    <col min="6921" max="6921" width="6.1796875" style="80" customWidth="1"/>
    <col min="6922" max="6922" width="5.7265625" style="80" customWidth="1"/>
    <col min="6923" max="6923" width="1.7265625" style="80" customWidth="1"/>
    <col min="6924" max="6927" width="3.453125" style="80" customWidth="1"/>
    <col min="6928" max="6928" width="7.1796875" style="80" customWidth="1"/>
    <col min="6929" max="6929" width="12.26953125" style="80" customWidth="1"/>
    <col min="6930" max="6931" width="3.453125" style="80" customWidth="1"/>
    <col min="6932" max="6932" width="1.81640625" style="80" customWidth="1"/>
    <col min="6933" max="6933" width="5.1796875" style="80" customWidth="1"/>
    <col min="6934" max="6937" width="0" style="80" hidden="1" customWidth="1"/>
    <col min="6938" max="7165" width="11.453125" style="80"/>
    <col min="7166" max="7166" width="2.26953125" style="80" customWidth="1"/>
    <col min="7167" max="7168" width="4.1796875" style="80" customWidth="1"/>
    <col min="7169" max="7169" width="4.26953125" style="80" customWidth="1"/>
    <col min="7170" max="7170" width="17.7265625" style="80" customWidth="1"/>
    <col min="7171" max="7171" width="5.26953125" style="80" customWidth="1"/>
    <col min="7172" max="7172" width="0.1796875" style="80" customWidth="1"/>
    <col min="7173" max="7173" width="6.54296875" style="80" customWidth="1"/>
    <col min="7174" max="7174" width="5" style="80" customWidth="1"/>
    <col min="7175" max="7175" width="2" style="80" customWidth="1"/>
    <col min="7176" max="7176" width="8.453125" style="80" customWidth="1"/>
    <col min="7177" max="7177" width="6.1796875" style="80" customWidth="1"/>
    <col min="7178" max="7178" width="5.7265625" style="80" customWidth="1"/>
    <col min="7179" max="7179" width="1.7265625" style="80" customWidth="1"/>
    <col min="7180" max="7183" width="3.453125" style="80" customWidth="1"/>
    <col min="7184" max="7184" width="7.1796875" style="80" customWidth="1"/>
    <col min="7185" max="7185" width="12.26953125" style="80" customWidth="1"/>
    <col min="7186" max="7187" width="3.453125" style="80" customWidth="1"/>
    <col min="7188" max="7188" width="1.81640625" style="80" customWidth="1"/>
    <col min="7189" max="7189" width="5.1796875" style="80" customWidth="1"/>
    <col min="7190" max="7193" width="0" style="80" hidden="1" customWidth="1"/>
    <col min="7194" max="7421" width="11.453125" style="80"/>
    <col min="7422" max="7422" width="2.26953125" style="80" customWidth="1"/>
    <col min="7423" max="7424" width="4.1796875" style="80" customWidth="1"/>
    <col min="7425" max="7425" width="4.26953125" style="80" customWidth="1"/>
    <col min="7426" max="7426" width="17.7265625" style="80" customWidth="1"/>
    <col min="7427" max="7427" width="5.26953125" style="80" customWidth="1"/>
    <col min="7428" max="7428" width="0.1796875" style="80" customWidth="1"/>
    <col min="7429" max="7429" width="6.54296875" style="80" customWidth="1"/>
    <col min="7430" max="7430" width="5" style="80" customWidth="1"/>
    <col min="7431" max="7431" width="2" style="80" customWidth="1"/>
    <col min="7432" max="7432" width="8.453125" style="80" customWidth="1"/>
    <col min="7433" max="7433" width="6.1796875" style="80" customWidth="1"/>
    <col min="7434" max="7434" width="5.7265625" style="80" customWidth="1"/>
    <col min="7435" max="7435" width="1.7265625" style="80" customWidth="1"/>
    <col min="7436" max="7439" width="3.453125" style="80" customWidth="1"/>
    <col min="7440" max="7440" width="7.1796875" style="80" customWidth="1"/>
    <col min="7441" max="7441" width="12.26953125" style="80" customWidth="1"/>
    <col min="7442" max="7443" width="3.453125" style="80" customWidth="1"/>
    <col min="7444" max="7444" width="1.81640625" style="80" customWidth="1"/>
    <col min="7445" max="7445" width="5.1796875" style="80" customWidth="1"/>
    <col min="7446" max="7449" width="0" style="80" hidden="1" customWidth="1"/>
    <col min="7450" max="7677" width="11.453125" style="80"/>
    <col min="7678" max="7678" width="2.26953125" style="80" customWidth="1"/>
    <col min="7679" max="7680" width="4.1796875" style="80" customWidth="1"/>
    <col min="7681" max="7681" width="4.26953125" style="80" customWidth="1"/>
    <col min="7682" max="7682" width="17.7265625" style="80" customWidth="1"/>
    <col min="7683" max="7683" width="5.26953125" style="80" customWidth="1"/>
    <col min="7684" max="7684" width="0.1796875" style="80" customWidth="1"/>
    <col min="7685" max="7685" width="6.54296875" style="80" customWidth="1"/>
    <col min="7686" max="7686" width="5" style="80" customWidth="1"/>
    <col min="7687" max="7687" width="2" style="80" customWidth="1"/>
    <col min="7688" max="7688" width="8.453125" style="80" customWidth="1"/>
    <col min="7689" max="7689" width="6.1796875" style="80" customWidth="1"/>
    <col min="7690" max="7690" width="5.7265625" style="80" customWidth="1"/>
    <col min="7691" max="7691" width="1.7265625" style="80" customWidth="1"/>
    <col min="7692" max="7695" width="3.453125" style="80" customWidth="1"/>
    <col min="7696" max="7696" width="7.1796875" style="80" customWidth="1"/>
    <col min="7697" max="7697" width="12.26953125" style="80" customWidth="1"/>
    <col min="7698" max="7699" width="3.453125" style="80" customWidth="1"/>
    <col min="7700" max="7700" width="1.81640625" style="80" customWidth="1"/>
    <col min="7701" max="7701" width="5.1796875" style="80" customWidth="1"/>
    <col min="7702" max="7705" width="0" style="80" hidden="1" customWidth="1"/>
    <col min="7706" max="7933" width="11.453125" style="80"/>
    <col min="7934" max="7934" width="2.26953125" style="80" customWidth="1"/>
    <col min="7935" max="7936" width="4.1796875" style="80" customWidth="1"/>
    <col min="7937" max="7937" width="4.26953125" style="80" customWidth="1"/>
    <col min="7938" max="7938" width="17.7265625" style="80" customWidth="1"/>
    <col min="7939" max="7939" width="5.26953125" style="80" customWidth="1"/>
    <col min="7940" max="7940" width="0.1796875" style="80" customWidth="1"/>
    <col min="7941" max="7941" width="6.54296875" style="80" customWidth="1"/>
    <col min="7942" max="7942" width="5" style="80" customWidth="1"/>
    <col min="7943" max="7943" width="2" style="80" customWidth="1"/>
    <col min="7944" max="7944" width="8.453125" style="80" customWidth="1"/>
    <col min="7945" max="7945" width="6.1796875" style="80" customWidth="1"/>
    <col min="7946" max="7946" width="5.7265625" style="80" customWidth="1"/>
    <col min="7947" max="7947" width="1.7265625" style="80" customWidth="1"/>
    <col min="7948" max="7951" width="3.453125" style="80" customWidth="1"/>
    <col min="7952" max="7952" width="7.1796875" style="80" customWidth="1"/>
    <col min="7953" max="7953" width="12.26953125" style="80" customWidth="1"/>
    <col min="7954" max="7955" width="3.453125" style="80" customWidth="1"/>
    <col min="7956" max="7956" width="1.81640625" style="80" customWidth="1"/>
    <col min="7957" max="7957" width="5.1796875" style="80" customWidth="1"/>
    <col min="7958" max="7961" width="0" style="80" hidden="1" customWidth="1"/>
    <col min="7962" max="8189" width="11.453125" style="80"/>
    <col min="8190" max="8190" width="2.26953125" style="80" customWidth="1"/>
    <col min="8191" max="8192" width="4.1796875" style="80" customWidth="1"/>
    <col min="8193" max="8193" width="4.26953125" style="80" customWidth="1"/>
    <col min="8194" max="8194" width="17.7265625" style="80" customWidth="1"/>
    <col min="8195" max="8195" width="5.26953125" style="80" customWidth="1"/>
    <col min="8196" max="8196" width="0.1796875" style="80" customWidth="1"/>
    <col min="8197" max="8197" width="6.54296875" style="80" customWidth="1"/>
    <col min="8198" max="8198" width="5" style="80" customWidth="1"/>
    <col min="8199" max="8199" width="2" style="80" customWidth="1"/>
    <col min="8200" max="8200" width="8.453125" style="80" customWidth="1"/>
    <col min="8201" max="8201" width="6.1796875" style="80" customWidth="1"/>
    <col min="8202" max="8202" width="5.7265625" style="80" customWidth="1"/>
    <col min="8203" max="8203" width="1.7265625" style="80" customWidth="1"/>
    <col min="8204" max="8207" width="3.453125" style="80" customWidth="1"/>
    <col min="8208" max="8208" width="7.1796875" style="80" customWidth="1"/>
    <col min="8209" max="8209" width="12.26953125" style="80" customWidth="1"/>
    <col min="8210" max="8211" width="3.453125" style="80" customWidth="1"/>
    <col min="8212" max="8212" width="1.81640625" style="80" customWidth="1"/>
    <col min="8213" max="8213" width="5.1796875" style="80" customWidth="1"/>
    <col min="8214" max="8217" width="0" style="80" hidden="1" customWidth="1"/>
    <col min="8218" max="8445" width="11.453125" style="80"/>
    <col min="8446" max="8446" width="2.26953125" style="80" customWidth="1"/>
    <col min="8447" max="8448" width="4.1796875" style="80" customWidth="1"/>
    <col min="8449" max="8449" width="4.26953125" style="80" customWidth="1"/>
    <col min="8450" max="8450" width="17.7265625" style="80" customWidth="1"/>
    <col min="8451" max="8451" width="5.26953125" style="80" customWidth="1"/>
    <col min="8452" max="8452" width="0.1796875" style="80" customWidth="1"/>
    <col min="8453" max="8453" width="6.54296875" style="80" customWidth="1"/>
    <col min="8454" max="8454" width="5" style="80" customWidth="1"/>
    <col min="8455" max="8455" width="2" style="80" customWidth="1"/>
    <col min="8456" max="8456" width="8.453125" style="80" customWidth="1"/>
    <col min="8457" max="8457" width="6.1796875" style="80" customWidth="1"/>
    <col min="8458" max="8458" width="5.7265625" style="80" customWidth="1"/>
    <col min="8459" max="8459" width="1.7265625" style="80" customWidth="1"/>
    <col min="8460" max="8463" width="3.453125" style="80" customWidth="1"/>
    <col min="8464" max="8464" width="7.1796875" style="80" customWidth="1"/>
    <col min="8465" max="8465" width="12.26953125" style="80" customWidth="1"/>
    <col min="8466" max="8467" width="3.453125" style="80" customWidth="1"/>
    <col min="8468" max="8468" width="1.81640625" style="80" customWidth="1"/>
    <col min="8469" max="8469" width="5.1796875" style="80" customWidth="1"/>
    <col min="8470" max="8473" width="0" style="80" hidden="1" customWidth="1"/>
    <col min="8474" max="8701" width="11.453125" style="80"/>
    <col min="8702" max="8702" width="2.26953125" style="80" customWidth="1"/>
    <col min="8703" max="8704" width="4.1796875" style="80" customWidth="1"/>
    <col min="8705" max="8705" width="4.26953125" style="80" customWidth="1"/>
    <col min="8706" max="8706" width="17.7265625" style="80" customWidth="1"/>
    <col min="8707" max="8707" width="5.26953125" style="80" customWidth="1"/>
    <col min="8708" max="8708" width="0.1796875" style="80" customWidth="1"/>
    <col min="8709" max="8709" width="6.54296875" style="80" customWidth="1"/>
    <col min="8710" max="8710" width="5" style="80" customWidth="1"/>
    <col min="8711" max="8711" width="2" style="80" customWidth="1"/>
    <col min="8712" max="8712" width="8.453125" style="80" customWidth="1"/>
    <col min="8713" max="8713" width="6.1796875" style="80" customWidth="1"/>
    <col min="8714" max="8714" width="5.7265625" style="80" customWidth="1"/>
    <col min="8715" max="8715" width="1.7265625" style="80" customWidth="1"/>
    <col min="8716" max="8719" width="3.453125" style="80" customWidth="1"/>
    <col min="8720" max="8720" width="7.1796875" style="80" customWidth="1"/>
    <col min="8721" max="8721" width="12.26953125" style="80" customWidth="1"/>
    <col min="8722" max="8723" width="3.453125" style="80" customWidth="1"/>
    <col min="8724" max="8724" width="1.81640625" style="80" customWidth="1"/>
    <col min="8725" max="8725" width="5.1796875" style="80" customWidth="1"/>
    <col min="8726" max="8729" width="0" style="80" hidden="1" customWidth="1"/>
    <col min="8730" max="8957" width="11.453125" style="80"/>
    <col min="8958" max="8958" width="2.26953125" style="80" customWidth="1"/>
    <col min="8959" max="8960" width="4.1796875" style="80" customWidth="1"/>
    <col min="8961" max="8961" width="4.26953125" style="80" customWidth="1"/>
    <col min="8962" max="8962" width="17.7265625" style="80" customWidth="1"/>
    <col min="8963" max="8963" width="5.26953125" style="80" customWidth="1"/>
    <col min="8964" max="8964" width="0.1796875" style="80" customWidth="1"/>
    <col min="8965" max="8965" width="6.54296875" style="80" customWidth="1"/>
    <col min="8966" max="8966" width="5" style="80" customWidth="1"/>
    <col min="8967" max="8967" width="2" style="80" customWidth="1"/>
    <col min="8968" max="8968" width="8.453125" style="80" customWidth="1"/>
    <col min="8969" max="8969" width="6.1796875" style="80" customWidth="1"/>
    <col min="8970" max="8970" width="5.7265625" style="80" customWidth="1"/>
    <col min="8971" max="8971" width="1.7265625" style="80" customWidth="1"/>
    <col min="8972" max="8975" width="3.453125" style="80" customWidth="1"/>
    <col min="8976" max="8976" width="7.1796875" style="80" customWidth="1"/>
    <col min="8977" max="8977" width="12.26953125" style="80" customWidth="1"/>
    <col min="8978" max="8979" width="3.453125" style="80" customWidth="1"/>
    <col min="8980" max="8980" width="1.81640625" style="80" customWidth="1"/>
    <col min="8981" max="8981" width="5.1796875" style="80" customWidth="1"/>
    <col min="8982" max="8985" width="0" style="80" hidden="1" customWidth="1"/>
    <col min="8986" max="9213" width="11.453125" style="80"/>
    <col min="9214" max="9214" width="2.26953125" style="80" customWidth="1"/>
    <col min="9215" max="9216" width="4.1796875" style="80" customWidth="1"/>
    <col min="9217" max="9217" width="4.26953125" style="80" customWidth="1"/>
    <col min="9218" max="9218" width="17.7265625" style="80" customWidth="1"/>
    <col min="9219" max="9219" width="5.26953125" style="80" customWidth="1"/>
    <col min="9220" max="9220" width="0.1796875" style="80" customWidth="1"/>
    <col min="9221" max="9221" width="6.54296875" style="80" customWidth="1"/>
    <col min="9222" max="9222" width="5" style="80" customWidth="1"/>
    <col min="9223" max="9223" width="2" style="80" customWidth="1"/>
    <col min="9224" max="9224" width="8.453125" style="80" customWidth="1"/>
    <col min="9225" max="9225" width="6.1796875" style="80" customWidth="1"/>
    <col min="9226" max="9226" width="5.7265625" style="80" customWidth="1"/>
    <col min="9227" max="9227" width="1.7265625" style="80" customWidth="1"/>
    <col min="9228" max="9231" width="3.453125" style="80" customWidth="1"/>
    <col min="9232" max="9232" width="7.1796875" style="80" customWidth="1"/>
    <col min="9233" max="9233" width="12.26953125" style="80" customWidth="1"/>
    <col min="9234" max="9235" width="3.453125" style="80" customWidth="1"/>
    <col min="9236" max="9236" width="1.81640625" style="80" customWidth="1"/>
    <col min="9237" max="9237" width="5.1796875" style="80" customWidth="1"/>
    <col min="9238" max="9241" width="0" style="80" hidden="1" customWidth="1"/>
    <col min="9242" max="9469" width="11.453125" style="80"/>
    <col min="9470" max="9470" width="2.26953125" style="80" customWidth="1"/>
    <col min="9471" max="9472" width="4.1796875" style="80" customWidth="1"/>
    <col min="9473" max="9473" width="4.26953125" style="80" customWidth="1"/>
    <col min="9474" max="9474" width="17.7265625" style="80" customWidth="1"/>
    <col min="9475" max="9475" width="5.26953125" style="80" customWidth="1"/>
    <col min="9476" max="9476" width="0.1796875" style="80" customWidth="1"/>
    <col min="9477" max="9477" width="6.54296875" style="80" customWidth="1"/>
    <col min="9478" max="9478" width="5" style="80" customWidth="1"/>
    <col min="9479" max="9479" width="2" style="80" customWidth="1"/>
    <col min="9480" max="9480" width="8.453125" style="80" customWidth="1"/>
    <col min="9481" max="9481" width="6.1796875" style="80" customWidth="1"/>
    <col min="9482" max="9482" width="5.7265625" style="80" customWidth="1"/>
    <col min="9483" max="9483" width="1.7265625" style="80" customWidth="1"/>
    <col min="9484" max="9487" width="3.453125" style="80" customWidth="1"/>
    <col min="9488" max="9488" width="7.1796875" style="80" customWidth="1"/>
    <col min="9489" max="9489" width="12.26953125" style="80" customWidth="1"/>
    <col min="9490" max="9491" width="3.453125" style="80" customWidth="1"/>
    <col min="9492" max="9492" width="1.81640625" style="80" customWidth="1"/>
    <col min="9493" max="9493" width="5.1796875" style="80" customWidth="1"/>
    <col min="9494" max="9497" width="0" style="80" hidden="1" customWidth="1"/>
    <col min="9498" max="9725" width="11.453125" style="80"/>
    <col min="9726" max="9726" width="2.26953125" style="80" customWidth="1"/>
    <col min="9727" max="9728" width="4.1796875" style="80" customWidth="1"/>
    <col min="9729" max="9729" width="4.26953125" style="80" customWidth="1"/>
    <col min="9730" max="9730" width="17.7265625" style="80" customWidth="1"/>
    <col min="9731" max="9731" width="5.26953125" style="80" customWidth="1"/>
    <col min="9732" max="9732" width="0.1796875" style="80" customWidth="1"/>
    <col min="9733" max="9733" width="6.54296875" style="80" customWidth="1"/>
    <col min="9734" max="9734" width="5" style="80" customWidth="1"/>
    <col min="9735" max="9735" width="2" style="80" customWidth="1"/>
    <col min="9736" max="9736" width="8.453125" style="80" customWidth="1"/>
    <col min="9737" max="9737" width="6.1796875" style="80" customWidth="1"/>
    <col min="9738" max="9738" width="5.7265625" style="80" customWidth="1"/>
    <col min="9739" max="9739" width="1.7265625" style="80" customWidth="1"/>
    <col min="9740" max="9743" width="3.453125" style="80" customWidth="1"/>
    <col min="9744" max="9744" width="7.1796875" style="80" customWidth="1"/>
    <col min="9745" max="9745" width="12.26953125" style="80" customWidth="1"/>
    <col min="9746" max="9747" width="3.453125" style="80" customWidth="1"/>
    <col min="9748" max="9748" width="1.81640625" style="80" customWidth="1"/>
    <col min="9749" max="9749" width="5.1796875" style="80" customWidth="1"/>
    <col min="9750" max="9753" width="0" style="80" hidden="1" customWidth="1"/>
    <col min="9754" max="9981" width="11.453125" style="80"/>
    <col min="9982" max="9982" width="2.26953125" style="80" customWidth="1"/>
    <col min="9983" max="9984" width="4.1796875" style="80" customWidth="1"/>
    <col min="9985" max="9985" width="4.26953125" style="80" customWidth="1"/>
    <col min="9986" max="9986" width="17.7265625" style="80" customWidth="1"/>
    <col min="9987" max="9987" width="5.26953125" style="80" customWidth="1"/>
    <col min="9988" max="9988" width="0.1796875" style="80" customWidth="1"/>
    <col min="9989" max="9989" width="6.54296875" style="80" customWidth="1"/>
    <col min="9990" max="9990" width="5" style="80" customWidth="1"/>
    <col min="9991" max="9991" width="2" style="80" customWidth="1"/>
    <col min="9992" max="9992" width="8.453125" style="80" customWidth="1"/>
    <col min="9993" max="9993" width="6.1796875" style="80" customWidth="1"/>
    <col min="9994" max="9994" width="5.7265625" style="80" customWidth="1"/>
    <col min="9995" max="9995" width="1.7265625" style="80" customWidth="1"/>
    <col min="9996" max="9999" width="3.453125" style="80" customWidth="1"/>
    <col min="10000" max="10000" width="7.1796875" style="80" customWidth="1"/>
    <col min="10001" max="10001" width="12.26953125" style="80" customWidth="1"/>
    <col min="10002" max="10003" width="3.453125" style="80" customWidth="1"/>
    <col min="10004" max="10004" width="1.81640625" style="80" customWidth="1"/>
    <col min="10005" max="10005" width="5.1796875" style="80" customWidth="1"/>
    <col min="10006" max="10009" width="0" style="80" hidden="1" customWidth="1"/>
    <col min="10010" max="10237" width="11.453125" style="80"/>
    <col min="10238" max="10238" width="2.26953125" style="80" customWidth="1"/>
    <col min="10239" max="10240" width="4.1796875" style="80" customWidth="1"/>
    <col min="10241" max="10241" width="4.26953125" style="80" customWidth="1"/>
    <col min="10242" max="10242" width="17.7265625" style="80" customWidth="1"/>
    <col min="10243" max="10243" width="5.26953125" style="80" customWidth="1"/>
    <col min="10244" max="10244" width="0.1796875" style="80" customWidth="1"/>
    <col min="10245" max="10245" width="6.54296875" style="80" customWidth="1"/>
    <col min="10246" max="10246" width="5" style="80" customWidth="1"/>
    <col min="10247" max="10247" width="2" style="80" customWidth="1"/>
    <col min="10248" max="10248" width="8.453125" style="80" customWidth="1"/>
    <col min="10249" max="10249" width="6.1796875" style="80" customWidth="1"/>
    <col min="10250" max="10250" width="5.7265625" style="80" customWidth="1"/>
    <col min="10251" max="10251" width="1.7265625" style="80" customWidth="1"/>
    <col min="10252" max="10255" width="3.453125" style="80" customWidth="1"/>
    <col min="10256" max="10256" width="7.1796875" style="80" customWidth="1"/>
    <col min="10257" max="10257" width="12.26953125" style="80" customWidth="1"/>
    <col min="10258" max="10259" width="3.453125" style="80" customWidth="1"/>
    <col min="10260" max="10260" width="1.81640625" style="80" customWidth="1"/>
    <col min="10261" max="10261" width="5.1796875" style="80" customWidth="1"/>
    <col min="10262" max="10265" width="0" style="80" hidden="1" customWidth="1"/>
    <col min="10266" max="10493" width="11.453125" style="80"/>
    <col min="10494" max="10494" width="2.26953125" style="80" customWidth="1"/>
    <col min="10495" max="10496" width="4.1796875" style="80" customWidth="1"/>
    <col min="10497" max="10497" width="4.26953125" style="80" customWidth="1"/>
    <col min="10498" max="10498" width="17.7265625" style="80" customWidth="1"/>
    <col min="10499" max="10499" width="5.26953125" style="80" customWidth="1"/>
    <col min="10500" max="10500" width="0.1796875" style="80" customWidth="1"/>
    <col min="10501" max="10501" width="6.54296875" style="80" customWidth="1"/>
    <col min="10502" max="10502" width="5" style="80" customWidth="1"/>
    <col min="10503" max="10503" width="2" style="80" customWidth="1"/>
    <col min="10504" max="10504" width="8.453125" style="80" customWidth="1"/>
    <col min="10505" max="10505" width="6.1796875" style="80" customWidth="1"/>
    <col min="10506" max="10506" width="5.7265625" style="80" customWidth="1"/>
    <col min="10507" max="10507" width="1.7265625" style="80" customWidth="1"/>
    <col min="10508" max="10511" width="3.453125" style="80" customWidth="1"/>
    <col min="10512" max="10512" width="7.1796875" style="80" customWidth="1"/>
    <col min="10513" max="10513" width="12.26953125" style="80" customWidth="1"/>
    <col min="10514" max="10515" width="3.453125" style="80" customWidth="1"/>
    <col min="10516" max="10516" width="1.81640625" style="80" customWidth="1"/>
    <col min="10517" max="10517" width="5.1796875" style="80" customWidth="1"/>
    <col min="10518" max="10521" width="0" style="80" hidden="1" customWidth="1"/>
    <col min="10522" max="10749" width="11.453125" style="80"/>
    <col min="10750" max="10750" width="2.26953125" style="80" customWidth="1"/>
    <col min="10751" max="10752" width="4.1796875" style="80" customWidth="1"/>
    <col min="10753" max="10753" width="4.26953125" style="80" customWidth="1"/>
    <col min="10754" max="10754" width="17.7265625" style="80" customWidth="1"/>
    <col min="10755" max="10755" width="5.26953125" style="80" customWidth="1"/>
    <col min="10756" max="10756" width="0.1796875" style="80" customWidth="1"/>
    <col min="10757" max="10757" width="6.54296875" style="80" customWidth="1"/>
    <col min="10758" max="10758" width="5" style="80" customWidth="1"/>
    <col min="10759" max="10759" width="2" style="80" customWidth="1"/>
    <col min="10760" max="10760" width="8.453125" style="80" customWidth="1"/>
    <col min="10761" max="10761" width="6.1796875" style="80" customWidth="1"/>
    <col min="10762" max="10762" width="5.7265625" style="80" customWidth="1"/>
    <col min="10763" max="10763" width="1.7265625" style="80" customWidth="1"/>
    <col min="10764" max="10767" width="3.453125" style="80" customWidth="1"/>
    <col min="10768" max="10768" width="7.1796875" style="80" customWidth="1"/>
    <col min="10769" max="10769" width="12.26953125" style="80" customWidth="1"/>
    <col min="10770" max="10771" width="3.453125" style="80" customWidth="1"/>
    <col min="10772" max="10772" width="1.81640625" style="80" customWidth="1"/>
    <col min="10773" max="10773" width="5.1796875" style="80" customWidth="1"/>
    <col min="10774" max="10777" width="0" style="80" hidden="1" customWidth="1"/>
    <col min="10778" max="11005" width="11.453125" style="80"/>
    <col min="11006" max="11006" width="2.26953125" style="80" customWidth="1"/>
    <col min="11007" max="11008" width="4.1796875" style="80" customWidth="1"/>
    <col min="11009" max="11009" width="4.26953125" style="80" customWidth="1"/>
    <col min="11010" max="11010" width="17.7265625" style="80" customWidth="1"/>
    <col min="11011" max="11011" width="5.26953125" style="80" customWidth="1"/>
    <col min="11012" max="11012" width="0.1796875" style="80" customWidth="1"/>
    <col min="11013" max="11013" width="6.54296875" style="80" customWidth="1"/>
    <col min="11014" max="11014" width="5" style="80" customWidth="1"/>
    <col min="11015" max="11015" width="2" style="80" customWidth="1"/>
    <col min="11016" max="11016" width="8.453125" style="80" customWidth="1"/>
    <col min="11017" max="11017" width="6.1796875" style="80" customWidth="1"/>
    <col min="11018" max="11018" width="5.7265625" style="80" customWidth="1"/>
    <col min="11019" max="11019" width="1.7265625" style="80" customWidth="1"/>
    <col min="11020" max="11023" width="3.453125" style="80" customWidth="1"/>
    <col min="11024" max="11024" width="7.1796875" style="80" customWidth="1"/>
    <col min="11025" max="11025" width="12.26953125" style="80" customWidth="1"/>
    <col min="11026" max="11027" width="3.453125" style="80" customWidth="1"/>
    <col min="11028" max="11028" width="1.81640625" style="80" customWidth="1"/>
    <col min="11029" max="11029" width="5.1796875" style="80" customWidth="1"/>
    <col min="11030" max="11033" width="0" style="80" hidden="1" customWidth="1"/>
    <col min="11034" max="11261" width="11.453125" style="80"/>
    <col min="11262" max="11262" width="2.26953125" style="80" customWidth="1"/>
    <col min="11263" max="11264" width="4.1796875" style="80" customWidth="1"/>
    <col min="11265" max="11265" width="4.26953125" style="80" customWidth="1"/>
    <col min="11266" max="11266" width="17.7265625" style="80" customWidth="1"/>
    <col min="11267" max="11267" width="5.26953125" style="80" customWidth="1"/>
    <col min="11268" max="11268" width="0.1796875" style="80" customWidth="1"/>
    <col min="11269" max="11269" width="6.54296875" style="80" customWidth="1"/>
    <col min="11270" max="11270" width="5" style="80" customWidth="1"/>
    <col min="11271" max="11271" width="2" style="80" customWidth="1"/>
    <col min="11272" max="11272" width="8.453125" style="80" customWidth="1"/>
    <col min="11273" max="11273" width="6.1796875" style="80" customWidth="1"/>
    <col min="11274" max="11274" width="5.7265625" style="80" customWidth="1"/>
    <col min="11275" max="11275" width="1.7265625" style="80" customWidth="1"/>
    <col min="11276" max="11279" width="3.453125" style="80" customWidth="1"/>
    <col min="11280" max="11280" width="7.1796875" style="80" customWidth="1"/>
    <col min="11281" max="11281" width="12.26953125" style="80" customWidth="1"/>
    <col min="11282" max="11283" width="3.453125" style="80" customWidth="1"/>
    <col min="11284" max="11284" width="1.81640625" style="80" customWidth="1"/>
    <col min="11285" max="11285" width="5.1796875" style="80" customWidth="1"/>
    <col min="11286" max="11289" width="0" style="80" hidden="1" customWidth="1"/>
    <col min="11290" max="11517" width="11.453125" style="80"/>
    <col min="11518" max="11518" width="2.26953125" style="80" customWidth="1"/>
    <col min="11519" max="11520" width="4.1796875" style="80" customWidth="1"/>
    <col min="11521" max="11521" width="4.26953125" style="80" customWidth="1"/>
    <col min="11522" max="11522" width="17.7265625" style="80" customWidth="1"/>
    <col min="11523" max="11523" width="5.26953125" style="80" customWidth="1"/>
    <col min="11524" max="11524" width="0.1796875" style="80" customWidth="1"/>
    <col min="11525" max="11525" width="6.54296875" style="80" customWidth="1"/>
    <col min="11526" max="11526" width="5" style="80" customWidth="1"/>
    <col min="11527" max="11527" width="2" style="80" customWidth="1"/>
    <col min="11528" max="11528" width="8.453125" style="80" customWidth="1"/>
    <col min="11529" max="11529" width="6.1796875" style="80" customWidth="1"/>
    <col min="11530" max="11530" width="5.7265625" style="80" customWidth="1"/>
    <col min="11531" max="11531" width="1.7265625" style="80" customWidth="1"/>
    <col min="11532" max="11535" width="3.453125" style="80" customWidth="1"/>
    <col min="11536" max="11536" width="7.1796875" style="80" customWidth="1"/>
    <col min="11537" max="11537" width="12.26953125" style="80" customWidth="1"/>
    <col min="11538" max="11539" width="3.453125" style="80" customWidth="1"/>
    <col min="11540" max="11540" width="1.81640625" style="80" customWidth="1"/>
    <col min="11541" max="11541" width="5.1796875" style="80" customWidth="1"/>
    <col min="11542" max="11545" width="0" style="80" hidden="1" customWidth="1"/>
    <col min="11546" max="11773" width="11.453125" style="80"/>
    <col min="11774" max="11774" width="2.26953125" style="80" customWidth="1"/>
    <col min="11775" max="11776" width="4.1796875" style="80" customWidth="1"/>
    <col min="11777" max="11777" width="4.26953125" style="80" customWidth="1"/>
    <col min="11778" max="11778" width="17.7265625" style="80" customWidth="1"/>
    <col min="11779" max="11779" width="5.26953125" style="80" customWidth="1"/>
    <col min="11780" max="11780" width="0.1796875" style="80" customWidth="1"/>
    <col min="11781" max="11781" width="6.54296875" style="80" customWidth="1"/>
    <col min="11782" max="11782" width="5" style="80" customWidth="1"/>
    <col min="11783" max="11783" width="2" style="80" customWidth="1"/>
    <col min="11784" max="11784" width="8.453125" style="80" customWidth="1"/>
    <col min="11785" max="11785" width="6.1796875" style="80" customWidth="1"/>
    <col min="11786" max="11786" width="5.7265625" style="80" customWidth="1"/>
    <col min="11787" max="11787" width="1.7265625" style="80" customWidth="1"/>
    <col min="11788" max="11791" width="3.453125" style="80" customWidth="1"/>
    <col min="11792" max="11792" width="7.1796875" style="80" customWidth="1"/>
    <col min="11793" max="11793" width="12.26953125" style="80" customWidth="1"/>
    <col min="11794" max="11795" width="3.453125" style="80" customWidth="1"/>
    <col min="11796" max="11796" width="1.81640625" style="80" customWidth="1"/>
    <col min="11797" max="11797" width="5.1796875" style="80" customWidth="1"/>
    <col min="11798" max="11801" width="0" style="80" hidden="1" customWidth="1"/>
    <col min="11802" max="12029" width="11.453125" style="80"/>
    <col min="12030" max="12030" width="2.26953125" style="80" customWidth="1"/>
    <col min="12031" max="12032" width="4.1796875" style="80" customWidth="1"/>
    <col min="12033" max="12033" width="4.26953125" style="80" customWidth="1"/>
    <col min="12034" max="12034" width="17.7265625" style="80" customWidth="1"/>
    <col min="12035" max="12035" width="5.26953125" style="80" customWidth="1"/>
    <col min="12036" max="12036" width="0.1796875" style="80" customWidth="1"/>
    <col min="12037" max="12037" width="6.54296875" style="80" customWidth="1"/>
    <col min="12038" max="12038" width="5" style="80" customWidth="1"/>
    <col min="12039" max="12039" width="2" style="80" customWidth="1"/>
    <col min="12040" max="12040" width="8.453125" style="80" customWidth="1"/>
    <col min="12041" max="12041" width="6.1796875" style="80" customWidth="1"/>
    <col min="12042" max="12042" width="5.7265625" style="80" customWidth="1"/>
    <col min="12043" max="12043" width="1.7265625" style="80" customWidth="1"/>
    <col min="12044" max="12047" width="3.453125" style="80" customWidth="1"/>
    <col min="12048" max="12048" width="7.1796875" style="80" customWidth="1"/>
    <col min="12049" max="12049" width="12.26953125" style="80" customWidth="1"/>
    <col min="12050" max="12051" width="3.453125" style="80" customWidth="1"/>
    <col min="12052" max="12052" width="1.81640625" style="80" customWidth="1"/>
    <col min="12053" max="12053" width="5.1796875" style="80" customWidth="1"/>
    <col min="12054" max="12057" width="0" style="80" hidden="1" customWidth="1"/>
    <col min="12058" max="12285" width="11.453125" style="80"/>
    <col min="12286" max="12286" width="2.26953125" style="80" customWidth="1"/>
    <col min="12287" max="12288" width="4.1796875" style="80" customWidth="1"/>
    <col min="12289" max="12289" width="4.26953125" style="80" customWidth="1"/>
    <col min="12290" max="12290" width="17.7265625" style="80" customWidth="1"/>
    <col min="12291" max="12291" width="5.26953125" style="80" customWidth="1"/>
    <col min="12292" max="12292" width="0.1796875" style="80" customWidth="1"/>
    <col min="12293" max="12293" width="6.54296875" style="80" customWidth="1"/>
    <col min="12294" max="12294" width="5" style="80" customWidth="1"/>
    <col min="12295" max="12295" width="2" style="80" customWidth="1"/>
    <col min="12296" max="12296" width="8.453125" style="80" customWidth="1"/>
    <col min="12297" max="12297" width="6.1796875" style="80" customWidth="1"/>
    <col min="12298" max="12298" width="5.7265625" style="80" customWidth="1"/>
    <col min="12299" max="12299" width="1.7265625" style="80" customWidth="1"/>
    <col min="12300" max="12303" width="3.453125" style="80" customWidth="1"/>
    <col min="12304" max="12304" width="7.1796875" style="80" customWidth="1"/>
    <col min="12305" max="12305" width="12.26953125" style="80" customWidth="1"/>
    <col min="12306" max="12307" width="3.453125" style="80" customWidth="1"/>
    <col min="12308" max="12308" width="1.81640625" style="80" customWidth="1"/>
    <col min="12309" max="12309" width="5.1796875" style="80" customWidth="1"/>
    <col min="12310" max="12313" width="0" style="80" hidden="1" customWidth="1"/>
    <col min="12314" max="12541" width="11.453125" style="80"/>
    <col min="12542" max="12542" width="2.26953125" style="80" customWidth="1"/>
    <col min="12543" max="12544" width="4.1796875" style="80" customWidth="1"/>
    <col min="12545" max="12545" width="4.26953125" style="80" customWidth="1"/>
    <col min="12546" max="12546" width="17.7265625" style="80" customWidth="1"/>
    <col min="12547" max="12547" width="5.26953125" style="80" customWidth="1"/>
    <col min="12548" max="12548" width="0.1796875" style="80" customWidth="1"/>
    <col min="12549" max="12549" width="6.54296875" style="80" customWidth="1"/>
    <col min="12550" max="12550" width="5" style="80" customWidth="1"/>
    <col min="12551" max="12551" width="2" style="80" customWidth="1"/>
    <col min="12552" max="12552" width="8.453125" style="80" customWidth="1"/>
    <col min="12553" max="12553" width="6.1796875" style="80" customWidth="1"/>
    <col min="12554" max="12554" width="5.7265625" style="80" customWidth="1"/>
    <col min="12555" max="12555" width="1.7265625" style="80" customWidth="1"/>
    <col min="12556" max="12559" width="3.453125" style="80" customWidth="1"/>
    <col min="12560" max="12560" width="7.1796875" style="80" customWidth="1"/>
    <col min="12561" max="12561" width="12.26953125" style="80" customWidth="1"/>
    <col min="12562" max="12563" width="3.453125" style="80" customWidth="1"/>
    <col min="12564" max="12564" width="1.81640625" style="80" customWidth="1"/>
    <col min="12565" max="12565" width="5.1796875" style="80" customWidth="1"/>
    <col min="12566" max="12569" width="0" style="80" hidden="1" customWidth="1"/>
    <col min="12570" max="12797" width="11.453125" style="80"/>
    <col min="12798" max="12798" width="2.26953125" style="80" customWidth="1"/>
    <col min="12799" max="12800" width="4.1796875" style="80" customWidth="1"/>
    <col min="12801" max="12801" width="4.26953125" style="80" customWidth="1"/>
    <col min="12802" max="12802" width="17.7265625" style="80" customWidth="1"/>
    <col min="12803" max="12803" width="5.26953125" style="80" customWidth="1"/>
    <col min="12804" max="12804" width="0.1796875" style="80" customWidth="1"/>
    <col min="12805" max="12805" width="6.54296875" style="80" customWidth="1"/>
    <col min="12806" max="12806" width="5" style="80" customWidth="1"/>
    <col min="12807" max="12807" width="2" style="80" customWidth="1"/>
    <col min="12808" max="12808" width="8.453125" style="80" customWidth="1"/>
    <col min="12809" max="12809" width="6.1796875" style="80" customWidth="1"/>
    <col min="12810" max="12810" width="5.7265625" style="80" customWidth="1"/>
    <col min="12811" max="12811" width="1.7265625" style="80" customWidth="1"/>
    <col min="12812" max="12815" width="3.453125" style="80" customWidth="1"/>
    <col min="12816" max="12816" width="7.1796875" style="80" customWidth="1"/>
    <col min="12817" max="12817" width="12.26953125" style="80" customWidth="1"/>
    <col min="12818" max="12819" width="3.453125" style="80" customWidth="1"/>
    <col min="12820" max="12820" width="1.81640625" style="80" customWidth="1"/>
    <col min="12821" max="12821" width="5.1796875" style="80" customWidth="1"/>
    <col min="12822" max="12825" width="0" style="80" hidden="1" customWidth="1"/>
    <col min="12826" max="13053" width="11.453125" style="80"/>
    <col min="13054" max="13054" width="2.26953125" style="80" customWidth="1"/>
    <col min="13055" max="13056" width="4.1796875" style="80" customWidth="1"/>
    <col min="13057" max="13057" width="4.26953125" style="80" customWidth="1"/>
    <col min="13058" max="13058" width="17.7265625" style="80" customWidth="1"/>
    <col min="13059" max="13059" width="5.26953125" style="80" customWidth="1"/>
    <col min="13060" max="13060" width="0.1796875" style="80" customWidth="1"/>
    <col min="13061" max="13061" width="6.54296875" style="80" customWidth="1"/>
    <col min="13062" max="13062" width="5" style="80" customWidth="1"/>
    <col min="13063" max="13063" width="2" style="80" customWidth="1"/>
    <col min="13064" max="13064" width="8.453125" style="80" customWidth="1"/>
    <col min="13065" max="13065" width="6.1796875" style="80" customWidth="1"/>
    <col min="13066" max="13066" width="5.7265625" style="80" customWidth="1"/>
    <col min="13067" max="13067" width="1.7265625" style="80" customWidth="1"/>
    <col min="13068" max="13071" width="3.453125" style="80" customWidth="1"/>
    <col min="13072" max="13072" width="7.1796875" style="80" customWidth="1"/>
    <col min="13073" max="13073" width="12.26953125" style="80" customWidth="1"/>
    <col min="13074" max="13075" width="3.453125" style="80" customWidth="1"/>
    <col min="13076" max="13076" width="1.81640625" style="80" customWidth="1"/>
    <col min="13077" max="13077" width="5.1796875" style="80" customWidth="1"/>
    <col min="13078" max="13081" width="0" style="80" hidden="1" customWidth="1"/>
    <col min="13082" max="13309" width="11.453125" style="80"/>
    <col min="13310" max="13310" width="2.26953125" style="80" customWidth="1"/>
    <col min="13311" max="13312" width="4.1796875" style="80" customWidth="1"/>
    <col min="13313" max="13313" width="4.26953125" style="80" customWidth="1"/>
    <col min="13314" max="13314" width="17.7265625" style="80" customWidth="1"/>
    <col min="13315" max="13315" width="5.26953125" style="80" customWidth="1"/>
    <col min="13316" max="13316" width="0.1796875" style="80" customWidth="1"/>
    <col min="13317" max="13317" width="6.54296875" style="80" customWidth="1"/>
    <col min="13318" max="13318" width="5" style="80" customWidth="1"/>
    <col min="13319" max="13319" width="2" style="80" customWidth="1"/>
    <col min="13320" max="13320" width="8.453125" style="80" customWidth="1"/>
    <col min="13321" max="13321" width="6.1796875" style="80" customWidth="1"/>
    <col min="13322" max="13322" width="5.7265625" style="80" customWidth="1"/>
    <col min="13323" max="13323" width="1.7265625" style="80" customWidth="1"/>
    <col min="13324" max="13327" width="3.453125" style="80" customWidth="1"/>
    <col min="13328" max="13328" width="7.1796875" style="80" customWidth="1"/>
    <col min="13329" max="13329" width="12.26953125" style="80" customWidth="1"/>
    <col min="13330" max="13331" width="3.453125" style="80" customWidth="1"/>
    <col min="13332" max="13332" width="1.81640625" style="80" customWidth="1"/>
    <col min="13333" max="13333" width="5.1796875" style="80" customWidth="1"/>
    <col min="13334" max="13337" width="0" style="80" hidden="1" customWidth="1"/>
    <col min="13338" max="13565" width="11.453125" style="80"/>
    <col min="13566" max="13566" width="2.26953125" style="80" customWidth="1"/>
    <col min="13567" max="13568" width="4.1796875" style="80" customWidth="1"/>
    <col min="13569" max="13569" width="4.26953125" style="80" customWidth="1"/>
    <col min="13570" max="13570" width="17.7265625" style="80" customWidth="1"/>
    <col min="13571" max="13571" width="5.26953125" style="80" customWidth="1"/>
    <col min="13572" max="13572" width="0.1796875" style="80" customWidth="1"/>
    <col min="13573" max="13573" width="6.54296875" style="80" customWidth="1"/>
    <col min="13574" max="13574" width="5" style="80" customWidth="1"/>
    <col min="13575" max="13575" width="2" style="80" customWidth="1"/>
    <col min="13576" max="13576" width="8.453125" style="80" customWidth="1"/>
    <col min="13577" max="13577" width="6.1796875" style="80" customWidth="1"/>
    <col min="13578" max="13578" width="5.7265625" style="80" customWidth="1"/>
    <col min="13579" max="13579" width="1.7265625" style="80" customWidth="1"/>
    <col min="13580" max="13583" width="3.453125" style="80" customWidth="1"/>
    <col min="13584" max="13584" width="7.1796875" style="80" customWidth="1"/>
    <col min="13585" max="13585" width="12.26953125" style="80" customWidth="1"/>
    <col min="13586" max="13587" width="3.453125" style="80" customWidth="1"/>
    <col min="13588" max="13588" width="1.81640625" style="80" customWidth="1"/>
    <col min="13589" max="13589" width="5.1796875" style="80" customWidth="1"/>
    <col min="13590" max="13593" width="0" style="80" hidden="1" customWidth="1"/>
    <col min="13594" max="13821" width="11.453125" style="80"/>
    <col min="13822" max="13822" width="2.26953125" style="80" customWidth="1"/>
    <col min="13823" max="13824" width="4.1796875" style="80" customWidth="1"/>
    <col min="13825" max="13825" width="4.26953125" style="80" customWidth="1"/>
    <col min="13826" max="13826" width="17.7265625" style="80" customWidth="1"/>
    <col min="13827" max="13827" width="5.26953125" style="80" customWidth="1"/>
    <col min="13828" max="13828" width="0.1796875" style="80" customWidth="1"/>
    <col min="13829" max="13829" width="6.54296875" style="80" customWidth="1"/>
    <col min="13830" max="13830" width="5" style="80" customWidth="1"/>
    <col min="13831" max="13831" width="2" style="80" customWidth="1"/>
    <col min="13832" max="13832" width="8.453125" style="80" customWidth="1"/>
    <col min="13833" max="13833" width="6.1796875" style="80" customWidth="1"/>
    <col min="13834" max="13834" width="5.7265625" style="80" customWidth="1"/>
    <col min="13835" max="13835" width="1.7265625" style="80" customWidth="1"/>
    <col min="13836" max="13839" width="3.453125" style="80" customWidth="1"/>
    <col min="13840" max="13840" width="7.1796875" style="80" customWidth="1"/>
    <col min="13841" max="13841" width="12.26953125" style="80" customWidth="1"/>
    <col min="13842" max="13843" width="3.453125" style="80" customWidth="1"/>
    <col min="13844" max="13844" width="1.81640625" style="80" customWidth="1"/>
    <col min="13845" max="13845" width="5.1796875" style="80" customWidth="1"/>
    <col min="13846" max="13849" width="0" style="80" hidden="1" customWidth="1"/>
    <col min="13850" max="14077" width="11.453125" style="80"/>
    <col min="14078" max="14078" width="2.26953125" style="80" customWidth="1"/>
    <col min="14079" max="14080" width="4.1796875" style="80" customWidth="1"/>
    <col min="14081" max="14081" width="4.26953125" style="80" customWidth="1"/>
    <col min="14082" max="14082" width="17.7265625" style="80" customWidth="1"/>
    <col min="14083" max="14083" width="5.26953125" style="80" customWidth="1"/>
    <col min="14084" max="14084" width="0.1796875" style="80" customWidth="1"/>
    <col min="14085" max="14085" width="6.54296875" style="80" customWidth="1"/>
    <col min="14086" max="14086" width="5" style="80" customWidth="1"/>
    <col min="14087" max="14087" width="2" style="80" customWidth="1"/>
    <col min="14088" max="14088" width="8.453125" style="80" customWidth="1"/>
    <col min="14089" max="14089" width="6.1796875" style="80" customWidth="1"/>
    <col min="14090" max="14090" width="5.7265625" style="80" customWidth="1"/>
    <col min="14091" max="14091" width="1.7265625" style="80" customWidth="1"/>
    <col min="14092" max="14095" width="3.453125" style="80" customWidth="1"/>
    <col min="14096" max="14096" width="7.1796875" style="80" customWidth="1"/>
    <col min="14097" max="14097" width="12.26953125" style="80" customWidth="1"/>
    <col min="14098" max="14099" width="3.453125" style="80" customWidth="1"/>
    <col min="14100" max="14100" width="1.81640625" style="80" customWidth="1"/>
    <col min="14101" max="14101" width="5.1796875" style="80" customWidth="1"/>
    <col min="14102" max="14105" width="0" style="80" hidden="1" customWidth="1"/>
    <col min="14106" max="14333" width="11.453125" style="80"/>
    <col min="14334" max="14334" width="2.26953125" style="80" customWidth="1"/>
    <col min="14335" max="14336" width="4.1796875" style="80" customWidth="1"/>
    <col min="14337" max="14337" width="4.26953125" style="80" customWidth="1"/>
    <col min="14338" max="14338" width="17.7265625" style="80" customWidth="1"/>
    <col min="14339" max="14339" width="5.26953125" style="80" customWidth="1"/>
    <col min="14340" max="14340" width="0.1796875" style="80" customWidth="1"/>
    <col min="14341" max="14341" width="6.54296875" style="80" customWidth="1"/>
    <col min="14342" max="14342" width="5" style="80" customWidth="1"/>
    <col min="14343" max="14343" width="2" style="80" customWidth="1"/>
    <col min="14344" max="14344" width="8.453125" style="80" customWidth="1"/>
    <col min="14345" max="14345" width="6.1796875" style="80" customWidth="1"/>
    <col min="14346" max="14346" width="5.7265625" style="80" customWidth="1"/>
    <col min="14347" max="14347" width="1.7265625" style="80" customWidth="1"/>
    <col min="14348" max="14351" width="3.453125" style="80" customWidth="1"/>
    <col min="14352" max="14352" width="7.1796875" style="80" customWidth="1"/>
    <col min="14353" max="14353" width="12.26953125" style="80" customWidth="1"/>
    <col min="14354" max="14355" width="3.453125" style="80" customWidth="1"/>
    <col min="14356" max="14356" width="1.81640625" style="80" customWidth="1"/>
    <col min="14357" max="14357" width="5.1796875" style="80" customWidth="1"/>
    <col min="14358" max="14361" width="0" style="80" hidden="1" customWidth="1"/>
    <col min="14362" max="14589" width="11.453125" style="80"/>
    <col min="14590" max="14590" width="2.26953125" style="80" customWidth="1"/>
    <col min="14591" max="14592" width="4.1796875" style="80" customWidth="1"/>
    <col min="14593" max="14593" width="4.26953125" style="80" customWidth="1"/>
    <col min="14594" max="14594" width="17.7265625" style="80" customWidth="1"/>
    <col min="14595" max="14595" width="5.26953125" style="80" customWidth="1"/>
    <col min="14596" max="14596" width="0.1796875" style="80" customWidth="1"/>
    <col min="14597" max="14597" width="6.54296875" style="80" customWidth="1"/>
    <col min="14598" max="14598" width="5" style="80" customWidth="1"/>
    <col min="14599" max="14599" width="2" style="80" customWidth="1"/>
    <col min="14600" max="14600" width="8.453125" style="80" customWidth="1"/>
    <col min="14601" max="14601" width="6.1796875" style="80" customWidth="1"/>
    <col min="14602" max="14602" width="5.7265625" style="80" customWidth="1"/>
    <col min="14603" max="14603" width="1.7265625" style="80" customWidth="1"/>
    <col min="14604" max="14607" width="3.453125" style="80" customWidth="1"/>
    <col min="14608" max="14608" width="7.1796875" style="80" customWidth="1"/>
    <col min="14609" max="14609" width="12.26953125" style="80" customWidth="1"/>
    <col min="14610" max="14611" width="3.453125" style="80" customWidth="1"/>
    <col min="14612" max="14612" width="1.81640625" style="80" customWidth="1"/>
    <col min="14613" max="14613" width="5.1796875" style="80" customWidth="1"/>
    <col min="14614" max="14617" width="0" style="80" hidden="1" customWidth="1"/>
    <col min="14618" max="14845" width="11.453125" style="80"/>
    <col min="14846" max="14846" width="2.26953125" style="80" customWidth="1"/>
    <col min="14847" max="14848" width="4.1796875" style="80" customWidth="1"/>
    <col min="14849" max="14849" width="4.26953125" style="80" customWidth="1"/>
    <col min="14850" max="14850" width="17.7265625" style="80" customWidth="1"/>
    <col min="14851" max="14851" width="5.26953125" style="80" customWidth="1"/>
    <col min="14852" max="14852" width="0.1796875" style="80" customWidth="1"/>
    <col min="14853" max="14853" width="6.54296875" style="80" customWidth="1"/>
    <col min="14854" max="14854" width="5" style="80" customWidth="1"/>
    <col min="14855" max="14855" width="2" style="80" customWidth="1"/>
    <col min="14856" max="14856" width="8.453125" style="80" customWidth="1"/>
    <col min="14857" max="14857" width="6.1796875" style="80" customWidth="1"/>
    <col min="14858" max="14858" width="5.7265625" style="80" customWidth="1"/>
    <col min="14859" max="14859" width="1.7265625" style="80" customWidth="1"/>
    <col min="14860" max="14863" width="3.453125" style="80" customWidth="1"/>
    <col min="14864" max="14864" width="7.1796875" style="80" customWidth="1"/>
    <col min="14865" max="14865" width="12.26953125" style="80" customWidth="1"/>
    <col min="14866" max="14867" width="3.453125" style="80" customWidth="1"/>
    <col min="14868" max="14868" width="1.81640625" style="80" customWidth="1"/>
    <col min="14869" max="14869" width="5.1796875" style="80" customWidth="1"/>
    <col min="14870" max="14873" width="0" style="80" hidden="1" customWidth="1"/>
    <col min="14874" max="15101" width="11.453125" style="80"/>
    <col min="15102" max="15102" width="2.26953125" style="80" customWidth="1"/>
    <col min="15103" max="15104" width="4.1796875" style="80" customWidth="1"/>
    <col min="15105" max="15105" width="4.26953125" style="80" customWidth="1"/>
    <col min="15106" max="15106" width="17.7265625" style="80" customWidth="1"/>
    <col min="15107" max="15107" width="5.26953125" style="80" customWidth="1"/>
    <col min="15108" max="15108" width="0.1796875" style="80" customWidth="1"/>
    <col min="15109" max="15109" width="6.54296875" style="80" customWidth="1"/>
    <col min="15110" max="15110" width="5" style="80" customWidth="1"/>
    <col min="15111" max="15111" width="2" style="80" customWidth="1"/>
    <col min="15112" max="15112" width="8.453125" style="80" customWidth="1"/>
    <col min="15113" max="15113" width="6.1796875" style="80" customWidth="1"/>
    <col min="15114" max="15114" width="5.7265625" style="80" customWidth="1"/>
    <col min="15115" max="15115" width="1.7265625" style="80" customWidth="1"/>
    <col min="15116" max="15119" width="3.453125" style="80" customWidth="1"/>
    <col min="15120" max="15120" width="7.1796875" style="80" customWidth="1"/>
    <col min="15121" max="15121" width="12.26953125" style="80" customWidth="1"/>
    <col min="15122" max="15123" width="3.453125" style="80" customWidth="1"/>
    <col min="15124" max="15124" width="1.81640625" style="80" customWidth="1"/>
    <col min="15125" max="15125" width="5.1796875" style="80" customWidth="1"/>
    <col min="15126" max="15129" width="0" style="80" hidden="1" customWidth="1"/>
    <col min="15130" max="15357" width="11.453125" style="80"/>
    <col min="15358" max="15358" width="2.26953125" style="80" customWidth="1"/>
    <col min="15359" max="15360" width="4.1796875" style="80" customWidth="1"/>
    <col min="15361" max="15361" width="4.26953125" style="80" customWidth="1"/>
    <col min="15362" max="15362" width="17.7265625" style="80" customWidth="1"/>
    <col min="15363" max="15363" width="5.26953125" style="80" customWidth="1"/>
    <col min="15364" max="15364" width="0.1796875" style="80" customWidth="1"/>
    <col min="15365" max="15365" width="6.54296875" style="80" customWidth="1"/>
    <col min="15366" max="15366" width="5" style="80" customWidth="1"/>
    <col min="15367" max="15367" width="2" style="80" customWidth="1"/>
    <col min="15368" max="15368" width="8.453125" style="80" customWidth="1"/>
    <col min="15369" max="15369" width="6.1796875" style="80" customWidth="1"/>
    <col min="15370" max="15370" width="5.7265625" style="80" customWidth="1"/>
    <col min="15371" max="15371" width="1.7265625" style="80" customWidth="1"/>
    <col min="15372" max="15375" width="3.453125" style="80" customWidth="1"/>
    <col min="15376" max="15376" width="7.1796875" style="80" customWidth="1"/>
    <col min="15377" max="15377" width="12.26953125" style="80" customWidth="1"/>
    <col min="15378" max="15379" width="3.453125" style="80" customWidth="1"/>
    <col min="15380" max="15380" width="1.81640625" style="80" customWidth="1"/>
    <col min="15381" max="15381" width="5.1796875" style="80" customWidth="1"/>
    <col min="15382" max="15385" width="0" style="80" hidden="1" customWidth="1"/>
    <col min="15386" max="15613" width="11.453125" style="80"/>
    <col min="15614" max="15614" width="2.26953125" style="80" customWidth="1"/>
    <col min="15615" max="15616" width="4.1796875" style="80" customWidth="1"/>
    <col min="15617" max="15617" width="4.26953125" style="80" customWidth="1"/>
    <col min="15618" max="15618" width="17.7265625" style="80" customWidth="1"/>
    <col min="15619" max="15619" width="5.26953125" style="80" customWidth="1"/>
    <col min="15620" max="15620" width="0.1796875" style="80" customWidth="1"/>
    <col min="15621" max="15621" width="6.54296875" style="80" customWidth="1"/>
    <col min="15622" max="15622" width="5" style="80" customWidth="1"/>
    <col min="15623" max="15623" width="2" style="80" customWidth="1"/>
    <col min="15624" max="15624" width="8.453125" style="80" customWidth="1"/>
    <col min="15625" max="15625" width="6.1796875" style="80" customWidth="1"/>
    <col min="15626" max="15626" width="5.7265625" style="80" customWidth="1"/>
    <col min="15627" max="15627" width="1.7265625" style="80" customWidth="1"/>
    <col min="15628" max="15631" width="3.453125" style="80" customWidth="1"/>
    <col min="15632" max="15632" width="7.1796875" style="80" customWidth="1"/>
    <col min="15633" max="15633" width="12.26953125" style="80" customWidth="1"/>
    <col min="15634" max="15635" width="3.453125" style="80" customWidth="1"/>
    <col min="15636" max="15636" width="1.81640625" style="80" customWidth="1"/>
    <col min="15637" max="15637" width="5.1796875" style="80" customWidth="1"/>
    <col min="15638" max="15641" width="0" style="80" hidden="1" customWidth="1"/>
    <col min="15642" max="15869" width="11.453125" style="80"/>
    <col min="15870" max="15870" width="2.26953125" style="80" customWidth="1"/>
    <col min="15871" max="15872" width="4.1796875" style="80" customWidth="1"/>
    <col min="15873" max="15873" width="4.26953125" style="80" customWidth="1"/>
    <col min="15874" max="15874" width="17.7265625" style="80" customWidth="1"/>
    <col min="15875" max="15875" width="5.26953125" style="80" customWidth="1"/>
    <col min="15876" max="15876" width="0.1796875" style="80" customWidth="1"/>
    <col min="15877" max="15877" width="6.54296875" style="80" customWidth="1"/>
    <col min="15878" max="15878" width="5" style="80" customWidth="1"/>
    <col min="15879" max="15879" width="2" style="80" customWidth="1"/>
    <col min="15880" max="15880" width="8.453125" style="80" customWidth="1"/>
    <col min="15881" max="15881" width="6.1796875" style="80" customWidth="1"/>
    <col min="15882" max="15882" width="5.7265625" style="80" customWidth="1"/>
    <col min="15883" max="15883" width="1.7265625" style="80" customWidth="1"/>
    <col min="15884" max="15887" width="3.453125" style="80" customWidth="1"/>
    <col min="15888" max="15888" width="7.1796875" style="80" customWidth="1"/>
    <col min="15889" max="15889" width="12.26953125" style="80" customWidth="1"/>
    <col min="15890" max="15891" width="3.453125" style="80" customWidth="1"/>
    <col min="15892" max="15892" width="1.81640625" style="80" customWidth="1"/>
    <col min="15893" max="15893" width="5.1796875" style="80" customWidth="1"/>
    <col min="15894" max="15897" width="0" style="80" hidden="1" customWidth="1"/>
    <col min="15898" max="16125" width="11.453125" style="80"/>
    <col min="16126" max="16126" width="2.26953125" style="80" customWidth="1"/>
    <col min="16127" max="16128" width="4.1796875" style="80" customWidth="1"/>
    <col min="16129" max="16129" width="4.26953125" style="80" customWidth="1"/>
    <col min="16130" max="16130" width="17.7265625" style="80" customWidth="1"/>
    <col min="16131" max="16131" width="5.26953125" style="80" customWidth="1"/>
    <col min="16132" max="16132" width="0.1796875" style="80" customWidth="1"/>
    <col min="16133" max="16133" width="6.54296875" style="80" customWidth="1"/>
    <col min="16134" max="16134" width="5" style="80" customWidth="1"/>
    <col min="16135" max="16135" width="2" style="80" customWidth="1"/>
    <col min="16136" max="16136" width="8.453125" style="80" customWidth="1"/>
    <col min="16137" max="16137" width="6.1796875" style="80" customWidth="1"/>
    <col min="16138" max="16138" width="5.7265625" style="80" customWidth="1"/>
    <col min="16139" max="16139" width="1.7265625" style="80" customWidth="1"/>
    <col min="16140" max="16143" width="3.453125" style="80" customWidth="1"/>
    <col min="16144" max="16144" width="7.1796875" style="80" customWidth="1"/>
    <col min="16145" max="16145" width="12.26953125" style="80" customWidth="1"/>
    <col min="16146" max="16147" width="3.453125" style="80" customWidth="1"/>
    <col min="16148" max="16148" width="1.81640625" style="80" customWidth="1"/>
    <col min="16149" max="16149" width="5.1796875" style="80" customWidth="1"/>
    <col min="16150" max="16153" width="0" style="80" hidden="1" customWidth="1"/>
    <col min="16154" max="16384" width="11.453125" style="80"/>
  </cols>
  <sheetData>
    <row r="1" spans="1:46" s="50" customFormat="1">
      <c r="B1" s="457" t="s">
        <v>58</v>
      </c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9"/>
      <c r="U1" s="51"/>
      <c r="V1" s="52"/>
      <c r="W1" s="53"/>
      <c r="X1" s="53"/>
      <c r="Y1" s="53"/>
    </row>
    <row r="2" spans="1:46" s="50" customFormat="1">
      <c r="B2" s="460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2"/>
      <c r="U2" s="51"/>
      <c r="V2" s="52"/>
      <c r="W2" s="53"/>
      <c r="X2" s="53"/>
      <c r="Y2" s="53"/>
    </row>
    <row r="3" spans="1:46" s="50" customFormat="1">
      <c r="B3" s="463" t="str">
        <f>+'APU RETIRO DE SOBR.'!B3:T4</f>
        <v>REPOSICION ALCANTARILLADO CASCO URBANO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5"/>
      <c r="U3" s="51"/>
      <c r="V3" s="52"/>
      <c r="W3" s="53"/>
      <c r="X3" s="53"/>
      <c r="Y3" s="53"/>
    </row>
    <row r="4" spans="1:46" s="50" customFormat="1">
      <c r="B4" s="466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  <c r="U4" s="51"/>
      <c r="V4" s="52"/>
      <c r="W4" s="53"/>
      <c r="X4" s="53"/>
      <c r="Y4" s="53"/>
    </row>
    <row r="5" spans="1:46">
      <c r="B5" s="434" t="s">
        <v>59</v>
      </c>
      <c r="C5" s="435"/>
      <c r="D5" s="435" t="s">
        <v>60</v>
      </c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 t="s">
        <v>61</v>
      </c>
      <c r="R5" s="435"/>
      <c r="S5" s="435"/>
      <c r="T5" s="54" t="s">
        <v>62</v>
      </c>
      <c r="U5" s="51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</row>
    <row r="6" spans="1:46" s="50" customFormat="1">
      <c r="B6" s="455">
        <f>+PRESUPUESTO!B12</f>
        <v>2.2000000000000002</v>
      </c>
      <c r="C6" s="456"/>
      <c r="D6" s="55" t="e">
        <f>+'PRESUPUESTO TOTAL'!#REF!</f>
        <v>#REF!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5" t="e">
        <f>+'PRESUPUESTO TOTAL'!#REF!</f>
        <v>#REF!</v>
      </c>
      <c r="R6" s="56"/>
      <c r="S6" s="57"/>
      <c r="T6" s="58">
        <v>1</v>
      </c>
      <c r="U6" s="51"/>
      <c r="V6" s="52"/>
      <c r="W6" s="53"/>
      <c r="X6" s="53"/>
      <c r="Y6" s="53"/>
    </row>
    <row r="7" spans="1:46" s="50" customFormat="1">
      <c r="B7" s="419"/>
      <c r="C7" s="400"/>
      <c r="D7" s="401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0"/>
      <c r="Q7" s="401"/>
      <c r="R7" s="402"/>
      <c r="S7" s="400"/>
      <c r="T7" s="59"/>
      <c r="U7" s="51"/>
      <c r="V7" s="52"/>
      <c r="W7" s="53"/>
      <c r="X7" s="53"/>
      <c r="Y7" s="53"/>
    </row>
    <row r="8" spans="1:46" s="50" customFormat="1"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  <c r="U8" s="51"/>
      <c r="V8" s="52"/>
      <c r="W8" s="53"/>
      <c r="X8" s="53"/>
      <c r="Y8" s="53"/>
    </row>
    <row r="9" spans="1:46">
      <c r="B9" s="420" t="s">
        <v>63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  <c r="S9" s="421"/>
      <c r="T9" s="422"/>
      <c r="U9" s="51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0" spans="1:46" s="50" customFormat="1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2"/>
      <c r="U10" s="51"/>
      <c r="V10" s="52"/>
      <c r="W10" s="53"/>
      <c r="X10" s="53"/>
      <c r="Y10" s="53"/>
    </row>
    <row r="11" spans="1:46">
      <c r="A11" s="65"/>
      <c r="B11" s="423" t="s">
        <v>60</v>
      </c>
      <c r="C11" s="424"/>
      <c r="D11" s="424"/>
      <c r="E11" s="424"/>
      <c r="F11" s="424" t="s">
        <v>40</v>
      </c>
      <c r="G11" s="424"/>
      <c r="H11" s="424"/>
      <c r="I11" s="424" t="s">
        <v>65</v>
      </c>
      <c r="J11" s="424"/>
      <c r="K11" s="424"/>
      <c r="L11" s="424" t="s">
        <v>66</v>
      </c>
      <c r="M11" s="424"/>
      <c r="N11" s="424"/>
      <c r="O11" s="424"/>
      <c r="P11" s="424"/>
      <c r="Q11" s="424" t="s">
        <v>67</v>
      </c>
      <c r="R11" s="424"/>
      <c r="S11" s="424"/>
      <c r="T11" s="66" t="s">
        <v>68</v>
      </c>
      <c r="U11" s="51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</row>
    <row r="12" spans="1:46" s="50" customFormat="1">
      <c r="B12" s="425" t="s">
        <v>92</v>
      </c>
      <c r="C12" s="426"/>
      <c r="D12" s="426"/>
      <c r="E12" s="426"/>
      <c r="F12" s="426" t="s">
        <v>25</v>
      </c>
      <c r="G12" s="426"/>
      <c r="H12" s="426"/>
      <c r="I12" s="426"/>
      <c r="J12" s="426"/>
      <c r="K12" s="426"/>
      <c r="L12" s="427">
        <f>T38*10%</f>
        <v>1542.8571428571431</v>
      </c>
      <c r="M12" s="428"/>
      <c r="N12" s="428"/>
      <c r="O12" s="428"/>
      <c r="P12" s="429"/>
      <c r="Q12" s="426">
        <v>1</v>
      </c>
      <c r="R12" s="426"/>
      <c r="S12" s="426"/>
      <c r="T12" s="67">
        <f>L12*Q12</f>
        <v>1542.8571428571431</v>
      </c>
      <c r="U12" s="51"/>
      <c r="V12" s="52"/>
      <c r="W12" s="53"/>
      <c r="X12" s="53"/>
      <c r="Y12" s="53"/>
    </row>
    <row r="13" spans="1:46" s="50" customFormat="1">
      <c r="B13" s="425"/>
      <c r="C13" s="426"/>
      <c r="D13" s="426"/>
      <c r="E13" s="426"/>
      <c r="F13" s="426"/>
      <c r="G13" s="426"/>
      <c r="H13" s="426"/>
      <c r="I13" s="426"/>
      <c r="J13" s="426"/>
      <c r="K13" s="426"/>
      <c r="L13" s="427"/>
      <c r="M13" s="428"/>
      <c r="N13" s="428"/>
      <c r="O13" s="428"/>
      <c r="P13" s="429"/>
      <c r="Q13" s="426"/>
      <c r="R13" s="426"/>
      <c r="S13" s="426"/>
      <c r="T13" s="67"/>
      <c r="U13" s="51"/>
      <c r="V13" s="52"/>
      <c r="W13" s="53"/>
      <c r="X13" s="53"/>
      <c r="Y13" s="53"/>
    </row>
    <row r="14" spans="1:46" s="50" customFormat="1">
      <c r="B14" s="425"/>
      <c r="C14" s="426"/>
      <c r="D14" s="426"/>
      <c r="E14" s="426"/>
      <c r="F14" s="426"/>
      <c r="G14" s="426"/>
      <c r="H14" s="426"/>
      <c r="I14" s="426"/>
      <c r="J14" s="426"/>
      <c r="K14" s="426"/>
      <c r="L14" s="427"/>
      <c r="M14" s="428"/>
      <c r="N14" s="428"/>
      <c r="O14" s="428"/>
      <c r="P14" s="429"/>
      <c r="Q14" s="426"/>
      <c r="R14" s="426"/>
      <c r="S14" s="426"/>
      <c r="T14" s="67"/>
      <c r="U14" s="51"/>
      <c r="V14" s="52"/>
      <c r="W14" s="53"/>
      <c r="X14" s="53"/>
      <c r="Y14" s="53"/>
    </row>
    <row r="15" spans="1:46" s="50" customFormat="1">
      <c r="B15" s="431" t="s">
        <v>71</v>
      </c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3"/>
      <c r="T15" s="67">
        <f>SUM(T12:T14)</f>
        <v>1542.8571428571431</v>
      </c>
      <c r="U15" s="51"/>
      <c r="V15" s="52"/>
      <c r="W15" s="53"/>
      <c r="X15" s="53"/>
      <c r="Y15" s="53"/>
    </row>
    <row r="16" spans="1:46" s="50" customFormat="1"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70"/>
      <c r="U16" s="51"/>
      <c r="V16" s="52"/>
      <c r="W16" s="53"/>
      <c r="X16" s="53"/>
      <c r="Y16" s="53"/>
    </row>
    <row r="17" spans="1:46">
      <c r="B17" s="420" t="s">
        <v>72</v>
      </c>
      <c r="C17" s="421"/>
      <c r="D17" s="421"/>
      <c r="E17" s="421"/>
      <c r="F17" s="421"/>
      <c r="G17" s="421"/>
      <c r="H17" s="421"/>
      <c r="I17" s="421"/>
      <c r="J17" s="421"/>
      <c r="K17" s="421"/>
      <c r="L17" s="421"/>
      <c r="M17" s="421"/>
      <c r="N17" s="421"/>
      <c r="O17" s="421"/>
      <c r="P17" s="421"/>
      <c r="Q17" s="421"/>
      <c r="R17" s="421"/>
      <c r="S17" s="421"/>
      <c r="T17" s="422"/>
      <c r="U17" s="51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</row>
    <row r="18" spans="1:46" s="50" customFormat="1">
      <c r="B18" s="63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2"/>
      <c r="U18" s="51"/>
      <c r="V18" s="52"/>
      <c r="W18" s="53"/>
      <c r="X18" s="53"/>
      <c r="Y18" s="53"/>
    </row>
    <row r="19" spans="1:46">
      <c r="B19" s="434" t="s">
        <v>60</v>
      </c>
      <c r="C19" s="435"/>
      <c r="D19" s="435"/>
      <c r="E19" s="435"/>
      <c r="F19" s="435"/>
      <c r="G19" s="435"/>
      <c r="H19" s="435"/>
      <c r="I19" s="435"/>
      <c r="J19" s="435" t="s">
        <v>61</v>
      </c>
      <c r="K19" s="435"/>
      <c r="L19" s="435" t="s">
        <v>62</v>
      </c>
      <c r="M19" s="435"/>
      <c r="N19" s="435"/>
      <c r="O19" s="435"/>
      <c r="P19" s="435"/>
      <c r="Q19" s="435" t="s">
        <v>73</v>
      </c>
      <c r="R19" s="435"/>
      <c r="S19" s="435"/>
      <c r="T19" s="54" t="s">
        <v>74</v>
      </c>
      <c r="U19" s="51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</row>
    <row r="20" spans="1:46" s="50" customFormat="1">
      <c r="B20" s="436" t="s">
        <v>103</v>
      </c>
      <c r="C20" s="437"/>
      <c r="D20" s="437"/>
      <c r="E20" s="437"/>
      <c r="F20" s="437"/>
      <c r="G20" s="437"/>
      <c r="H20" s="437"/>
      <c r="I20" s="437"/>
      <c r="J20" s="437" t="s">
        <v>18</v>
      </c>
      <c r="K20" s="437"/>
      <c r="L20" s="437">
        <v>1</v>
      </c>
      <c r="M20" s="437"/>
      <c r="N20" s="437"/>
      <c r="O20" s="437"/>
      <c r="P20" s="437"/>
      <c r="Q20" s="469">
        <v>142000</v>
      </c>
      <c r="R20" s="469"/>
      <c r="S20" s="469"/>
      <c r="T20" s="67">
        <f>L20*Q20</f>
        <v>142000</v>
      </c>
      <c r="U20" s="51"/>
      <c r="V20" s="52"/>
      <c r="W20" s="53"/>
      <c r="X20" s="53"/>
      <c r="Y20" s="53"/>
    </row>
    <row r="21" spans="1:46" s="50" customFormat="1">
      <c r="B21" s="436" t="s">
        <v>94</v>
      </c>
      <c r="C21" s="437"/>
      <c r="D21" s="437"/>
      <c r="E21" s="437"/>
      <c r="F21" s="437"/>
      <c r="G21" s="437"/>
      <c r="H21" s="437"/>
      <c r="I21" s="437"/>
      <c r="J21" s="437" t="s">
        <v>40</v>
      </c>
      <c r="K21" s="437"/>
      <c r="L21" s="437">
        <f>0.2</f>
        <v>0.2</v>
      </c>
      <c r="M21" s="437"/>
      <c r="N21" s="437"/>
      <c r="O21" s="437"/>
      <c r="P21" s="437"/>
      <c r="Q21" s="469">
        <v>5500</v>
      </c>
      <c r="R21" s="469"/>
      <c r="S21" s="469"/>
      <c r="T21" s="67">
        <f>L21*Q21</f>
        <v>1100</v>
      </c>
      <c r="U21" s="51"/>
      <c r="V21" s="52"/>
      <c r="W21" s="53"/>
      <c r="X21" s="53"/>
      <c r="Y21" s="53"/>
    </row>
    <row r="22" spans="1:46" s="50" customFormat="1">
      <c r="B22" s="438" t="s">
        <v>71</v>
      </c>
      <c r="C22" s="439"/>
      <c r="D22" s="439"/>
      <c r="E22" s="439"/>
      <c r="F22" s="439"/>
      <c r="G22" s="439"/>
      <c r="H22" s="439"/>
      <c r="I22" s="439"/>
      <c r="J22" s="439"/>
      <c r="K22" s="439"/>
      <c r="L22" s="439"/>
      <c r="M22" s="439"/>
      <c r="N22" s="439"/>
      <c r="O22" s="439"/>
      <c r="P22" s="439"/>
      <c r="Q22" s="439"/>
      <c r="R22" s="439"/>
      <c r="S22" s="440"/>
      <c r="T22" s="67">
        <f>SUM(T20:T21)</f>
        <v>143100</v>
      </c>
      <c r="U22" s="51"/>
      <c r="V22" s="52"/>
      <c r="W22" s="53"/>
      <c r="X22" s="53"/>
      <c r="Y22" s="53"/>
    </row>
    <row r="23" spans="1:46" s="50" customFormat="1">
      <c r="B23" s="72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0"/>
      <c r="U23" s="51"/>
      <c r="V23" s="52"/>
      <c r="W23" s="53"/>
      <c r="X23" s="53"/>
      <c r="Y23" s="53"/>
    </row>
    <row r="24" spans="1:46">
      <c r="B24" s="420" t="s">
        <v>75</v>
      </c>
      <c r="C24" s="421"/>
      <c r="D24" s="421"/>
      <c r="E24" s="421"/>
      <c r="F24" s="421"/>
      <c r="G24" s="421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421"/>
      <c r="S24" s="421"/>
      <c r="T24" s="422"/>
      <c r="U24" s="51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</row>
    <row r="25" spans="1:46" s="50" customFormat="1"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2"/>
      <c r="U25" s="51"/>
      <c r="V25" s="52"/>
      <c r="W25" s="53"/>
      <c r="X25" s="53"/>
      <c r="Y25" s="53"/>
    </row>
    <row r="26" spans="1:46">
      <c r="B26" s="423" t="s">
        <v>76</v>
      </c>
      <c r="C26" s="424"/>
      <c r="D26" s="424"/>
      <c r="E26" s="424"/>
      <c r="F26" s="424"/>
      <c r="G26" s="424"/>
      <c r="H26" s="424" t="s">
        <v>77</v>
      </c>
      <c r="I26" s="424"/>
      <c r="J26" s="424" t="s">
        <v>78</v>
      </c>
      <c r="K26" s="424"/>
      <c r="L26" s="424" t="s">
        <v>79</v>
      </c>
      <c r="M26" s="424"/>
      <c r="N26" s="424"/>
      <c r="O26" s="424"/>
      <c r="P26" s="424"/>
      <c r="Q26" s="424" t="s">
        <v>80</v>
      </c>
      <c r="R26" s="424"/>
      <c r="S26" s="424"/>
      <c r="T26" s="66" t="s">
        <v>68</v>
      </c>
      <c r="U26" s="51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</row>
    <row r="27" spans="1:46" s="50" customFormat="1">
      <c r="B27" s="441"/>
      <c r="C27" s="442"/>
      <c r="D27" s="442"/>
      <c r="E27" s="442"/>
      <c r="F27" s="442"/>
      <c r="G27" s="443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6"/>
      <c r="T27" s="67"/>
      <c r="U27" s="51"/>
      <c r="V27" s="52"/>
      <c r="W27" s="53"/>
      <c r="X27" s="53"/>
      <c r="Y27" s="53"/>
    </row>
    <row r="28" spans="1:46" s="50" customFormat="1">
      <c r="B28" s="425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71"/>
      <c r="U28" s="51"/>
      <c r="V28" s="52"/>
      <c r="W28" s="53"/>
      <c r="X28" s="53"/>
      <c r="Y28" s="53"/>
    </row>
    <row r="29" spans="1:46" s="50" customFormat="1">
      <c r="B29" s="425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6"/>
      <c r="T29" s="71"/>
      <c r="U29" s="51"/>
      <c r="V29" s="52"/>
      <c r="W29" s="53"/>
      <c r="X29" s="53"/>
      <c r="Y29" s="53"/>
    </row>
    <row r="30" spans="1:46" s="50" customFormat="1">
      <c r="B30" s="444" t="s">
        <v>71</v>
      </c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5"/>
      <c r="T30" s="67">
        <f>T27</f>
        <v>0</v>
      </c>
      <c r="U30" s="51"/>
      <c r="V30" s="74"/>
      <c r="W30" s="53"/>
      <c r="X30" s="53"/>
      <c r="Y30" s="53"/>
    </row>
    <row r="31" spans="1:46" s="50" customFormat="1">
      <c r="A31" s="75"/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0"/>
      <c r="U31" s="51"/>
      <c r="V31" s="74"/>
      <c r="W31" s="53"/>
      <c r="X31" s="53"/>
      <c r="Y31" s="53"/>
    </row>
    <row r="32" spans="1:46">
      <c r="B32" s="420" t="s">
        <v>82</v>
      </c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2"/>
      <c r="U32" s="51"/>
    </row>
    <row r="33" spans="1:46" s="50" customFormat="1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2"/>
      <c r="U33" s="51"/>
      <c r="V33" s="52"/>
      <c r="W33" s="53"/>
      <c r="X33" s="53"/>
      <c r="Y33" s="53"/>
    </row>
    <row r="34" spans="1:46">
      <c r="B34" s="423" t="s">
        <v>83</v>
      </c>
      <c r="C34" s="424"/>
      <c r="D34" s="424"/>
      <c r="E34" s="424"/>
      <c r="F34" s="424"/>
      <c r="G34" s="424"/>
      <c r="H34" s="424" t="s">
        <v>84</v>
      </c>
      <c r="I34" s="424"/>
      <c r="J34" s="424" t="s">
        <v>85</v>
      </c>
      <c r="K34" s="424"/>
      <c r="L34" s="424" t="s">
        <v>86</v>
      </c>
      <c r="M34" s="424"/>
      <c r="N34" s="424"/>
      <c r="O34" s="424"/>
      <c r="P34" s="424"/>
      <c r="Q34" s="424" t="s">
        <v>67</v>
      </c>
      <c r="R34" s="424"/>
      <c r="S34" s="424"/>
      <c r="T34" s="66" t="s">
        <v>68</v>
      </c>
      <c r="U34" s="51"/>
    </row>
    <row r="35" spans="1:46" s="50" customFormat="1">
      <c r="B35" s="425" t="s">
        <v>95</v>
      </c>
      <c r="C35" s="426"/>
      <c r="D35" s="426"/>
      <c r="E35" s="426"/>
      <c r="F35" s="426"/>
      <c r="G35" s="426"/>
      <c r="H35" s="426">
        <v>30000</v>
      </c>
      <c r="I35" s="426"/>
      <c r="J35" s="426">
        <f>+H35*0.8</f>
        <v>24000</v>
      </c>
      <c r="K35" s="426"/>
      <c r="L35" s="426">
        <f>+J35+H35</f>
        <v>54000</v>
      </c>
      <c r="M35" s="426"/>
      <c r="N35" s="426"/>
      <c r="O35" s="426"/>
      <c r="P35" s="426"/>
      <c r="Q35" s="470">
        <v>7</v>
      </c>
      <c r="R35" s="470"/>
      <c r="S35" s="470"/>
      <c r="T35" s="67">
        <f>L35/Q35</f>
        <v>7714.2857142857147</v>
      </c>
      <c r="U35" s="51"/>
      <c r="V35" s="52"/>
      <c r="W35" s="53"/>
      <c r="X35" s="53"/>
      <c r="Y35" s="53"/>
    </row>
    <row r="36" spans="1:46" s="50" customFormat="1">
      <c r="B36" s="425" t="s">
        <v>96</v>
      </c>
      <c r="C36" s="426"/>
      <c r="D36" s="426"/>
      <c r="E36" s="426"/>
      <c r="F36" s="426"/>
      <c r="G36" s="426"/>
      <c r="H36" s="426">
        <v>30000</v>
      </c>
      <c r="I36" s="426"/>
      <c r="J36" s="426">
        <f>+H36*0.8</f>
        <v>24000</v>
      </c>
      <c r="K36" s="426"/>
      <c r="L36" s="426">
        <f>+J36+H36</f>
        <v>54000</v>
      </c>
      <c r="M36" s="426"/>
      <c r="N36" s="426"/>
      <c r="O36" s="426"/>
      <c r="P36" s="426"/>
      <c r="Q36" s="470">
        <v>7</v>
      </c>
      <c r="R36" s="470"/>
      <c r="S36" s="470"/>
      <c r="T36" s="67">
        <f>L36/Q36</f>
        <v>7714.2857142857147</v>
      </c>
      <c r="U36" s="51"/>
      <c r="V36" s="52"/>
      <c r="W36" s="53"/>
      <c r="X36" s="53"/>
      <c r="Y36" s="53"/>
    </row>
    <row r="37" spans="1:46" s="50" customFormat="1">
      <c r="B37" s="425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6"/>
      <c r="T37" s="67"/>
      <c r="U37" s="51"/>
      <c r="V37" s="52"/>
      <c r="W37" s="53"/>
      <c r="X37" s="53"/>
      <c r="Y37" s="53"/>
    </row>
    <row r="38" spans="1:46" s="50" customFormat="1">
      <c r="B38" s="431" t="s">
        <v>71</v>
      </c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67">
        <f>SUM(T35:T36)</f>
        <v>15428.571428571429</v>
      </c>
      <c r="U38" s="51"/>
      <c r="V38" s="52"/>
      <c r="W38" s="53"/>
      <c r="X38" s="53"/>
      <c r="Y38" s="53"/>
    </row>
    <row r="39" spans="1:46" s="79" customFormat="1">
      <c r="A39" s="50"/>
      <c r="B39" s="448" t="s">
        <v>29</v>
      </c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76">
        <f>ROUND(T38+T30+T22+T16,0)</f>
        <v>158529</v>
      </c>
      <c r="U39" s="51"/>
      <c r="V39" s="52"/>
      <c r="W39" s="53"/>
      <c r="X39" s="53"/>
      <c r="Y39" s="53"/>
      <c r="Z39" s="77"/>
      <c r="AA39" s="78"/>
      <c r="AB39" s="78"/>
      <c r="AC39" s="78"/>
      <c r="AD39" s="78"/>
      <c r="AE39" s="78"/>
    </row>
    <row r="40" spans="1:46" s="79" customFormat="1">
      <c r="A40" s="50"/>
      <c r="B40" s="450" t="s">
        <v>88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87">
        <f>T39*15%</f>
        <v>23779.35</v>
      </c>
      <c r="U40" s="51"/>
      <c r="V40" s="52"/>
      <c r="W40" s="53"/>
      <c r="X40" s="53"/>
      <c r="Y40" s="53"/>
      <c r="Z40" s="77"/>
      <c r="AA40" s="78"/>
      <c r="AB40" s="78"/>
      <c r="AC40" s="78"/>
      <c r="AD40" s="78"/>
      <c r="AE40" s="78"/>
    </row>
    <row r="41" spans="1:46" s="79" customFormat="1">
      <c r="A41" s="50"/>
      <c r="B41" s="450" t="s">
        <v>89</v>
      </c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87">
        <f>T39*5%</f>
        <v>7926.4500000000007</v>
      </c>
      <c r="U41" s="51"/>
      <c r="V41" s="52"/>
      <c r="W41" s="53"/>
      <c r="X41" s="53"/>
      <c r="Y41" s="53"/>
      <c r="Z41" s="77"/>
      <c r="AA41" s="78"/>
      <c r="AB41" s="78"/>
      <c r="AC41" s="78"/>
      <c r="AD41" s="78"/>
      <c r="AE41" s="78"/>
    </row>
    <row r="42" spans="1:46">
      <c r="B42" s="450" t="s">
        <v>90</v>
      </c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  <c r="T42" s="87">
        <f>T39*5%</f>
        <v>7926.4500000000007</v>
      </c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</row>
    <row r="43" spans="1:46" ht="13" thickBot="1">
      <c r="B43" s="453" t="s">
        <v>91</v>
      </c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81">
        <f>ROUND(SUM(T39:T42),0)</f>
        <v>198161</v>
      </c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</row>
    <row r="44" spans="1:46" s="50" customFormat="1">
      <c r="T44" s="82"/>
      <c r="V44" s="52"/>
      <c r="W44" s="53"/>
      <c r="X44" s="53"/>
      <c r="Y44" s="53"/>
    </row>
    <row r="45" spans="1:46" s="91" customForma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89"/>
      <c r="V45" s="89"/>
      <c r="W45" s="89"/>
      <c r="X45" s="89"/>
      <c r="Y45" s="89"/>
      <c r="Z45" s="89"/>
      <c r="AA45" s="89"/>
      <c r="AB45" s="89"/>
      <c r="AC45" s="89"/>
    </row>
    <row r="46" spans="1:46" s="91" customFormat="1" ht="31.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89"/>
      <c r="V46" s="89"/>
      <c r="W46" s="89"/>
      <c r="X46" s="89"/>
      <c r="Y46" s="89"/>
      <c r="Z46" s="89"/>
      <c r="AA46" s="89"/>
      <c r="AB46" s="89"/>
      <c r="AC46" s="89"/>
    </row>
    <row r="47" spans="1:46" s="91" customFormat="1">
      <c r="A47" s="89"/>
      <c r="B47" s="90"/>
      <c r="C47" s="90"/>
      <c r="D47" s="42" t="s">
        <v>97</v>
      </c>
      <c r="E47" s="30"/>
      <c r="F47" s="30"/>
      <c r="G47" s="30"/>
      <c r="H47" s="42"/>
      <c r="I47" s="30"/>
      <c r="J47" s="30"/>
      <c r="K47" s="90"/>
      <c r="L47" s="90"/>
      <c r="M47" s="90"/>
      <c r="N47" s="42" t="s">
        <v>98</v>
      </c>
      <c r="O47" s="30"/>
      <c r="P47" s="30"/>
      <c r="Q47" s="30"/>
      <c r="R47" s="42"/>
      <c r="S47" s="30"/>
      <c r="T47" s="30"/>
      <c r="U47" s="89"/>
      <c r="V47" s="89"/>
      <c r="W47" s="89"/>
      <c r="X47" s="89"/>
      <c r="Y47" s="89"/>
      <c r="Z47" s="89"/>
      <c r="AA47" s="89"/>
      <c r="AB47" s="89"/>
      <c r="AC47" s="89"/>
    </row>
    <row r="48" spans="1:46" s="91" customFormat="1">
      <c r="A48" s="89"/>
      <c r="B48" s="92"/>
      <c r="C48" s="90"/>
      <c r="D48" s="42" t="s">
        <v>99</v>
      </c>
      <c r="E48" s="30"/>
      <c r="F48" s="30"/>
      <c r="G48" s="30"/>
      <c r="H48" s="42"/>
      <c r="I48" s="30"/>
      <c r="J48" s="30"/>
      <c r="K48" s="90"/>
      <c r="L48" s="90"/>
      <c r="M48" s="90"/>
      <c r="N48" s="42" t="s">
        <v>100</v>
      </c>
      <c r="O48" s="30"/>
      <c r="P48" s="30"/>
      <c r="Q48" s="30"/>
      <c r="R48" s="42"/>
      <c r="S48" s="30"/>
      <c r="T48" s="30"/>
      <c r="U48" s="89"/>
      <c r="V48" s="89"/>
      <c r="W48" s="89"/>
      <c r="X48" s="89"/>
      <c r="Y48" s="89"/>
      <c r="Z48" s="89"/>
      <c r="AA48" s="89"/>
      <c r="AB48" s="89"/>
      <c r="AC48" s="89"/>
    </row>
    <row r="49" spans="1:29" s="91" customFormat="1">
      <c r="A49" s="89"/>
      <c r="B49" s="92"/>
      <c r="C49" s="90"/>
      <c r="D49" s="42" t="s">
        <v>101</v>
      </c>
      <c r="E49" s="30"/>
      <c r="F49" s="30"/>
      <c r="G49" s="30"/>
      <c r="H49" s="30"/>
      <c r="I49" s="30"/>
      <c r="J49" s="30"/>
      <c r="K49" s="90"/>
      <c r="L49" s="90"/>
      <c r="M49" s="90"/>
      <c r="N49" s="42"/>
      <c r="O49" s="30"/>
      <c r="P49" s="30"/>
      <c r="Q49" s="30"/>
      <c r="R49" s="30"/>
      <c r="S49" s="30"/>
      <c r="T49" s="30"/>
      <c r="U49" s="89"/>
      <c r="V49" s="89"/>
      <c r="W49" s="89"/>
      <c r="X49" s="89"/>
      <c r="Y49" s="89"/>
      <c r="Z49" s="89"/>
      <c r="AA49" s="89"/>
      <c r="AB49" s="89"/>
      <c r="AC49" s="89"/>
    </row>
    <row r="50" spans="1:29" s="50" customFormat="1">
      <c r="T50" s="82"/>
      <c r="V50" s="52"/>
      <c r="W50" s="53"/>
      <c r="X50" s="53"/>
      <c r="Y50" s="53"/>
    </row>
    <row r="51" spans="1:29" s="50" customFormat="1">
      <c r="T51" s="82"/>
      <c r="V51" s="52"/>
      <c r="W51" s="53"/>
      <c r="X51" s="53"/>
      <c r="Y51" s="53"/>
    </row>
    <row r="52" spans="1:29" s="50" customFormat="1">
      <c r="T52" s="82"/>
      <c r="V52" s="52"/>
      <c r="W52" s="53"/>
      <c r="X52" s="53"/>
      <c r="Y52" s="53"/>
    </row>
    <row r="53" spans="1:29" s="50" customFormat="1">
      <c r="T53" s="82"/>
      <c r="V53" s="52"/>
      <c r="W53" s="53"/>
      <c r="X53" s="53"/>
      <c r="Y53" s="53"/>
    </row>
    <row r="54" spans="1:29" s="50" customFormat="1">
      <c r="T54" s="82"/>
      <c r="V54" s="52"/>
      <c r="W54" s="53"/>
      <c r="X54" s="53"/>
      <c r="Y54" s="53"/>
    </row>
    <row r="55" spans="1:29" s="50" customFormat="1">
      <c r="T55" s="82"/>
      <c r="V55" s="52"/>
      <c r="W55" s="53"/>
      <c r="X55" s="53"/>
      <c r="Y55" s="53"/>
    </row>
    <row r="56" spans="1:29" s="50" customFormat="1">
      <c r="T56" s="82"/>
      <c r="V56" s="52"/>
      <c r="W56" s="53"/>
      <c r="X56" s="53"/>
      <c r="Y56" s="53"/>
    </row>
    <row r="57" spans="1:29" s="50" customFormat="1">
      <c r="T57" s="82"/>
      <c r="V57" s="52"/>
      <c r="W57" s="53"/>
      <c r="X57" s="53"/>
      <c r="Y57" s="53"/>
    </row>
    <row r="58" spans="1:29" s="50" customFormat="1">
      <c r="T58" s="82"/>
      <c r="V58" s="52"/>
      <c r="W58" s="53"/>
      <c r="X58" s="53"/>
      <c r="Y58" s="53"/>
    </row>
    <row r="59" spans="1:29" s="50" customFormat="1">
      <c r="T59" s="82"/>
      <c r="V59" s="52"/>
      <c r="W59" s="53"/>
      <c r="X59" s="53"/>
      <c r="Y59" s="53"/>
    </row>
    <row r="60" spans="1:29" s="50" customFormat="1">
      <c r="T60" s="82"/>
      <c r="V60" s="52"/>
      <c r="W60" s="53"/>
      <c r="X60" s="53"/>
      <c r="Y60" s="53"/>
    </row>
    <row r="61" spans="1:29" s="50" customFormat="1">
      <c r="T61" s="82"/>
      <c r="V61" s="52"/>
      <c r="W61" s="53"/>
      <c r="X61" s="53"/>
      <c r="Y61" s="53"/>
    </row>
    <row r="62" spans="1:29" s="50" customFormat="1">
      <c r="T62" s="82"/>
      <c r="V62" s="52"/>
      <c r="W62" s="53"/>
      <c r="X62" s="53"/>
      <c r="Y62" s="53"/>
    </row>
    <row r="63" spans="1:29" s="50" customFormat="1">
      <c r="T63" s="82"/>
      <c r="V63" s="52"/>
      <c r="W63" s="53"/>
      <c r="X63" s="53"/>
      <c r="Y63" s="53"/>
    </row>
    <row r="64" spans="1:29" s="50" customFormat="1">
      <c r="T64" s="82"/>
      <c r="V64" s="52"/>
      <c r="W64" s="53"/>
      <c r="X64" s="53"/>
      <c r="Y64" s="53"/>
    </row>
    <row r="65" spans="20:25" s="50" customFormat="1">
      <c r="T65" s="82"/>
      <c r="V65" s="52"/>
      <c r="W65" s="53"/>
      <c r="X65" s="53"/>
      <c r="Y65" s="53"/>
    </row>
    <row r="66" spans="20:25" s="50" customFormat="1">
      <c r="T66" s="82"/>
      <c r="V66" s="52"/>
      <c r="W66" s="53"/>
      <c r="X66" s="53"/>
      <c r="Y66" s="53"/>
    </row>
    <row r="67" spans="20:25" s="50" customFormat="1">
      <c r="T67" s="82"/>
      <c r="V67" s="52"/>
      <c r="W67" s="53"/>
      <c r="X67" s="53"/>
      <c r="Y67" s="53"/>
    </row>
    <row r="68" spans="20:25" s="50" customFormat="1">
      <c r="T68" s="82"/>
      <c r="V68" s="52"/>
      <c r="W68" s="53"/>
      <c r="X68" s="53"/>
      <c r="Y68" s="53"/>
    </row>
    <row r="69" spans="20:25" s="50" customFormat="1">
      <c r="T69" s="82"/>
      <c r="V69" s="52"/>
      <c r="W69" s="53"/>
      <c r="X69" s="53"/>
      <c r="Y69" s="53"/>
    </row>
    <row r="70" spans="20:25" s="50" customFormat="1">
      <c r="T70" s="82"/>
      <c r="V70" s="52"/>
      <c r="W70" s="53"/>
      <c r="X70" s="53"/>
      <c r="Y70" s="53"/>
    </row>
    <row r="71" spans="20:25" s="50" customFormat="1">
      <c r="T71" s="82"/>
      <c r="V71" s="52"/>
      <c r="W71" s="53"/>
      <c r="X71" s="53"/>
      <c r="Y71" s="53"/>
    </row>
    <row r="72" spans="20:25" s="50" customFormat="1">
      <c r="T72" s="82"/>
      <c r="V72" s="52"/>
      <c r="W72" s="53"/>
      <c r="X72" s="53"/>
      <c r="Y72" s="53"/>
    </row>
    <row r="73" spans="20:25" s="50" customFormat="1">
      <c r="T73" s="82"/>
      <c r="V73" s="52"/>
      <c r="W73" s="53"/>
      <c r="X73" s="53"/>
      <c r="Y73" s="53"/>
    </row>
    <row r="74" spans="20:25" s="50" customFormat="1">
      <c r="T74" s="82"/>
      <c r="V74" s="52"/>
      <c r="W74" s="53"/>
      <c r="X74" s="53"/>
      <c r="Y74" s="53"/>
    </row>
    <row r="75" spans="20:25" s="50" customFormat="1">
      <c r="T75" s="82"/>
      <c r="V75" s="52"/>
      <c r="W75" s="53"/>
      <c r="X75" s="53"/>
      <c r="Y75" s="53"/>
    </row>
    <row r="76" spans="20:25" s="50" customFormat="1">
      <c r="T76" s="82"/>
      <c r="V76" s="52"/>
      <c r="W76" s="53"/>
      <c r="X76" s="53"/>
      <c r="Y76" s="53"/>
    </row>
    <row r="77" spans="20:25" s="50" customFormat="1">
      <c r="T77" s="82"/>
      <c r="V77" s="52"/>
      <c r="W77" s="53"/>
      <c r="X77" s="53"/>
      <c r="Y77" s="53"/>
    </row>
    <row r="78" spans="20:25" s="50" customFormat="1">
      <c r="T78" s="82"/>
      <c r="V78" s="52"/>
      <c r="W78" s="53"/>
      <c r="X78" s="53"/>
      <c r="Y78" s="53"/>
    </row>
    <row r="79" spans="20:25" s="50" customFormat="1">
      <c r="T79" s="82"/>
      <c r="V79" s="52"/>
      <c r="W79" s="53"/>
      <c r="X79" s="53"/>
      <c r="Y79" s="53"/>
    </row>
    <row r="80" spans="20:25" s="50" customFormat="1">
      <c r="T80" s="82"/>
      <c r="V80" s="52"/>
      <c r="W80" s="53"/>
      <c r="X80" s="53"/>
      <c r="Y80" s="53"/>
    </row>
    <row r="81" spans="20:25" s="50" customFormat="1">
      <c r="T81" s="82"/>
      <c r="V81" s="52"/>
      <c r="W81" s="53"/>
      <c r="X81" s="53"/>
      <c r="Y81" s="53"/>
    </row>
    <row r="82" spans="20:25" s="50" customFormat="1">
      <c r="T82" s="82"/>
      <c r="V82" s="52"/>
      <c r="W82" s="53"/>
      <c r="X82" s="53"/>
      <c r="Y82" s="53"/>
    </row>
    <row r="83" spans="20:25" s="50" customFormat="1">
      <c r="T83" s="82"/>
      <c r="V83" s="52"/>
      <c r="W83" s="53"/>
      <c r="X83" s="53"/>
      <c r="Y83" s="53"/>
    </row>
    <row r="84" spans="20:25" s="50" customFormat="1">
      <c r="T84" s="82"/>
      <c r="V84" s="52"/>
      <c r="W84" s="53"/>
      <c r="X84" s="53"/>
      <c r="Y84" s="53"/>
    </row>
    <row r="85" spans="20:25" s="50" customFormat="1">
      <c r="T85" s="82"/>
      <c r="V85" s="52"/>
      <c r="W85" s="53"/>
      <c r="X85" s="53"/>
      <c r="Y85" s="53"/>
    </row>
    <row r="86" spans="20:25" s="50" customFormat="1">
      <c r="T86" s="82"/>
      <c r="V86" s="52"/>
      <c r="W86" s="53"/>
      <c r="X86" s="53"/>
      <c r="Y86" s="53"/>
    </row>
    <row r="87" spans="20:25" s="50" customFormat="1">
      <c r="T87" s="82"/>
      <c r="V87" s="52"/>
      <c r="W87" s="53"/>
      <c r="X87" s="53"/>
      <c r="Y87" s="53"/>
    </row>
    <row r="88" spans="20:25" s="50" customFormat="1">
      <c r="T88" s="82"/>
      <c r="V88" s="52"/>
      <c r="W88" s="53"/>
      <c r="X88" s="53"/>
      <c r="Y88" s="53"/>
    </row>
  </sheetData>
  <mergeCells count="94">
    <mergeCell ref="B39:S39"/>
    <mergeCell ref="B40:S40"/>
    <mergeCell ref="B41:S41"/>
    <mergeCell ref="B42:S42"/>
    <mergeCell ref="B43:S43"/>
    <mergeCell ref="B38:S38"/>
    <mergeCell ref="B35:G35"/>
    <mergeCell ref="H35:I35"/>
    <mergeCell ref="J35:K35"/>
    <mergeCell ref="L35:P35"/>
    <mergeCell ref="Q35:S35"/>
    <mergeCell ref="B36:G36"/>
    <mergeCell ref="H36:I36"/>
    <mergeCell ref="J36:K36"/>
    <mergeCell ref="L36:P36"/>
    <mergeCell ref="Q36:S36"/>
    <mergeCell ref="B37:G37"/>
    <mergeCell ref="H37:I37"/>
    <mergeCell ref="J37:K37"/>
    <mergeCell ref="L37:P37"/>
    <mergeCell ref="Q37:S37"/>
    <mergeCell ref="B30:S30"/>
    <mergeCell ref="B32:T32"/>
    <mergeCell ref="B34:G34"/>
    <mergeCell ref="H34:I34"/>
    <mergeCell ref="J34:K34"/>
    <mergeCell ref="L34:P34"/>
    <mergeCell ref="Q34:S34"/>
    <mergeCell ref="B28:G28"/>
    <mergeCell ref="H28:I28"/>
    <mergeCell ref="J28:K28"/>
    <mergeCell ref="L28:P28"/>
    <mergeCell ref="Q28:S28"/>
    <mergeCell ref="B29:G29"/>
    <mergeCell ref="H29:I29"/>
    <mergeCell ref="J29:K29"/>
    <mergeCell ref="L29:P29"/>
    <mergeCell ref="Q29:S29"/>
    <mergeCell ref="B26:G26"/>
    <mergeCell ref="H26:I26"/>
    <mergeCell ref="J26:K26"/>
    <mergeCell ref="L26:P26"/>
    <mergeCell ref="Q26:S26"/>
    <mergeCell ref="B27:G27"/>
    <mergeCell ref="H27:I27"/>
    <mergeCell ref="J27:K27"/>
    <mergeCell ref="L27:P27"/>
    <mergeCell ref="Q27:S27"/>
    <mergeCell ref="B24:T24"/>
    <mergeCell ref="B17:T17"/>
    <mergeCell ref="B19:I19"/>
    <mergeCell ref="J19:K19"/>
    <mergeCell ref="L19:P19"/>
    <mergeCell ref="Q19:S19"/>
    <mergeCell ref="B20:I20"/>
    <mergeCell ref="J20:K20"/>
    <mergeCell ref="L20:P20"/>
    <mergeCell ref="Q20:S20"/>
    <mergeCell ref="B21:I21"/>
    <mergeCell ref="J21:K21"/>
    <mergeCell ref="L21:P21"/>
    <mergeCell ref="Q21:S21"/>
    <mergeCell ref="B22:S22"/>
    <mergeCell ref="B15:S15"/>
    <mergeCell ref="B12:E12"/>
    <mergeCell ref="F12:H12"/>
    <mergeCell ref="I12:K12"/>
    <mergeCell ref="L12:P12"/>
    <mergeCell ref="Q12:S12"/>
    <mergeCell ref="B13:E13"/>
    <mergeCell ref="F13:H13"/>
    <mergeCell ref="I13:K13"/>
    <mergeCell ref="L13:P13"/>
    <mergeCell ref="Q13:S13"/>
    <mergeCell ref="B14:E14"/>
    <mergeCell ref="F14:H14"/>
    <mergeCell ref="I14:K14"/>
    <mergeCell ref="L14:P14"/>
    <mergeCell ref="Q14:S14"/>
    <mergeCell ref="B7:C7"/>
    <mergeCell ref="D7:P7"/>
    <mergeCell ref="Q7:S7"/>
    <mergeCell ref="B9:T9"/>
    <mergeCell ref="B11:E11"/>
    <mergeCell ref="F11:H11"/>
    <mergeCell ref="I11:K11"/>
    <mergeCell ref="L11:P11"/>
    <mergeCell ref="Q11:S11"/>
    <mergeCell ref="B6:C6"/>
    <mergeCell ref="B1:T2"/>
    <mergeCell ref="B3:T4"/>
    <mergeCell ref="B5:C5"/>
    <mergeCell ref="D5:P5"/>
    <mergeCell ref="Q5:S5"/>
  </mergeCells>
  <dataValidations count="5">
    <dataValidation allowBlank="1" showInputMessage="1" showErrorMessage="1" prompt="Escriba el rendimiento de cada trabajador relacionado" sqref="Q35:S36" xr:uid="{00000000-0002-0000-0600-000000000000}"/>
    <dataValidation allowBlank="1" showInputMessage="1" showErrorMessage="1" prompt="Escriba el valor del jornal total de cada trabajador relacionado" sqref="L35:P36" xr:uid="{00000000-0002-0000-0600-000001000000}"/>
    <dataValidation allowBlank="1" showInputMessage="1" showErrorMessage="1" prompt="Escriba el valor de las prestaciones por cada trabajador" sqref="J35:K36" xr:uid="{00000000-0002-0000-0600-000002000000}"/>
    <dataValidation allowBlank="1" showInputMessage="1" showErrorMessage="1" prompt="Escriba el valor del jornal por cada trabajador" sqref="H35:I36" xr:uid="{00000000-0002-0000-0600-000003000000}"/>
    <dataValidation allowBlank="1" showInputMessage="1" showErrorMessage="1" prompt="Escriba los trabajadores cuyo precio va a analizarce" sqref="B35:G36" xr:uid="{00000000-0002-0000-0600-000004000000}"/>
  </dataValidations>
  <pageMargins left="0.7" right="0.7" top="0.75" bottom="0.75" header="0.3" footer="0.3"/>
  <pageSetup paperSize="9" scale="81" orientation="portrait" horizontalDpi="360" verticalDpi="360" r:id="rId1"/>
  <headerFooter>
    <oddHeader xml:space="preserve">&amp;C
</oddHeader>
    <oddFooter xml:space="preserve">&amp;CDISING
</oddFooter>
  </headerFooter>
  <colBreaks count="1" manualBreakCount="1">
    <brk id="20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T88"/>
  <sheetViews>
    <sheetView topLeftCell="A21" zoomScaleNormal="100" workbookViewId="0">
      <selection activeCell="Q28" sqref="Q28:S28"/>
    </sheetView>
  </sheetViews>
  <sheetFormatPr baseColWidth="10" defaultColWidth="11.453125" defaultRowHeight="12.5"/>
  <cols>
    <col min="1" max="1" width="2.26953125" style="50" customWidth="1"/>
    <col min="2" max="3" width="4.1796875" style="80" customWidth="1"/>
    <col min="4" max="4" width="4.26953125" style="80" customWidth="1"/>
    <col min="5" max="5" width="17.7265625" style="80" customWidth="1"/>
    <col min="6" max="6" width="5.26953125" style="80" customWidth="1"/>
    <col min="7" max="7" width="0.1796875" style="80" customWidth="1"/>
    <col min="8" max="8" width="6.54296875" style="80" customWidth="1"/>
    <col min="9" max="9" width="5" style="80" customWidth="1"/>
    <col min="10" max="10" width="2" style="80" customWidth="1"/>
    <col min="11" max="11" width="8.453125" style="80" customWidth="1"/>
    <col min="12" max="12" width="6.1796875" style="80" customWidth="1"/>
    <col min="13" max="13" width="5.7265625" style="80" customWidth="1"/>
    <col min="14" max="14" width="1.7265625" style="80" customWidth="1"/>
    <col min="15" max="18" width="3.453125" style="80" customWidth="1"/>
    <col min="19" max="19" width="7.1796875" style="80" customWidth="1"/>
    <col min="20" max="20" width="12.26953125" style="86" customWidth="1"/>
    <col min="21" max="21" width="5.1796875" style="50" customWidth="1"/>
    <col min="22" max="22" width="10.7265625" style="52" hidden="1" customWidth="1"/>
    <col min="23" max="23" width="21.1796875" style="53" hidden="1" customWidth="1"/>
    <col min="24" max="24" width="12" style="53" hidden="1" customWidth="1"/>
    <col min="25" max="25" width="11.453125" style="53" hidden="1" customWidth="1"/>
    <col min="26" max="46" width="11.453125" style="50"/>
    <col min="47" max="253" width="11.453125" style="80"/>
    <col min="254" max="254" width="2.26953125" style="80" customWidth="1"/>
    <col min="255" max="256" width="4.1796875" style="80" customWidth="1"/>
    <col min="257" max="257" width="4.26953125" style="80" customWidth="1"/>
    <col min="258" max="258" width="17.7265625" style="80" customWidth="1"/>
    <col min="259" max="259" width="5.26953125" style="80" customWidth="1"/>
    <col min="260" max="260" width="0.1796875" style="80" customWidth="1"/>
    <col min="261" max="261" width="6.54296875" style="80" customWidth="1"/>
    <col min="262" max="262" width="5" style="80" customWidth="1"/>
    <col min="263" max="263" width="2" style="80" customWidth="1"/>
    <col min="264" max="264" width="8.453125" style="80" customWidth="1"/>
    <col min="265" max="265" width="6.1796875" style="80" customWidth="1"/>
    <col min="266" max="266" width="5.7265625" style="80" customWidth="1"/>
    <col min="267" max="267" width="1.7265625" style="80" customWidth="1"/>
    <col min="268" max="271" width="3.453125" style="80" customWidth="1"/>
    <col min="272" max="272" width="7.1796875" style="80" customWidth="1"/>
    <col min="273" max="273" width="12.26953125" style="80" customWidth="1"/>
    <col min="274" max="275" width="3.453125" style="80" customWidth="1"/>
    <col min="276" max="276" width="1.81640625" style="80" customWidth="1"/>
    <col min="277" max="277" width="5.1796875" style="80" customWidth="1"/>
    <col min="278" max="281" width="0" style="80" hidden="1" customWidth="1"/>
    <col min="282" max="509" width="11.453125" style="80"/>
    <col min="510" max="510" width="2.26953125" style="80" customWidth="1"/>
    <col min="511" max="512" width="4.1796875" style="80" customWidth="1"/>
    <col min="513" max="513" width="4.26953125" style="80" customWidth="1"/>
    <col min="514" max="514" width="17.7265625" style="80" customWidth="1"/>
    <col min="515" max="515" width="5.26953125" style="80" customWidth="1"/>
    <col min="516" max="516" width="0.1796875" style="80" customWidth="1"/>
    <col min="517" max="517" width="6.54296875" style="80" customWidth="1"/>
    <col min="518" max="518" width="5" style="80" customWidth="1"/>
    <col min="519" max="519" width="2" style="80" customWidth="1"/>
    <col min="520" max="520" width="8.453125" style="80" customWidth="1"/>
    <col min="521" max="521" width="6.1796875" style="80" customWidth="1"/>
    <col min="522" max="522" width="5.7265625" style="80" customWidth="1"/>
    <col min="523" max="523" width="1.7265625" style="80" customWidth="1"/>
    <col min="524" max="527" width="3.453125" style="80" customWidth="1"/>
    <col min="528" max="528" width="7.1796875" style="80" customWidth="1"/>
    <col min="529" max="529" width="12.26953125" style="80" customWidth="1"/>
    <col min="530" max="531" width="3.453125" style="80" customWidth="1"/>
    <col min="532" max="532" width="1.81640625" style="80" customWidth="1"/>
    <col min="533" max="533" width="5.1796875" style="80" customWidth="1"/>
    <col min="534" max="537" width="0" style="80" hidden="1" customWidth="1"/>
    <col min="538" max="765" width="11.453125" style="80"/>
    <col min="766" max="766" width="2.26953125" style="80" customWidth="1"/>
    <col min="767" max="768" width="4.1796875" style="80" customWidth="1"/>
    <col min="769" max="769" width="4.26953125" style="80" customWidth="1"/>
    <col min="770" max="770" width="17.7265625" style="80" customWidth="1"/>
    <col min="771" max="771" width="5.26953125" style="80" customWidth="1"/>
    <col min="772" max="772" width="0.1796875" style="80" customWidth="1"/>
    <col min="773" max="773" width="6.54296875" style="80" customWidth="1"/>
    <col min="774" max="774" width="5" style="80" customWidth="1"/>
    <col min="775" max="775" width="2" style="80" customWidth="1"/>
    <col min="776" max="776" width="8.453125" style="80" customWidth="1"/>
    <col min="777" max="777" width="6.1796875" style="80" customWidth="1"/>
    <col min="778" max="778" width="5.7265625" style="80" customWidth="1"/>
    <col min="779" max="779" width="1.7265625" style="80" customWidth="1"/>
    <col min="780" max="783" width="3.453125" style="80" customWidth="1"/>
    <col min="784" max="784" width="7.1796875" style="80" customWidth="1"/>
    <col min="785" max="785" width="12.26953125" style="80" customWidth="1"/>
    <col min="786" max="787" width="3.453125" style="80" customWidth="1"/>
    <col min="788" max="788" width="1.81640625" style="80" customWidth="1"/>
    <col min="789" max="789" width="5.1796875" style="80" customWidth="1"/>
    <col min="790" max="793" width="0" style="80" hidden="1" customWidth="1"/>
    <col min="794" max="1021" width="11.453125" style="80"/>
    <col min="1022" max="1022" width="2.26953125" style="80" customWidth="1"/>
    <col min="1023" max="1024" width="4.1796875" style="80" customWidth="1"/>
    <col min="1025" max="1025" width="4.26953125" style="80" customWidth="1"/>
    <col min="1026" max="1026" width="17.7265625" style="80" customWidth="1"/>
    <col min="1027" max="1027" width="5.26953125" style="80" customWidth="1"/>
    <col min="1028" max="1028" width="0.1796875" style="80" customWidth="1"/>
    <col min="1029" max="1029" width="6.54296875" style="80" customWidth="1"/>
    <col min="1030" max="1030" width="5" style="80" customWidth="1"/>
    <col min="1031" max="1031" width="2" style="80" customWidth="1"/>
    <col min="1032" max="1032" width="8.453125" style="80" customWidth="1"/>
    <col min="1033" max="1033" width="6.1796875" style="80" customWidth="1"/>
    <col min="1034" max="1034" width="5.7265625" style="80" customWidth="1"/>
    <col min="1035" max="1035" width="1.7265625" style="80" customWidth="1"/>
    <col min="1036" max="1039" width="3.453125" style="80" customWidth="1"/>
    <col min="1040" max="1040" width="7.1796875" style="80" customWidth="1"/>
    <col min="1041" max="1041" width="12.26953125" style="80" customWidth="1"/>
    <col min="1042" max="1043" width="3.453125" style="80" customWidth="1"/>
    <col min="1044" max="1044" width="1.81640625" style="80" customWidth="1"/>
    <col min="1045" max="1045" width="5.1796875" style="80" customWidth="1"/>
    <col min="1046" max="1049" width="0" style="80" hidden="1" customWidth="1"/>
    <col min="1050" max="1277" width="11.453125" style="80"/>
    <col min="1278" max="1278" width="2.26953125" style="80" customWidth="1"/>
    <col min="1279" max="1280" width="4.1796875" style="80" customWidth="1"/>
    <col min="1281" max="1281" width="4.26953125" style="80" customWidth="1"/>
    <col min="1282" max="1282" width="17.7265625" style="80" customWidth="1"/>
    <col min="1283" max="1283" width="5.26953125" style="80" customWidth="1"/>
    <col min="1284" max="1284" width="0.1796875" style="80" customWidth="1"/>
    <col min="1285" max="1285" width="6.54296875" style="80" customWidth="1"/>
    <col min="1286" max="1286" width="5" style="80" customWidth="1"/>
    <col min="1287" max="1287" width="2" style="80" customWidth="1"/>
    <col min="1288" max="1288" width="8.453125" style="80" customWidth="1"/>
    <col min="1289" max="1289" width="6.1796875" style="80" customWidth="1"/>
    <col min="1290" max="1290" width="5.7265625" style="80" customWidth="1"/>
    <col min="1291" max="1291" width="1.7265625" style="80" customWidth="1"/>
    <col min="1292" max="1295" width="3.453125" style="80" customWidth="1"/>
    <col min="1296" max="1296" width="7.1796875" style="80" customWidth="1"/>
    <col min="1297" max="1297" width="12.26953125" style="80" customWidth="1"/>
    <col min="1298" max="1299" width="3.453125" style="80" customWidth="1"/>
    <col min="1300" max="1300" width="1.81640625" style="80" customWidth="1"/>
    <col min="1301" max="1301" width="5.1796875" style="80" customWidth="1"/>
    <col min="1302" max="1305" width="0" style="80" hidden="1" customWidth="1"/>
    <col min="1306" max="1533" width="11.453125" style="80"/>
    <col min="1534" max="1534" width="2.26953125" style="80" customWidth="1"/>
    <col min="1535" max="1536" width="4.1796875" style="80" customWidth="1"/>
    <col min="1537" max="1537" width="4.26953125" style="80" customWidth="1"/>
    <col min="1538" max="1538" width="17.7265625" style="80" customWidth="1"/>
    <col min="1539" max="1539" width="5.26953125" style="80" customWidth="1"/>
    <col min="1540" max="1540" width="0.1796875" style="80" customWidth="1"/>
    <col min="1541" max="1541" width="6.54296875" style="80" customWidth="1"/>
    <col min="1542" max="1542" width="5" style="80" customWidth="1"/>
    <col min="1543" max="1543" width="2" style="80" customWidth="1"/>
    <col min="1544" max="1544" width="8.453125" style="80" customWidth="1"/>
    <col min="1545" max="1545" width="6.1796875" style="80" customWidth="1"/>
    <col min="1546" max="1546" width="5.7265625" style="80" customWidth="1"/>
    <col min="1547" max="1547" width="1.7265625" style="80" customWidth="1"/>
    <col min="1548" max="1551" width="3.453125" style="80" customWidth="1"/>
    <col min="1552" max="1552" width="7.1796875" style="80" customWidth="1"/>
    <col min="1553" max="1553" width="12.26953125" style="80" customWidth="1"/>
    <col min="1554" max="1555" width="3.453125" style="80" customWidth="1"/>
    <col min="1556" max="1556" width="1.81640625" style="80" customWidth="1"/>
    <col min="1557" max="1557" width="5.1796875" style="80" customWidth="1"/>
    <col min="1558" max="1561" width="0" style="80" hidden="1" customWidth="1"/>
    <col min="1562" max="1789" width="11.453125" style="80"/>
    <col min="1790" max="1790" width="2.26953125" style="80" customWidth="1"/>
    <col min="1791" max="1792" width="4.1796875" style="80" customWidth="1"/>
    <col min="1793" max="1793" width="4.26953125" style="80" customWidth="1"/>
    <col min="1794" max="1794" width="17.7265625" style="80" customWidth="1"/>
    <col min="1795" max="1795" width="5.26953125" style="80" customWidth="1"/>
    <col min="1796" max="1796" width="0.1796875" style="80" customWidth="1"/>
    <col min="1797" max="1797" width="6.54296875" style="80" customWidth="1"/>
    <col min="1798" max="1798" width="5" style="80" customWidth="1"/>
    <col min="1799" max="1799" width="2" style="80" customWidth="1"/>
    <col min="1800" max="1800" width="8.453125" style="80" customWidth="1"/>
    <col min="1801" max="1801" width="6.1796875" style="80" customWidth="1"/>
    <col min="1802" max="1802" width="5.7265625" style="80" customWidth="1"/>
    <col min="1803" max="1803" width="1.7265625" style="80" customWidth="1"/>
    <col min="1804" max="1807" width="3.453125" style="80" customWidth="1"/>
    <col min="1808" max="1808" width="7.1796875" style="80" customWidth="1"/>
    <col min="1809" max="1809" width="12.26953125" style="80" customWidth="1"/>
    <col min="1810" max="1811" width="3.453125" style="80" customWidth="1"/>
    <col min="1812" max="1812" width="1.81640625" style="80" customWidth="1"/>
    <col min="1813" max="1813" width="5.1796875" style="80" customWidth="1"/>
    <col min="1814" max="1817" width="0" style="80" hidden="1" customWidth="1"/>
    <col min="1818" max="2045" width="11.453125" style="80"/>
    <col min="2046" max="2046" width="2.26953125" style="80" customWidth="1"/>
    <col min="2047" max="2048" width="4.1796875" style="80" customWidth="1"/>
    <col min="2049" max="2049" width="4.26953125" style="80" customWidth="1"/>
    <col min="2050" max="2050" width="17.7265625" style="80" customWidth="1"/>
    <col min="2051" max="2051" width="5.26953125" style="80" customWidth="1"/>
    <col min="2052" max="2052" width="0.1796875" style="80" customWidth="1"/>
    <col min="2053" max="2053" width="6.54296875" style="80" customWidth="1"/>
    <col min="2054" max="2054" width="5" style="80" customWidth="1"/>
    <col min="2055" max="2055" width="2" style="80" customWidth="1"/>
    <col min="2056" max="2056" width="8.453125" style="80" customWidth="1"/>
    <col min="2057" max="2057" width="6.1796875" style="80" customWidth="1"/>
    <col min="2058" max="2058" width="5.7265625" style="80" customWidth="1"/>
    <col min="2059" max="2059" width="1.7265625" style="80" customWidth="1"/>
    <col min="2060" max="2063" width="3.453125" style="80" customWidth="1"/>
    <col min="2064" max="2064" width="7.1796875" style="80" customWidth="1"/>
    <col min="2065" max="2065" width="12.26953125" style="80" customWidth="1"/>
    <col min="2066" max="2067" width="3.453125" style="80" customWidth="1"/>
    <col min="2068" max="2068" width="1.81640625" style="80" customWidth="1"/>
    <col min="2069" max="2069" width="5.1796875" style="80" customWidth="1"/>
    <col min="2070" max="2073" width="0" style="80" hidden="1" customWidth="1"/>
    <col min="2074" max="2301" width="11.453125" style="80"/>
    <col min="2302" max="2302" width="2.26953125" style="80" customWidth="1"/>
    <col min="2303" max="2304" width="4.1796875" style="80" customWidth="1"/>
    <col min="2305" max="2305" width="4.26953125" style="80" customWidth="1"/>
    <col min="2306" max="2306" width="17.7265625" style="80" customWidth="1"/>
    <col min="2307" max="2307" width="5.26953125" style="80" customWidth="1"/>
    <col min="2308" max="2308" width="0.1796875" style="80" customWidth="1"/>
    <col min="2309" max="2309" width="6.54296875" style="80" customWidth="1"/>
    <col min="2310" max="2310" width="5" style="80" customWidth="1"/>
    <col min="2311" max="2311" width="2" style="80" customWidth="1"/>
    <col min="2312" max="2312" width="8.453125" style="80" customWidth="1"/>
    <col min="2313" max="2313" width="6.1796875" style="80" customWidth="1"/>
    <col min="2314" max="2314" width="5.7265625" style="80" customWidth="1"/>
    <col min="2315" max="2315" width="1.7265625" style="80" customWidth="1"/>
    <col min="2316" max="2319" width="3.453125" style="80" customWidth="1"/>
    <col min="2320" max="2320" width="7.1796875" style="80" customWidth="1"/>
    <col min="2321" max="2321" width="12.26953125" style="80" customWidth="1"/>
    <col min="2322" max="2323" width="3.453125" style="80" customWidth="1"/>
    <col min="2324" max="2324" width="1.81640625" style="80" customWidth="1"/>
    <col min="2325" max="2325" width="5.1796875" style="80" customWidth="1"/>
    <col min="2326" max="2329" width="0" style="80" hidden="1" customWidth="1"/>
    <col min="2330" max="2557" width="11.453125" style="80"/>
    <col min="2558" max="2558" width="2.26953125" style="80" customWidth="1"/>
    <col min="2559" max="2560" width="4.1796875" style="80" customWidth="1"/>
    <col min="2561" max="2561" width="4.26953125" style="80" customWidth="1"/>
    <col min="2562" max="2562" width="17.7265625" style="80" customWidth="1"/>
    <col min="2563" max="2563" width="5.26953125" style="80" customWidth="1"/>
    <col min="2564" max="2564" width="0.1796875" style="80" customWidth="1"/>
    <col min="2565" max="2565" width="6.54296875" style="80" customWidth="1"/>
    <col min="2566" max="2566" width="5" style="80" customWidth="1"/>
    <col min="2567" max="2567" width="2" style="80" customWidth="1"/>
    <col min="2568" max="2568" width="8.453125" style="80" customWidth="1"/>
    <col min="2569" max="2569" width="6.1796875" style="80" customWidth="1"/>
    <col min="2570" max="2570" width="5.7265625" style="80" customWidth="1"/>
    <col min="2571" max="2571" width="1.7265625" style="80" customWidth="1"/>
    <col min="2572" max="2575" width="3.453125" style="80" customWidth="1"/>
    <col min="2576" max="2576" width="7.1796875" style="80" customWidth="1"/>
    <col min="2577" max="2577" width="12.26953125" style="80" customWidth="1"/>
    <col min="2578" max="2579" width="3.453125" style="80" customWidth="1"/>
    <col min="2580" max="2580" width="1.81640625" style="80" customWidth="1"/>
    <col min="2581" max="2581" width="5.1796875" style="80" customWidth="1"/>
    <col min="2582" max="2585" width="0" style="80" hidden="1" customWidth="1"/>
    <col min="2586" max="2813" width="11.453125" style="80"/>
    <col min="2814" max="2814" width="2.26953125" style="80" customWidth="1"/>
    <col min="2815" max="2816" width="4.1796875" style="80" customWidth="1"/>
    <col min="2817" max="2817" width="4.26953125" style="80" customWidth="1"/>
    <col min="2818" max="2818" width="17.7265625" style="80" customWidth="1"/>
    <col min="2819" max="2819" width="5.26953125" style="80" customWidth="1"/>
    <col min="2820" max="2820" width="0.1796875" style="80" customWidth="1"/>
    <col min="2821" max="2821" width="6.54296875" style="80" customWidth="1"/>
    <col min="2822" max="2822" width="5" style="80" customWidth="1"/>
    <col min="2823" max="2823" width="2" style="80" customWidth="1"/>
    <col min="2824" max="2824" width="8.453125" style="80" customWidth="1"/>
    <col min="2825" max="2825" width="6.1796875" style="80" customWidth="1"/>
    <col min="2826" max="2826" width="5.7265625" style="80" customWidth="1"/>
    <col min="2827" max="2827" width="1.7265625" style="80" customWidth="1"/>
    <col min="2828" max="2831" width="3.453125" style="80" customWidth="1"/>
    <col min="2832" max="2832" width="7.1796875" style="80" customWidth="1"/>
    <col min="2833" max="2833" width="12.26953125" style="80" customWidth="1"/>
    <col min="2834" max="2835" width="3.453125" style="80" customWidth="1"/>
    <col min="2836" max="2836" width="1.81640625" style="80" customWidth="1"/>
    <col min="2837" max="2837" width="5.1796875" style="80" customWidth="1"/>
    <col min="2838" max="2841" width="0" style="80" hidden="1" customWidth="1"/>
    <col min="2842" max="3069" width="11.453125" style="80"/>
    <col min="3070" max="3070" width="2.26953125" style="80" customWidth="1"/>
    <col min="3071" max="3072" width="4.1796875" style="80" customWidth="1"/>
    <col min="3073" max="3073" width="4.26953125" style="80" customWidth="1"/>
    <col min="3074" max="3074" width="17.7265625" style="80" customWidth="1"/>
    <col min="3075" max="3075" width="5.26953125" style="80" customWidth="1"/>
    <col min="3076" max="3076" width="0.1796875" style="80" customWidth="1"/>
    <col min="3077" max="3077" width="6.54296875" style="80" customWidth="1"/>
    <col min="3078" max="3078" width="5" style="80" customWidth="1"/>
    <col min="3079" max="3079" width="2" style="80" customWidth="1"/>
    <col min="3080" max="3080" width="8.453125" style="80" customWidth="1"/>
    <col min="3081" max="3081" width="6.1796875" style="80" customWidth="1"/>
    <col min="3082" max="3082" width="5.7265625" style="80" customWidth="1"/>
    <col min="3083" max="3083" width="1.7265625" style="80" customWidth="1"/>
    <col min="3084" max="3087" width="3.453125" style="80" customWidth="1"/>
    <col min="3088" max="3088" width="7.1796875" style="80" customWidth="1"/>
    <col min="3089" max="3089" width="12.26953125" style="80" customWidth="1"/>
    <col min="3090" max="3091" width="3.453125" style="80" customWidth="1"/>
    <col min="3092" max="3092" width="1.81640625" style="80" customWidth="1"/>
    <col min="3093" max="3093" width="5.1796875" style="80" customWidth="1"/>
    <col min="3094" max="3097" width="0" style="80" hidden="1" customWidth="1"/>
    <col min="3098" max="3325" width="11.453125" style="80"/>
    <col min="3326" max="3326" width="2.26953125" style="80" customWidth="1"/>
    <col min="3327" max="3328" width="4.1796875" style="80" customWidth="1"/>
    <col min="3329" max="3329" width="4.26953125" style="80" customWidth="1"/>
    <col min="3330" max="3330" width="17.7265625" style="80" customWidth="1"/>
    <col min="3331" max="3331" width="5.26953125" style="80" customWidth="1"/>
    <col min="3332" max="3332" width="0.1796875" style="80" customWidth="1"/>
    <col min="3333" max="3333" width="6.54296875" style="80" customWidth="1"/>
    <col min="3334" max="3334" width="5" style="80" customWidth="1"/>
    <col min="3335" max="3335" width="2" style="80" customWidth="1"/>
    <col min="3336" max="3336" width="8.453125" style="80" customWidth="1"/>
    <col min="3337" max="3337" width="6.1796875" style="80" customWidth="1"/>
    <col min="3338" max="3338" width="5.7265625" style="80" customWidth="1"/>
    <col min="3339" max="3339" width="1.7265625" style="80" customWidth="1"/>
    <col min="3340" max="3343" width="3.453125" style="80" customWidth="1"/>
    <col min="3344" max="3344" width="7.1796875" style="80" customWidth="1"/>
    <col min="3345" max="3345" width="12.26953125" style="80" customWidth="1"/>
    <col min="3346" max="3347" width="3.453125" style="80" customWidth="1"/>
    <col min="3348" max="3348" width="1.81640625" style="80" customWidth="1"/>
    <col min="3349" max="3349" width="5.1796875" style="80" customWidth="1"/>
    <col min="3350" max="3353" width="0" style="80" hidden="1" customWidth="1"/>
    <col min="3354" max="3581" width="11.453125" style="80"/>
    <col min="3582" max="3582" width="2.26953125" style="80" customWidth="1"/>
    <col min="3583" max="3584" width="4.1796875" style="80" customWidth="1"/>
    <col min="3585" max="3585" width="4.26953125" style="80" customWidth="1"/>
    <col min="3586" max="3586" width="17.7265625" style="80" customWidth="1"/>
    <col min="3587" max="3587" width="5.26953125" style="80" customWidth="1"/>
    <col min="3588" max="3588" width="0.1796875" style="80" customWidth="1"/>
    <col min="3589" max="3589" width="6.54296875" style="80" customWidth="1"/>
    <col min="3590" max="3590" width="5" style="80" customWidth="1"/>
    <col min="3591" max="3591" width="2" style="80" customWidth="1"/>
    <col min="3592" max="3592" width="8.453125" style="80" customWidth="1"/>
    <col min="3593" max="3593" width="6.1796875" style="80" customWidth="1"/>
    <col min="3594" max="3594" width="5.7265625" style="80" customWidth="1"/>
    <col min="3595" max="3595" width="1.7265625" style="80" customWidth="1"/>
    <col min="3596" max="3599" width="3.453125" style="80" customWidth="1"/>
    <col min="3600" max="3600" width="7.1796875" style="80" customWidth="1"/>
    <col min="3601" max="3601" width="12.26953125" style="80" customWidth="1"/>
    <col min="3602" max="3603" width="3.453125" style="80" customWidth="1"/>
    <col min="3604" max="3604" width="1.81640625" style="80" customWidth="1"/>
    <col min="3605" max="3605" width="5.1796875" style="80" customWidth="1"/>
    <col min="3606" max="3609" width="0" style="80" hidden="1" customWidth="1"/>
    <col min="3610" max="3837" width="11.453125" style="80"/>
    <col min="3838" max="3838" width="2.26953125" style="80" customWidth="1"/>
    <col min="3839" max="3840" width="4.1796875" style="80" customWidth="1"/>
    <col min="3841" max="3841" width="4.26953125" style="80" customWidth="1"/>
    <col min="3842" max="3842" width="17.7265625" style="80" customWidth="1"/>
    <col min="3843" max="3843" width="5.26953125" style="80" customWidth="1"/>
    <col min="3844" max="3844" width="0.1796875" style="80" customWidth="1"/>
    <col min="3845" max="3845" width="6.54296875" style="80" customWidth="1"/>
    <col min="3846" max="3846" width="5" style="80" customWidth="1"/>
    <col min="3847" max="3847" width="2" style="80" customWidth="1"/>
    <col min="3848" max="3848" width="8.453125" style="80" customWidth="1"/>
    <col min="3849" max="3849" width="6.1796875" style="80" customWidth="1"/>
    <col min="3850" max="3850" width="5.7265625" style="80" customWidth="1"/>
    <col min="3851" max="3851" width="1.7265625" style="80" customWidth="1"/>
    <col min="3852" max="3855" width="3.453125" style="80" customWidth="1"/>
    <col min="3856" max="3856" width="7.1796875" style="80" customWidth="1"/>
    <col min="3857" max="3857" width="12.26953125" style="80" customWidth="1"/>
    <col min="3858" max="3859" width="3.453125" style="80" customWidth="1"/>
    <col min="3860" max="3860" width="1.81640625" style="80" customWidth="1"/>
    <col min="3861" max="3861" width="5.1796875" style="80" customWidth="1"/>
    <col min="3862" max="3865" width="0" style="80" hidden="1" customWidth="1"/>
    <col min="3866" max="4093" width="11.453125" style="80"/>
    <col min="4094" max="4094" width="2.26953125" style="80" customWidth="1"/>
    <col min="4095" max="4096" width="4.1796875" style="80" customWidth="1"/>
    <col min="4097" max="4097" width="4.26953125" style="80" customWidth="1"/>
    <col min="4098" max="4098" width="17.7265625" style="80" customWidth="1"/>
    <col min="4099" max="4099" width="5.26953125" style="80" customWidth="1"/>
    <col min="4100" max="4100" width="0.1796875" style="80" customWidth="1"/>
    <col min="4101" max="4101" width="6.54296875" style="80" customWidth="1"/>
    <col min="4102" max="4102" width="5" style="80" customWidth="1"/>
    <col min="4103" max="4103" width="2" style="80" customWidth="1"/>
    <col min="4104" max="4104" width="8.453125" style="80" customWidth="1"/>
    <col min="4105" max="4105" width="6.1796875" style="80" customWidth="1"/>
    <col min="4106" max="4106" width="5.7265625" style="80" customWidth="1"/>
    <col min="4107" max="4107" width="1.7265625" style="80" customWidth="1"/>
    <col min="4108" max="4111" width="3.453125" style="80" customWidth="1"/>
    <col min="4112" max="4112" width="7.1796875" style="80" customWidth="1"/>
    <col min="4113" max="4113" width="12.26953125" style="80" customWidth="1"/>
    <col min="4114" max="4115" width="3.453125" style="80" customWidth="1"/>
    <col min="4116" max="4116" width="1.81640625" style="80" customWidth="1"/>
    <col min="4117" max="4117" width="5.1796875" style="80" customWidth="1"/>
    <col min="4118" max="4121" width="0" style="80" hidden="1" customWidth="1"/>
    <col min="4122" max="4349" width="11.453125" style="80"/>
    <col min="4350" max="4350" width="2.26953125" style="80" customWidth="1"/>
    <col min="4351" max="4352" width="4.1796875" style="80" customWidth="1"/>
    <col min="4353" max="4353" width="4.26953125" style="80" customWidth="1"/>
    <col min="4354" max="4354" width="17.7265625" style="80" customWidth="1"/>
    <col min="4355" max="4355" width="5.26953125" style="80" customWidth="1"/>
    <col min="4356" max="4356" width="0.1796875" style="80" customWidth="1"/>
    <col min="4357" max="4357" width="6.54296875" style="80" customWidth="1"/>
    <col min="4358" max="4358" width="5" style="80" customWidth="1"/>
    <col min="4359" max="4359" width="2" style="80" customWidth="1"/>
    <col min="4360" max="4360" width="8.453125" style="80" customWidth="1"/>
    <col min="4361" max="4361" width="6.1796875" style="80" customWidth="1"/>
    <col min="4362" max="4362" width="5.7265625" style="80" customWidth="1"/>
    <col min="4363" max="4363" width="1.7265625" style="80" customWidth="1"/>
    <col min="4364" max="4367" width="3.453125" style="80" customWidth="1"/>
    <col min="4368" max="4368" width="7.1796875" style="80" customWidth="1"/>
    <col min="4369" max="4369" width="12.26953125" style="80" customWidth="1"/>
    <col min="4370" max="4371" width="3.453125" style="80" customWidth="1"/>
    <col min="4372" max="4372" width="1.81640625" style="80" customWidth="1"/>
    <col min="4373" max="4373" width="5.1796875" style="80" customWidth="1"/>
    <col min="4374" max="4377" width="0" style="80" hidden="1" customWidth="1"/>
    <col min="4378" max="4605" width="11.453125" style="80"/>
    <col min="4606" max="4606" width="2.26953125" style="80" customWidth="1"/>
    <col min="4607" max="4608" width="4.1796875" style="80" customWidth="1"/>
    <col min="4609" max="4609" width="4.26953125" style="80" customWidth="1"/>
    <col min="4610" max="4610" width="17.7265625" style="80" customWidth="1"/>
    <col min="4611" max="4611" width="5.26953125" style="80" customWidth="1"/>
    <col min="4612" max="4612" width="0.1796875" style="80" customWidth="1"/>
    <col min="4613" max="4613" width="6.54296875" style="80" customWidth="1"/>
    <col min="4614" max="4614" width="5" style="80" customWidth="1"/>
    <col min="4615" max="4615" width="2" style="80" customWidth="1"/>
    <col min="4616" max="4616" width="8.453125" style="80" customWidth="1"/>
    <col min="4617" max="4617" width="6.1796875" style="80" customWidth="1"/>
    <col min="4618" max="4618" width="5.7265625" style="80" customWidth="1"/>
    <col min="4619" max="4619" width="1.7265625" style="80" customWidth="1"/>
    <col min="4620" max="4623" width="3.453125" style="80" customWidth="1"/>
    <col min="4624" max="4624" width="7.1796875" style="80" customWidth="1"/>
    <col min="4625" max="4625" width="12.26953125" style="80" customWidth="1"/>
    <col min="4626" max="4627" width="3.453125" style="80" customWidth="1"/>
    <col min="4628" max="4628" width="1.81640625" style="80" customWidth="1"/>
    <col min="4629" max="4629" width="5.1796875" style="80" customWidth="1"/>
    <col min="4630" max="4633" width="0" style="80" hidden="1" customWidth="1"/>
    <col min="4634" max="4861" width="11.453125" style="80"/>
    <col min="4862" max="4862" width="2.26953125" style="80" customWidth="1"/>
    <col min="4863" max="4864" width="4.1796875" style="80" customWidth="1"/>
    <col min="4865" max="4865" width="4.26953125" style="80" customWidth="1"/>
    <col min="4866" max="4866" width="17.7265625" style="80" customWidth="1"/>
    <col min="4867" max="4867" width="5.26953125" style="80" customWidth="1"/>
    <col min="4868" max="4868" width="0.1796875" style="80" customWidth="1"/>
    <col min="4869" max="4869" width="6.54296875" style="80" customWidth="1"/>
    <col min="4870" max="4870" width="5" style="80" customWidth="1"/>
    <col min="4871" max="4871" width="2" style="80" customWidth="1"/>
    <col min="4872" max="4872" width="8.453125" style="80" customWidth="1"/>
    <col min="4873" max="4873" width="6.1796875" style="80" customWidth="1"/>
    <col min="4874" max="4874" width="5.7265625" style="80" customWidth="1"/>
    <col min="4875" max="4875" width="1.7265625" style="80" customWidth="1"/>
    <col min="4876" max="4879" width="3.453125" style="80" customWidth="1"/>
    <col min="4880" max="4880" width="7.1796875" style="80" customWidth="1"/>
    <col min="4881" max="4881" width="12.26953125" style="80" customWidth="1"/>
    <col min="4882" max="4883" width="3.453125" style="80" customWidth="1"/>
    <col min="4884" max="4884" width="1.81640625" style="80" customWidth="1"/>
    <col min="4885" max="4885" width="5.1796875" style="80" customWidth="1"/>
    <col min="4886" max="4889" width="0" style="80" hidden="1" customWidth="1"/>
    <col min="4890" max="5117" width="11.453125" style="80"/>
    <col min="5118" max="5118" width="2.26953125" style="80" customWidth="1"/>
    <col min="5119" max="5120" width="4.1796875" style="80" customWidth="1"/>
    <col min="5121" max="5121" width="4.26953125" style="80" customWidth="1"/>
    <col min="5122" max="5122" width="17.7265625" style="80" customWidth="1"/>
    <col min="5123" max="5123" width="5.26953125" style="80" customWidth="1"/>
    <col min="5124" max="5124" width="0.1796875" style="80" customWidth="1"/>
    <col min="5125" max="5125" width="6.54296875" style="80" customWidth="1"/>
    <col min="5126" max="5126" width="5" style="80" customWidth="1"/>
    <col min="5127" max="5127" width="2" style="80" customWidth="1"/>
    <col min="5128" max="5128" width="8.453125" style="80" customWidth="1"/>
    <col min="5129" max="5129" width="6.1796875" style="80" customWidth="1"/>
    <col min="5130" max="5130" width="5.7265625" style="80" customWidth="1"/>
    <col min="5131" max="5131" width="1.7265625" style="80" customWidth="1"/>
    <col min="5132" max="5135" width="3.453125" style="80" customWidth="1"/>
    <col min="5136" max="5136" width="7.1796875" style="80" customWidth="1"/>
    <col min="5137" max="5137" width="12.26953125" style="80" customWidth="1"/>
    <col min="5138" max="5139" width="3.453125" style="80" customWidth="1"/>
    <col min="5140" max="5140" width="1.81640625" style="80" customWidth="1"/>
    <col min="5141" max="5141" width="5.1796875" style="80" customWidth="1"/>
    <col min="5142" max="5145" width="0" style="80" hidden="1" customWidth="1"/>
    <col min="5146" max="5373" width="11.453125" style="80"/>
    <col min="5374" max="5374" width="2.26953125" style="80" customWidth="1"/>
    <col min="5375" max="5376" width="4.1796875" style="80" customWidth="1"/>
    <col min="5377" max="5377" width="4.26953125" style="80" customWidth="1"/>
    <col min="5378" max="5378" width="17.7265625" style="80" customWidth="1"/>
    <col min="5379" max="5379" width="5.26953125" style="80" customWidth="1"/>
    <col min="5380" max="5380" width="0.1796875" style="80" customWidth="1"/>
    <col min="5381" max="5381" width="6.54296875" style="80" customWidth="1"/>
    <col min="5382" max="5382" width="5" style="80" customWidth="1"/>
    <col min="5383" max="5383" width="2" style="80" customWidth="1"/>
    <col min="5384" max="5384" width="8.453125" style="80" customWidth="1"/>
    <col min="5385" max="5385" width="6.1796875" style="80" customWidth="1"/>
    <col min="5386" max="5386" width="5.7265625" style="80" customWidth="1"/>
    <col min="5387" max="5387" width="1.7265625" style="80" customWidth="1"/>
    <col min="5388" max="5391" width="3.453125" style="80" customWidth="1"/>
    <col min="5392" max="5392" width="7.1796875" style="80" customWidth="1"/>
    <col min="5393" max="5393" width="12.26953125" style="80" customWidth="1"/>
    <col min="5394" max="5395" width="3.453125" style="80" customWidth="1"/>
    <col min="5396" max="5396" width="1.81640625" style="80" customWidth="1"/>
    <col min="5397" max="5397" width="5.1796875" style="80" customWidth="1"/>
    <col min="5398" max="5401" width="0" style="80" hidden="1" customWidth="1"/>
    <col min="5402" max="5629" width="11.453125" style="80"/>
    <col min="5630" max="5630" width="2.26953125" style="80" customWidth="1"/>
    <col min="5631" max="5632" width="4.1796875" style="80" customWidth="1"/>
    <col min="5633" max="5633" width="4.26953125" style="80" customWidth="1"/>
    <col min="5634" max="5634" width="17.7265625" style="80" customWidth="1"/>
    <col min="5635" max="5635" width="5.26953125" style="80" customWidth="1"/>
    <col min="5636" max="5636" width="0.1796875" style="80" customWidth="1"/>
    <col min="5637" max="5637" width="6.54296875" style="80" customWidth="1"/>
    <col min="5638" max="5638" width="5" style="80" customWidth="1"/>
    <col min="5639" max="5639" width="2" style="80" customWidth="1"/>
    <col min="5640" max="5640" width="8.453125" style="80" customWidth="1"/>
    <col min="5641" max="5641" width="6.1796875" style="80" customWidth="1"/>
    <col min="5642" max="5642" width="5.7265625" style="80" customWidth="1"/>
    <col min="5643" max="5643" width="1.7265625" style="80" customWidth="1"/>
    <col min="5644" max="5647" width="3.453125" style="80" customWidth="1"/>
    <col min="5648" max="5648" width="7.1796875" style="80" customWidth="1"/>
    <col min="5649" max="5649" width="12.26953125" style="80" customWidth="1"/>
    <col min="5650" max="5651" width="3.453125" style="80" customWidth="1"/>
    <col min="5652" max="5652" width="1.81640625" style="80" customWidth="1"/>
    <col min="5653" max="5653" width="5.1796875" style="80" customWidth="1"/>
    <col min="5654" max="5657" width="0" style="80" hidden="1" customWidth="1"/>
    <col min="5658" max="5885" width="11.453125" style="80"/>
    <col min="5886" max="5886" width="2.26953125" style="80" customWidth="1"/>
    <col min="5887" max="5888" width="4.1796875" style="80" customWidth="1"/>
    <col min="5889" max="5889" width="4.26953125" style="80" customWidth="1"/>
    <col min="5890" max="5890" width="17.7265625" style="80" customWidth="1"/>
    <col min="5891" max="5891" width="5.26953125" style="80" customWidth="1"/>
    <col min="5892" max="5892" width="0.1796875" style="80" customWidth="1"/>
    <col min="5893" max="5893" width="6.54296875" style="80" customWidth="1"/>
    <col min="5894" max="5894" width="5" style="80" customWidth="1"/>
    <col min="5895" max="5895" width="2" style="80" customWidth="1"/>
    <col min="5896" max="5896" width="8.453125" style="80" customWidth="1"/>
    <col min="5897" max="5897" width="6.1796875" style="80" customWidth="1"/>
    <col min="5898" max="5898" width="5.7265625" style="80" customWidth="1"/>
    <col min="5899" max="5899" width="1.7265625" style="80" customWidth="1"/>
    <col min="5900" max="5903" width="3.453125" style="80" customWidth="1"/>
    <col min="5904" max="5904" width="7.1796875" style="80" customWidth="1"/>
    <col min="5905" max="5905" width="12.26953125" style="80" customWidth="1"/>
    <col min="5906" max="5907" width="3.453125" style="80" customWidth="1"/>
    <col min="5908" max="5908" width="1.81640625" style="80" customWidth="1"/>
    <col min="5909" max="5909" width="5.1796875" style="80" customWidth="1"/>
    <col min="5910" max="5913" width="0" style="80" hidden="1" customWidth="1"/>
    <col min="5914" max="6141" width="11.453125" style="80"/>
    <col min="6142" max="6142" width="2.26953125" style="80" customWidth="1"/>
    <col min="6143" max="6144" width="4.1796875" style="80" customWidth="1"/>
    <col min="6145" max="6145" width="4.26953125" style="80" customWidth="1"/>
    <col min="6146" max="6146" width="17.7265625" style="80" customWidth="1"/>
    <col min="6147" max="6147" width="5.26953125" style="80" customWidth="1"/>
    <col min="6148" max="6148" width="0.1796875" style="80" customWidth="1"/>
    <col min="6149" max="6149" width="6.54296875" style="80" customWidth="1"/>
    <col min="6150" max="6150" width="5" style="80" customWidth="1"/>
    <col min="6151" max="6151" width="2" style="80" customWidth="1"/>
    <col min="6152" max="6152" width="8.453125" style="80" customWidth="1"/>
    <col min="6153" max="6153" width="6.1796875" style="80" customWidth="1"/>
    <col min="6154" max="6154" width="5.7265625" style="80" customWidth="1"/>
    <col min="6155" max="6155" width="1.7265625" style="80" customWidth="1"/>
    <col min="6156" max="6159" width="3.453125" style="80" customWidth="1"/>
    <col min="6160" max="6160" width="7.1796875" style="80" customWidth="1"/>
    <col min="6161" max="6161" width="12.26953125" style="80" customWidth="1"/>
    <col min="6162" max="6163" width="3.453125" style="80" customWidth="1"/>
    <col min="6164" max="6164" width="1.81640625" style="80" customWidth="1"/>
    <col min="6165" max="6165" width="5.1796875" style="80" customWidth="1"/>
    <col min="6166" max="6169" width="0" style="80" hidden="1" customWidth="1"/>
    <col min="6170" max="6397" width="11.453125" style="80"/>
    <col min="6398" max="6398" width="2.26953125" style="80" customWidth="1"/>
    <col min="6399" max="6400" width="4.1796875" style="80" customWidth="1"/>
    <col min="6401" max="6401" width="4.26953125" style="80" customWidth="1"/>
    <col min="6402" max="6402" width="17.7265625" style="80" customWidth="1"/>
    <col min="6403" max="6403" width="5.26953125" style="80" customWidth="1"/>
    <col min="6404" max="6404" width="0.1796875" style="80" customWidth="1"/>
    <col min="6405" max="6405" width="6.54296875" style="80" customWidth="1"/>
    <col min="6406" max="6406" width="5" style="80" customWidth="1"/>
    <col min="6407" max="6407" width="2" style="80" customWidth="1"/>
    <col min="6408" max="6408" width="8.453125" style="80" customWidth="1"/>
    <col min="6409" max="6409" width="6.1796875" style="80" customWidth="1"/>
    <col min="6410" max="6410" width="5.7265625" style="80" customWidth="1"/>
    <col min="6411" max="6411" width="1.7265625" style="80" customWidth="1"/>
    <col min="6412" max="6415" width="3.453125" style="80" customWidth="1"/>
    <col min="6416" max="6416" width="7.1796875" style="80" customWidth="1"/>
    <col min="6417" max="6417" width="12.26953125" style="80" customWidth="1"/>
    <col min="6418" max="6419" width="3.453125" style="80" customWidth="1"/>
    <col min="6420" max="6420" width="1.81640625" style="80" customWidth="1"/>
    <col min="6421" max="6421" width="5.1796875" style="80" customWidth="1"/>
    <col min="6422" max="6425" width="0" style="80" hidden="1" customWidth="1"/>
    <col min="6426" max="6653" width="11.453125" style="80"/>
    <col min="6654" max="6654" width="2.26953125" style="80" customWidth="1"/>
    <col min="6655" max="6656" width="4.1796875" style="80" customWidth="1"/>
    <col min="6657" max="6657" width="4.26953125" style="80" customWidth="1"/>
    <col min="6658" max="6658" width="17.7265625" style="80" customWidth="1"/>
    <col min="6659" max="6659" width="5.26953125" style="80" customWidth="1"/>
    <col min="6660" max="6660" width="0.1796875" style="80" customWidth="1"/>
    <col min="6661" max="6661" width="6.54296875" style="80" customWidth="1"/>
    <col min="6662" max="6662" width="5" style="80" customWidth="1"/>
    <col min="6663" max="6663" width="2" style="80" customWidth="1"/>
    <col min="6664" max="6664" width="8.453125" style="80" customWidth="1"/>
    <col min="6665" max="6665" width="6.1796875" style="80" customWidth="1"/>
    <col min="6666" max="6666" width="5.7265625" style="80" customWidth="1"/>
    <col min="6667" max="6667" width="1.7265625" style="80" customWidth="1"/>
    <col min="6668" max="6671" width="3.453125" style="80" customWidth="1"/>
    <col min="6672" max="6672" width="7.1796875" style="80" customWidth="1"/>
    <col min="6673" max="6673" width="12.26953125" style="80" customWidth="1"/>
    <col min="6674" max="6675" width="3.453125" style="80" customWidth="1"/>
    <col min="6676" max="6676" width="1.81640625" style="80" customWidth="1"/>
    <col min="6677" max="6677" width="5.1796875" style="80" customWidth="1"/>
    <col min="6678" max="6681" width="0" style="80" hidden="1" customWidth="1"/>
    <col min="6682" max="6909" width="11.453125" style="80"/>
    <col min="6910" max="6910" width="2.26953125" style="80" customWidth="1"/>
    <col min="6911" max="6912" width="4.1796875" style="80" customWidth="1"/>
    <col min="6913" max="6913" width="4.26953125" style="80" customWidth="1"/>
    <col min="6914" max="6914" width="17.7265625" style="80" customWidth="1"/>
    <col min="6915" max="6915" width="5.26953125" style="80" customWidth="1"/>
    <col min="6916" max="6916" width="0.1796875" style="80" customWidth="1"/>
    <col min="6917" max="6917" width="6.54296875" style="80" customWidth="1"/>
    <col min="6918" max="6918" width="5" style="80" customWidth="1"/>
    <col min="6919" max="6919" width="2" style="80" customWidth="1"/>
    <col min="6920" max="6920" width="8.453125" style="80" customWidth="1"/>
    <col min="6921" max="6921" width="6.1796875" style="80" customWidth="1"/>
    <col min="6922" max="6922" width="5.7265625" style="80" customWidth="1"/>
    <col min="6923" max="6923" width="1.7265625" style="80" customWidth="1"/>
    <col min="6924" max="6927" width="3.453125" style="80" customWidth="1"/>
    <col min="6928" max="6928" width="7.1796875" style="80" customWidth="1"/>
    <col min="6929" max="6929" width="12.26953125" style="80" customWidth="1"/>
    <col min="6930" max="6931" width="3.453125" style="80" customWidth="1"/>
    <col min="6932" max="6932" width="1.81640625" style="80" customWidth="1"/>
    <col min="6933" max="6933" width="5.1796875" style="80" customWidth="1"/>
    <col min="6934" max="6937" width="0" style="80" hidden="1" customWidth="1"/>
    <col min="6938" max="7165" width="11.453125" style="80"/>
    <col min="7166" max="7166" width="2.26953125" style="80" customWidth="1"/>
    <col min="7167" max="7168" width="4.1796875" style="80" customWidth="1"/>
    <col min="7169" max="7169" width="4.26953125" style="80" customWidth="1"/>
    <col min="7170" max="7170" width="17.7265625" style="80" customWidth="1"/>
    <col min="7171" max="7171" width="5.26953125" style="80" customWidth="1"/>
    <col min="7172" max="7172" width="0.1796875" style="80" customWidth="1"/>
    <col min="7173" max="7173" width="6.54296875" style="80" customWidth="1"/>
    <col min="7174" max="7174" width="5" style="80" customWidth="1"/>
    <col min="7175" max="7175" width="2" style="80" customWidth="1"/>
    <col min="7176" max="7176" width="8.453125" style="80" customWidth="1"/>
    <col min="7177" max="7177" width="6.1796875" style="80" customWidth="1"/>
    <col min="7178" max="7178" width="5.7265625" style="80" customWidth="1"/>
    <col min="7179" max="7179" width="1.7265625" style="80" customWidth="1"/>
    <col min="7180" max="7183" width="3.453125" style="80" customWidth="1"/>
    <col min="7184" max="7184" width="7.1796875" style="80" customWidth="1"/>
    <col min="7185" max="7185" width="12.26953125" style="80" customWidth="1"/>
    <col min="7186" max="7187" width="3.453125" style="80" customWidth="1"/>
    <col min="7188" max="7188" width="1.81640625" style="80" customWidth="1"/>
    <col min="7189" max="7189" width="5.1796875" style="80" customWidth="1"/>
    <col min="7190" max="7193" width="0" style="80" hidden="1" customWidth="1"/>
    <col min="7194" max="7421" width="11.453125" style="80"/>
    <col min="7422" max="7422" width="2.26953125" style="80" customWidth="1"/>
    <col min="7423" max="7424" width="4.1796875" style="80" customWidth="1"/>
    <col min="7425" max="7425" width="4.26953125" style="80" customWidth="1"/>
    <col min="7426" max="7426" width="17.7265625" style="80" customWidth="1"/>
    <col min="7427" max="7427" width="5.26953125" style="80" customWidth="1"/>
    <col min="7428" max="7428" width="0.1796875" style="80" customWidth="1"/>
    <col min="7429" max="7429" width="6.54296875" style="80" customWidth="1"/>
    <col min="7430" max="7430" width="5" style="80" customWidth="1"/>
    <col min="7431" max="7431" width="2" style="80" customWidth="1"/>
    <col min="7432" max="7432" width="8.453125" style="80" customWidth="1"/>
    <col min="7433" max="7433" width="6.1796875" style="80" customWidth="1"/>
    <col min="7434" max="7434" width="5.7265625" style="80" customWidth="1"/>
    <col min="7435" max="7435" width="1.7265625" style="80" customWidth="1"/>
    <col min="7436" max="7439" width="3.453125" style="80" customWidth="1"/>
    <col min="7440" max="7440" width="7.1796875" style="80" customWidth="1"/>
    <col min="7441" max="7441" width="12.26953125" style="80" customWidth="1"/>
    <col min="7442" max="7443" width="3.453125" style="80" customWidth="1"/>
    <col min="7444" max="7444" width="1.81640625" style="80" customWidth="1"/>
    <col min="7445" max="7445" width="5.1796875" style="80" customWidth="1"/>
    <col min="7446" max="7449" width="0" style="80" hidden="1" customWidth="1"/>
    <col min="7450" max="7677" width="11.453125" style="80"/>
    <col min="7678" max="7678" width="2.26953125" style="80" customWidth="1"/>
    <col min="7679" max="7680" width="4.1796875" style="80" customWidth="1"/>
    <col min="7681" max="7681" width="4.26953125" style="80" customWidth="1"/>
    <col min="7682" max="7682" width="17.7265625" style="80" customWidth="1"/>
    <col min="7683" max="7683" width="5.26953125" style="80" customWidth="1"/>
    <col min="7684" max="7684" width="0.1796875" style="80" customWidth="1"/>
    <col min="7685" max="7685" width="6.54296875" style="80" customWidth="1"/>
    <col min="7686" max="7686" width="5" style="80" customWidth="1"/>
    <col min="7687" max="7687" width="2" style="80" customWidth="1"/>
    <col min="7688" max="7688" width="8.453125" style="80" customWidth="1"/>
    <col min="7689" max="7689" width="6.1796875" style="80" customWidth="1"/>
    <col min="7690" max="7690" width="5.7265625" style="80" customWidth="1"/>
    <col min="7691" max="7691" width="1.7265625" style="80" customWidth="1"/>
    <col min="7692" max="7695" width="3.453125" style="80" customWidth="1"/>
    <col min="7696" max="7696" width="7.1796875" style="80" customWidth="1"/>
    <col min="7697" max="7697" width="12.26953125" style="80" customWidth="1"/>
    <col min="7698" max="7699" width="3.453125" style="80" customWidth="1"/>
    <col min="7700" max="7700" width="1.81640625" style="80" customWidth="1"/>
    <col min="7701" max="7701" width="5.1796875" style="80" customWidth="1"/>
    <col min="7702" max="7705" width="0" style="80" hidden="1" customWidth="1"/>
    <col min="7706" max="7933" width="11.453125" style="80"/>
    <col min="7934" max="7934" width="2.26953125" style="80" customWidth="1"/>
    <col min="7935" max="7936" width="4.1796875" style="80" customWidth="1"/>
    <col min="7937" max="7937" width="4.26953125" style="80" customWidth="1"/>
    <col min="7938" max="7938" width="17.7265625" style="80" customWidth="1"/>
    <col min="7939" max="7939" width="5.26953125" style="80" customWidth="1"/>
    <col min="7940" max="7940" width="0.1796875" style="80" customWidth="1"/>
    <col min="7941" max="7941" width="6.54296875" style="80" customWidth="1"/>
    <col min="7942" max="7942" width="5" style="80" customWidth="1"/>
    <col min="7943" max="7943" width="2" style="80" customWidth="1"/>
    <col min="7944" max="7944" width="8.453125" style="80" customWidth="1"/>
    <col min="7945" max="7945" width="6.1796875" style="80" customWidth="1"/>
    <col min="7946" max="7946" width="5.7265625" style="80" customWidth="1"/>
    <col min="7947" max="7947" width="1.7265625" style="80" customWidth="1"/>
    <col min="7948" max="7951" width="3.453125" style="80" customWidth="1"/>
    <col min="7952" max="7952" width="7.1796875" style="80" customWidth="1"/>
    <col min="7953" max="7953" width="12.26953125" style="80" customWidth="1"/>
    <col min="7954" max="7955" width="3.453125" style="80" customWidth="1"/>
    <col min="7956" max="7956" width="1.81640625" style="80" customWidth="1"/>
    <col min="7957" max="7957" width="5.1796875" style="80" customWidth="1"/>
    <col min="7958" max="7961" width="0" style="80" hidden="1" customWidth="1"/>
    <col min="7962" max="8189" width="11.453125" style="80"/>
    <col min="8190" max="8190" width="2.26953125" style="80" customWidth="1"/>
    <col min="8191" max="8192" width="4.1796875" style="80" customWidth="1"/>
    <col min="8193" max="8193" width="4.26953125" style="80" customWidth="1"/>
    <col min="8194" max="8194" width="17.7265625" style="80" customWidth="1"/>
    <col min="8195" max="8195" width="5.26953125" style="80" customWidth="1"/>
    <col min="8196" max="8196" width="0.1796875" style="80" customWidth="1"/>
    <col min="8197" max="8197" width="6.54296875" style="80" customWidth="1"/>
    <col min="8198" max="8198" width="5" style="80" customWidth="1"/>
    <col min="8199" max="8199" width="2" style="80" customWidth="1"/>
    <col min="8200" max="8200" width="8.453125" style="80" customWidth="1"/>
    <col min="8201" max="8201" width="6.1796875" style="80" customWidth="1"/>
    <col min="8202" max="8202" width="5.7265625" style="80" customWidth="1"/>
    <col min="8203" max="8203" width="1.7265625" style="80" customWidth="1"/>
    <col min="8204" max="8207" width="3.453125" style="80" customWidth="1"/>
    <col min="8208" max="8208" width="7.1796875" style="80" customWidth="1"/>
    <col min="8209" max="8209" width="12.26953125" style="80" customWidth="1"/>
    <col min="8210" max="8211" width="3.453125" style="80" customWidth="1"/>
    <col min="8212" max="8212" width="1.81640625" style="80" customWidth="1"/>
    <col min="8213" max="8213" width="5.1796875" style="80" customWidth="1"/>
    <col min="8214" max="8217" width="0" style="80" hidden="1" customWidth="1"/>
    <col min="8218" max="8445" width="11.453125" style="80"/>
    <col min="8446" max="8446" width="2.26953125" style="80" customWidth="1"/>
    <col min="8447" max="8448" width="4.1796875" style="80" customWidth="1"/>
    <col min="8449" max="8449" width="4.26953125" style="80" customWidth="1"/>
    <col min="8450" max="8450" width="17.7265625" style="80" customWidth="1"/>
    <col min="8451" max="8451" width="5.26953125" style="80" customWidth="1"/>
    <col min="8452" max="8452" width="0.1796875" style="80" customWidth="1"/>
    <col min="8453" max="8453" width="6.54296875" style="80" customWidth="1"/>
    <col min="8454" max="8454" width="5" style="80" customWidth="1"/>
    <col min="8455" max="8455" width="2" style="80" customWidth="1"/>
    <col min="8456" max="8456" width="8.453125" style="80" customWidth="1"/>
    <col min="8457" max="8457" width="6.1796875" style="80" customWidth="1"/>
    <col min="8458" max="8458" width="5.7265625" style="80" customWidth="1"/>
    <col min="8459" max="8459" width="1.7265625" style="80" customWidth="1"/>
    <col min="8460" max="8463" width="3.453125" style="80" customWidth="1"/>
    <col min="8464" max="8464" width="7.1796875" style="80" customWidth="1"/>
    <col min="8465" max="8465" width="12.26953125" style="80" customWidth="1"/>
    <col min="8466" max="8467" width="3.453125" style="80" customWidth="1"/>
    <col min="8468" max="8468" width="1.81640625" style="80" customWidth="1"/>
    <col min="8469" max="8469" width="5.1796875" style="80" customWidth="1"/>
    <col min="8470" max="8473" width="0" style="80" hidden="1" customWidth="1"/>
    <col min="8474" max="8701" width="11.453125" style="80"/>
    <col min="8702" max="8702" width="2.26953125" style="80" customWidth="1"/>
    <col min="8703" max="8704" width="4.1796875" style="80" customWidth="1"/>
    <col min="8705" max="8705" width="4.26953125" style="80" customWidth="1"/>
    <col min="8706" max="8706" width="17.7265625" style="80" customWidth="1"/>
    <col min="8707" max="8707" width="5.26953125" style="80" customWidth="1"/>
    <col min="8708" max="8708" width="0.1796875" style="80" customWidth="1"/>
    <col min="8709" max="8709" width="6.54296875" style="80" customWidth="1"/>
    <col min="8710" max="8710" width="5" style="80" customWidth="1"/>
    <col min="8711" max="8711" width="2" style="80" customWidth="1"/>
    <col min="8712" max="8712" width="8.453125" style="80" customWidth="1"/>
    <col min="8713" max="8713" width="6.1796875" style="80" customWidth="1"/>
    <col min="8714" max="8714" width="5.7265625" style="80" customWidth="1"/>
    <col min="8715" max="8715" width="1.7265625" style="80" customWidth="1"/>
    <col min="8716" max="8719" width="3.453125" style="80" customWidth="1"/>
    <col min="8720" max="8720" width="7.1796875" style="80" customWidth="1"/>
    <col min="8721" max="8721" width="12.26953125" style="80" customWidth="1"/>
    <col min="8722" max="8723" width="3.453125" style="80" customWidth="1"/>
    <col min="8724" max="8724" width="1.81640625" style="80" customWidth="1"/>
    <col min="8725" max="8725" width="5.1796875" style="80" customWidth="1"/>
    <col min="8726" max="8729" width="0" style="80" hidden="1" customWidth="1"/>
    <col min="8730" max="8957" width="11.453125" style="80"/>
    <col min="8958" max="8958" width="2.26953125" style="80" customWidth="1"/>
    <col min="8959" max="8960" width="4.1796875" style="80" customWidth="1"/>
    <col min="8961" max="8961" width="4.26953125" style="80" customWidth="1"/>
    <col min="8962" max="8962" width="17.7265625" style="80" customWidth="1"/>
    <col min="8963" max="8963" width="5.26953125" style="80" customWidth="1"/>
    <col min="8964" max="8964" width="0.1796875" style="80" customWidth="1"/>
    <col min="8965" max="8965" width="6.54296875" style="80" customWidth="1"/>
    <col min="8966" max="8966" width="5" style="80" customWidth="1"/>
    <col min="8967" max="8967" width="2" style="80" customWidth="1"/>
    <col min="8968" max="8968" width="8.453125" style="80" customWidth="1"/>
    <col min="8969" max="8969" width="6.1796875" style="80" customWidth="1"/>
    <col min="8970" max="8970" width="5.7265625" style="80" customWidth="1"/>
    <col min="8971" max="8971" width="1.7265625" style="80" customWidth="1"/>
    <col min="8972" max="8975" width="3.453125" style="80" customWidth="1"/>
    <col min="8976" max="8976" width="7.1796875" style="80" customWidth="1"/>
    <col min="8977" max="8977" width="12.26953125" style="80" customWidth="1"/>
    <col min="8978" max="8979" width="3.453125" style="80" customWidth="1"/>
    <col min="8980" max="8980" width="1.81640625" style="80" customWidth="1"/>
    <col min="8981" max="8981" width="5.1796875" style="80" customWidth="1"/>
    <col min="8982" max="8985" width="0" style="80" hidden="1" customWidth="1"/>
    <col min="8986" max="9213" width="11.453125" style="80"/>
    <col min="9214" max="9214" width="2.26953125" style="80" customWidth="1"/>
    <col min="9215" max="9216" width="4.1796875" style="80" customWidth="1"/>
    <col min="9217" max="9217" width="4.26953125" style="80" customWidth="1"/>
    <col min="9218" max="9218" width="17.7265625" style="80" customWidth="1"/>
    <col min="9219" max="9219" width="5.26953125" style="80" customWidth="1"/>
    <col min="9220" max="9220" width="0.1796875" style="80" customWidth="1"/>
    <col min="9221" max="9221" width="6.54296875" style="80" customWidth="1"/>
    <col min="9222" max="9222" width="5" style="80" customWidth="1"/>
    <col min="9223" max="9223" width="2" style="80" customWidth="1"/>
    <col min="9224" max="9224" width="8.453125" style="80" customWidth="1"/>
    <col min="9225" max="9225" width="6.1796875" style="80" customWidth="1"/>
    <col min="9226" max="9226" width="5.7265625" style="80" customWidth="1"/>
    <col min="9227" max="9227" width="1.7265625" style="80" customWidth="1"/>
    <col min="9228" max="9231" width="3.453125" style="80" customWidth="1"/>
    <col min="9232" max="9232" width="7.1796875" style="80" customWidth="1"/>
    <col min="9233" max="9233" width="12.26953125" style="80" customWidth="1"/>
    <col min="9234" max="9235" width="3.453125" style="80" customWidth="1"/>
    <col min="9236" max="9236" width="1.81640625" style="80" customWidth="1"/>
    <col min="9237" max="9237" width="5.1796875" style="80" customWidth="1"/>
    <col min="9238" max="9241" width="0" style="80" hidden="1" customWidth="1"/>
    <col min="9242" max="9469" width="11.453125" style="80"/>
    <col min="9470" max="9470" width="2.26953125" style="80" customWidth="1"/>
    <col min="9471" max="9472" width="4.1796875" style="80" customWidth="1"/>
    <col min="9473" max="9473" width="4.26953125" style="80" customWidth="1"/>
    <col min="9474" max="9474" width="17.7265625" style="80" customWidth="1"/>
    <col min="9475" max="9475" width="5.26953125" style="80" customWidth="1"/>
    <col min="9476" max="9476" width="0.1796875" style="80" customWidth="1"/>
    <col min="9477" max="9477" width="6.54296875" style="80" customWidth="1"/>
    <col min="9478" max="9478" width="5" style="80" customWidth="1"/>
    <col min="9479" max="9479" width="2" style="80" customWidth="1"/>
    <col min="9480" max="9480" width="8.453125" style="80" customWidth="1"/>
    <col min="9481" max="9481" width="6.1796875" style="80" customWidth="1"/>
    <col min="9482" max="9482" width="5.7265625" style="80" customWidth="1"/>
    <col min="9483" max="9483" width="1.7265625" style="80" customWidth="1"/>
    <col min="9484" max="9487" width="3.453125" style="80" customWidth="1"/>
    <col min="9488" max="9488" width="7.1796875" style="80" customWidth="1"/>
    <col min="9489" max="9489" width="12.26953125" style="80" customWidth="1"/>
    <col min="9490" max="9491" width="3.453125" style="80" customWidth="1"/>
    <col min="9492" max="9492" width="1.81640625" style="80" customWidth="1"/>
    <col min="9493" max="9493" width="5.1796875" style="80" customWidth="1"/>
    <col min="9494" max="9497" width="0" style="80" hidden="1" customWidth="1"/>
    <col min="9498" max="9725" width="11.453125" style="80"/>
    <col min="9726" max="9726" width="2.26953125" style="80" customWidth="1"/>
    <col min="9727" max="9728" width="4.1796875" style="80" customWidth="1"/>
    <col min="9729" max="9729" width="4.26953125" style="80" customWidth="1"/>
    <col min="9730" max="9730" width="17.7265625" style="80" customWidth="1"/>
    <col min="9731" max="9731" width="5.26953125" style="80" customWidth="1"/>
    <col min="9732" max="9732" width="0.1796875" style="80" customWidth="1"/>
    <col min="9733" max="9733" width="6.54296875" style="80" customWidth="1"/>
    <col min="9734" max="9734" width="5" style="80" customWidth="1"/>
    <col min="9735" max="9735" width="2" style="80" customWidth="1"/>
    <col min="9736" max="9736" width="8.453125" style="80" customWidth="1"/>
    <col min="9737" max="9737" width="6.1796875" style="80" customWidth="1"/>
    <col min="9738" max="9738" width="5.7265625" style="80" customWidth="1"/>
    <col min="9739" max="9739" width="1.7265625" style="80" customWidth="1"/>
    <col min="9740" max="9743" width="3.453125" style="80" customWidth="1"/>
    <col min="9744" max="9744" width="7.1796875" style="80" customWidth="1"/>
    <col min="9745" max="9745" width="12.26953125" style="80" customWidth="1"/>
    <col min="9746" max="9747" width="3.453125" style="80" customWidth="1"/>
    <col min="9748" max="9748" width="1.81640625" style="80" customWidth="1"/>
    <col min="9749" max="9749" width="5.1796875" style="80" customWidth="1"/>
    <col min="9750" max="9753" width="0" style="80" hidden="1" customWidth="1"/>
    <col min="9754" max="9981" width="11.453125" style="80"/>
    <col min="9982" max="9982" width="2.26953125" style="80" customWidth="1"/>
    <col min="9983" max="9984" width="4.1796875" style="80" customWidth="1"/>
    <col min="9985" max="9985" width="4.26953125" style="80" customWidth="1"/>
    <col min="9986" max="9986" width="17.7265625" style="80" customWidth="1"/>
    <col min="9987" max="9987" width="5.26953125" style="80" customWidth="1"/>
    <col min="9988" max="9988" width="0.1796875" style="80" customWidth="1"/>
    <col min="9989" max="9989" width="6.54296875" style="80" customWidth="1"/>
    <col min="9990" max="9990" width="5" style="80" customWidth="1"/>
    <col min="9991" max="9991" width="2" style="80" customWidth="1"/>
    <col min="9992" max="9992" width="8.453125" style="80" customWidth="1"/>
    <col min="9993" max="9993" width="6.1796875" style="80" customWidth="1"/>
    <col min="9994" max="9994" width="5.7265625" style="80" customWidth="1"/>
    <col min="9995" max="9995" width="1.7265625" style="80" customWidth="1"/>
    <col min="9996" max="9999" width="3.453125" style="80" customWidth="1"/>
    <col min="10000" max="10000" width="7.1796875" style="80" customWidth="1"/>
    <col min="10001" max="10001" width="12.26953125" style="80" customWidth="1"/>
    <col min="10002" max="10003" width="3.453125" style="80" customWidth="1"/>
    <col min="10004" max="10004" width="1.81640625" style="80" customWidth="1"/>
    <col min="10005" max="10005" width="5.1796875" style="80" customWidth="1"/>
    <col min="10006" max="10009" width="0" style="80" hidden="1" customWidth="1"/>
    <col min="10010" max="10237" width="11.453125" style="80"/>
    <col min="10238" max="10238" width="2.26953125" style="80" customWidth="1"/>
    <col min="10239" max="10240" width="4.1796875" style="80" customWidth="1"/>
    <col min="10241" max="10241" width="4.26953125" style="80" customWidth="1"/>
    <col min="10242" max="10242" width="17.7265625" style="80" customWidth="1"/>
    <col min="10243" max="10243" width="5.26953125" style="80" customWidth="1"/>
    <col min="10244" max="10244" width="0.1796875" style="80" customWidth="1"/>
    <col min="10245" max="10245" width="6.54296875" style="80" customWidth="1"/>
    <col min="10246" max="10246" width="5" style="80" customWidth="1"/>
    <col min="10247" max="10247" width="2" style="80" customWidth="1"/>
    <col min="10248" max="10248" width="8.453125" style="80" customWidth="1"/>
    <col min="10249" max="10249" width="6.1796875" style="80" customWidth="1"/>
    <col min="10250" max="10250" width="5.7265625" style="80" customWidth="1"/>
    <col min="10251" max="10251" width="1.7265625" style="80" customWidth="1"/>
    <col min="10252" max="10255" width="3.453125" style="80" customWidth="1"/>
    <col min="10256" max="10256" width="7.1796875" style="80" customWidth="1"/>
    <col min="10257" max="10257" width="12.26953125" style="80" customWidth="1"/>
    <col min="10258" max="10259" width="3.453125" style="80" customWidth="1"/>
    <col min="10260" max="10260" width="1.81640625" style="80" customWidth="1"/>
    <col min="10261" max="10261" width="5.1796875" style="80" customWidth="1"/>
    <col min="10262" max="10265" width="0" style="80" hidden="1" customWidth="1"/>
    <col min="10266" max="10493" width="11.453125" style="80"/>
    <col min="10494" max="10494" width="2.26953125" style="80" customWidth="1"/>
    <col min="10495" max="10496" width="4.1796875" style="80" customWidth="1"/>
    <col min="10497" max="10497" width="4.26953125" style="80" customWidth="1"/>
    <col min="10498" max="10498" width="17.7265625" style="80" customWidth="1"/>
    <col min="10499" max="10499" width="5.26953125" style="80" customWidth="1"/>
    <col min="10500" max="10500" width="0.1796875" style="80" customWidth="1"/>
    <col min="10501" max="10501" width="6.54296875" style="80" customWidth="1"/>
    <col min="10502" max="10502" width="5" style="80" customWidth="1"/>
    <col min="10503" max="10503" width="2" style="80" customWidth="1"/>
    <col min="10504" max="10504" width="8.453125" style="80" customWidth="1"/>
    <col min="10505" max="10505" width="6.1796875" style="80" customWidth="1"/>
    <col min="10506" max="10506" width="5.7265625" style="80" customWidth="1"/>
    <col min="10507" max="10507" width="1.7265625" style="80" customWidth="1"/>
    <col min="10508" max="10511" width="3.453125" style="80" customWidth="1"/>
    <col min="10512" max="10512" width="7.1796875" style="80" customWidth="1"/>
    <col min="10513" max="10513" width="12.26953125" style="80" customWidth="1"/>
    <col min="10514" max="10515" width="3.453125" style="80" customWidth="1"/>
    <col min="10516" max="10516" width="1.81640625" style="80" customWidth="1"/>
    <col min="10517" max="10517" width="5.1796875" style="80" customWidth="1"/>
    <col min="10518" max="10521" width="0" style="80" hidden="1" customWidth="1"/>
    <col min="10522" max="10749" width="11.453125" style="80"/>
    <col min="10750" max="10750" width="2.26953125" style="80" customWidth="1"/>
    <col min="10751" max="10752" width="4.1796875" style="80" customWidth="1"/>
    <col min="10753" max="10753" width="4.26953125" style="80" customWidth="1"/>
    <col min="10754" max="10754" width="17.7265625" style="80" customWidth="1"/>
    <col min="10755" max="10755" width="5.26953125" style="80" customWidth="1"/>
    <col min="10756" max="10756" width="0.1796875" style="80" customWidth="1"/>
    <col min="10757" max="10757" width="6.54296875" style="80" customWidth="1"/>
    <col min="10758" max="10758" width="5" style="80" customWidth="1"/>
    <col min="10759" max="10759" width="2" style="80" customWidth="1"/>
    <col min="10760" max="10760" width="8.453125" style="80" customWidth="1"/>
    <col min="10761" max="10761" width="6.1796875" style="80" customWidth="1"/>
    <col min="10762" max="10762" width="5.7265625" style="80" customWidth="1"/>
    <col min="10763" max="10763" width="1.7265625" style="80" customWidth="1"/>
    <col min="10764" max="10767" width="3.453125" style="80" customWidth="1"/>
    <col min="10768" max="10768" width="7.1796875" style="80" customWidth="1"/>
    <col min="10769" max="10769" width="12.26953125" style="80" customWidth="1"/>
    <col min="10770" max="10771" width="3.453125" style="80" customWidth="1"/>
    <col min="10772" max="10772" width="1.81640625" style="80" customWidth="1"/>
    <col min="10773" max="10773" width="5.1796875" style="80" customWidth="1"/>
    <col min="10774" max="10777" width="0" style="80" hidden="1" customWidth="1"/>
    <col min="10778" max="11005" width="11.453125" style="80"/>
    <col min="11006" max="11006" width="2.26953125" style="80" customWidth="1"/>
    <col min="11007" max="11008" width="4.1796875" style="80" customWidth="1"/>
    <col min="11009" max="11009" width="4.26953125" style="80" customWidth="1"/>
    <col min="11010" max="11010" width="17.7265625" style="80" customWidth="1"/>
    <col min="11011" max="11011" width="5.26953125" style="80" customWidth="1"/>
    <col min="11012" max="11012" width="0.1796875" style="80" customWidth="1"/>
    <col min="11013" max="11013" width="6.54296875" style="80" customWidth="1"/>
    <col min="11014" max="11014" width="5" style="80" customWidth="1"/>
    <col min="11015" max="11015" width="2" style="80" customWidth="1"/>
    <col min="11016" max="11016" width="8.453125" style="80" customWidth="1"/>
    <col min="11017" max="11017" width="6.1796875" style="80" customWidth="1"/>
    <col min="11018" max="11018" width="5.7265625" style="80" customWidth="1"/>
    <col min="11019" max="11019" width="1.7265625" style="80" customWidth="1"/>
    <col min="11020" max="11023" width="3.453125" style="80" customWidth="1"/>
    <col min="11024" max="11024" width="7.1796875" style="80" customWidth="1"/>
    <col min="11025" max="11025" width="12.26953125" style="80" customWidth="1"/>
    <col min="11026" max="11027" width="3.453125" style="80" customWidth="1"/>
    <col min="11028" max="11028" width="1.81640625" style="80" customWidth="1"/>
    <col min="11029" max="11029" width="5.1796875" style="80" customWidth="1"/>
    <col min="11030" max="11033" width="0" style="80" hidden="1" customWidth="1"/>
    <col min="11034" max="11261" width="11.453125" style="80"/>
    <col min="11262" max="11262" width="2.26953125" style="80" customWidth="1"/>
    <col min="11263" max="11264" width="4.1796875" style="80" customWidth="1"/>
    <col min="11265" max="11265" width="4.26953125" style="80" customWidth="1"/>
    <col min="11266" max="11266" width="17.7265625" style="80" customWidth="1"/>
    <col min="11267" max="11267" width="5.26953125" style="80" customWidth="1"/>
    <col min="11268" max="11268" width="0.1796875" style="80" customWidth="1"/>
    <col min="11269" max="11269" width="6.54296875" style="80" customWidth="1"/>
    <col min="11270" max="11270" width="5" style="80" customWidth="1"/>
    <col min="11271" max="11271" width="2" style="80" customWidth="1"/>
    <col min="11272" max="11272" width="8.453125" style="80" customWidth="1"/>
    <col min="11273" max="11273" width="6.1796875" style="80" customWidth="1"/>
    <col min="11274" max="11274" width="5.7265625" style="80" customWidth="1"/>
    <col min="11275" max="11275" width="1.7265625" style="80" customWidth="1"/>
    <col min="11276" max="11279" width="3.453125" style="80" customWidth="1"/>
    <col min="11280" max="11280" width="7.1796875" style="80" customWidth="1"/>
    <col min="11281" max="11281" width="12.26953125" style="80" customWidth="1"/>
    <col min="11282" max="11283" width="3.453125" style="80" customWidth="1"/>
    <col min="11284" max="11284" width="1.81640625" style="80" customWidth="1"/>
    <col min="11285" max="11285" width="5.1796875" style="80" customWidth="1"/>
    <col min="11286" max="11289" width="0" style="80" hidden="1" customWidth="1"/>
    <col min="11290" max="11517" width="11.453125" style="80"/>
    <col min="11518" max="11518" width="2.26953125" style="80" customWidth="1"/>
    <col min="11519" max="11520" width="4.1796875" style="80" customWidth="1"/>
    <col min="11521" max="11521" width="4.26953125" style="80" customWidth="1"/>
    <col min="11522" max="11522" width="17.7265625" style="80" customWidth="1"/>
    <col min="11523" max="11523" width="5.26953125" style="80" customWidth="1"/>
    <col min="11524" max="11524" width="0.1796875" style="80" customWidth="1"/>
    <col min="11525" max="11525" width="6.54296875" style="80" customWidth="1"/>
    <col min="11526" max="11526" width="5" style="80" customWidth="1"/>
    <col min="11527" max="11527" width="2" style="80" customWidth="1"/>
    <col min="11528" max="11528" width="8.453125" style="80" customWidth="1"/>
    <col min="11529" max="11529" width="6.1796875" style="80" customWidth="1"/>
    <col min="11530" max="11530" width="5.7265625" style="80" customWidth="1"/>
    <col min="11531" max="11531" width="1.7265625" style="80" customWidth="1"/>
    <col min="11532" max="11535" width="3.453125" style="80" customWidth="1"/>
    <col min="11536" max="11536" width="7.1796875" style="80" customWidth="1"/>
    <col min="11537" max="11537" width="12.26953125" style="80" customWidth="1"/>
    <col min="11538" max="11539" width="3.453125" style="80" customWidth="1"/>
    <col min="11540" max="11540" width="1.81640625" style="80" customWidth="1"/>
    <col min="11541" max="11541" width="5.1796875" style="80" customWidth="1"/>
    <col min="11542" max="11545" width="0" style="80" hidden="1" customWidth="1"/>
    <col min="11546" max="11773" width="11.453125" style="80"/>
    <col min="11774" max="11774" width="2.26953125" style="80" customWidth="1"/>
    <col min="11775" max="11776" width="4.1796875" style="80" customWidth="1"/>
    <col min="11777" max="11777" width="4.26953125" style="80" customWidth="1"/>
    <col min="11778" max="11778" width="17.7265625" style="80" customWidth="1"/>
    <col min="11779" max="11779" width="5.26953125" style="80" customWidth="1"/>
    <col min="11780" max="11780" width="0.1796875" style="80" customWidth="1"/>
    <col min="11781" max="11781" width="6.54296875" style="80" customWidth="1"/>
    <col min="11782" max="11782" width="5" style="80" customWidth="1"/>
    <col min="11783" max="11783" width="2" style="80" customWidth="1"/>
    <col min="11784" max="11784" width="8.453125" style="80" customWidth="1"/>
    <col min="11785" max="11785" width="6.1796875" style="80" customWidth="1"/>
    <col min="11786" max="11786" width="5.7265625" style="80" customWidth="1"/>
    <col min="11787" max="11787" width="1.7265625" style="80" customWidth="1"/>
    <col min="11788" max="11791" width="3.453125" style="80" customWidth="1"/>
    <col min="11792" max="11792" width="7.1796875" style="80" customWidth="1"/>
    <col min="11793" max="11793" width="12.26953125" style="80" customWidth="1"/>
    <col min="11794" max="11795" width="3.453125" style="80" customWidth="1"/>
    <col min="11796" max="11796" width="1.81640625" style="80" customWidth="1"/>
    <col min="11797" max="11797" width="5.1796875" style="80" customWidth="1"/>
    <col min="11798" max="11801" width="0" style="80" hidden="1" customWidth="1"/>
    <col min="11802" max="12029" width="11.453125" style="80"/>
    <col min="12030" max="12030" width="2.26953125" style="80" customWidth="1"/>
    <col min="12031" max="12032" width="4.1796875" style="80" customWidth="1"/>
    <col min="12033" max="12033" width="4.26953125" style="80" customWidth="1"/>
    <col min="12034" max="12034" width="17.7265625" style="80" customWidth="1"/>
    <col min="12035" max="12035" width="5.26953125" style="80" customWidth="1"/>
    <col min="12036" max="12036" width="0.1796875" style="80" customWidth="1"/>
    <col min="12037" max="12037" width="6.54296875" style="80" customWidth="1"/>
    <col min="12038" max="12038" width="5" style="80" customWidth="1"/>
    <col min="12039" max="12039" width="2" style="80" customWidth="1"/>
    <col min="12040" max="12040" width="8.453125" style="80" customWidth="1"/>
    <col min="12041" max="12041" width="6.1796875" style="80" customWidth="1"/>
    <col min="12042" max="12042" width="5.7265625" style="80" customWidth="1"/>
    <col min="12043" max="12043" width="1.7265625" style="80" customWidth="1"/>
    <col min="12044" max="12047" width="3.453125" style="80" customWidth="1"/>
    <col min="12048" max="12048" width="7.1796875" style="80" customWidth="1"/>
    <col min="12049" max="12049" width="12.26953125" style="80" customWidth="1"/>
    <col min="12050" max="12051" width="3.453125" style="80" customWidth="1"/>
    <col min="12052" max="12052" width="1.81640625" style="80" customWidth="1"/>
    <col min="12053" max="12053" width="5.1796875" style="80" customWidth="1"/>
    <col min="12054" max="12057" width="0" style="80" hidden="1" customWidth="1"/>
    <col min="12058" max="12285" width="11.453125" style="80"/>
    <col min="12286" max="12286" width="2.26953125" style="80" customWidth="1"/>
    <col min="12287" max="12288" width="4.1796875" style="80" customWidth="1"/>
    <col min="12289" max="12289" width="4.26953125" style="80" customWidth="1"/>
    <col min="12290" max="12290" width="17.7265625" style="80" customWidth="1"/>
    <col min="12291" max="12291" width="5.26953125" style="80" customWidth="1"/>
    <col min="12292" max="12292" width="0.1796875" style="80" customWidth="1"/>
    <col min="12293" max="12293" width="6.54296875" style="80" customWidth="1"/>
    <col min="12294" max="12294" width="5" style="80" customWidth="1"/>
    <col min="12295" max="12295" width="2" style="80" customWidth="1"/>
    <col min="12296" max="12296" width="8.453125" style="80" customWidth="1"/>
    <col min="12297" max="12297" width="6.1796875" style="80" customWidth="1"/>
    <col min="12298" max="12298" width="5.7265625" style="80" customWidth="1"/>
    <col min="12299" max="12299" width="1.7265625" style="80" customWidth="1"/>
    <col min="12300" max="12303" width="3.453125" style="80" customWidth="1"/>
    <col min="12304" max="12304" width="7.1796875" style="80" customWidth="1"/>
    <col min="12305" max="12305" width="12.26953125" style="80" customWidth="1"/>
    <col min="12306" max="12307" width="3.453125" style="80" customWidth="1"/>
    <col min="12308" max="12308" width="1.81640625" style="80" customWidth="1"/>
    <col min="12309" max="12309" width="5.1796875" style="80" customWidth="1"/>
    <col min="12310" max="12313" width="0" style="80" hidden="1" customWidth="1"/>
    <col min="12314" max="12541" width="11.453125" style="80"/>
    <col min="12542" max="12542" width="2.26953125" style="80" customWidth="1"/>
    <col min="12543" max="12544" width="4.1796875" style="80" customWidth="1"/>
    <col min="12545" max="12545" width="4.26953125" style="80" customWidth="1"/>
    <col min="12546" max="12546" width="17.7265625" style="80" customWidth="1"/>
    <col min="12547" max="12547" width="5.26953125" style="80" customWidth="1"/>
    <col min="12548" max="12548" width="0.1796875" style="80" customWidth="1"/>
    <col min="12549" max="12549" width="6.54296875" style="80" customWidth="1"/>
    <col min="12550" max="12550" width="5" style="80" customWidth="1"/>
    <col min="12551" max="12551" width="2" style="80" customWidth="1"/>
    <col min="12552" max="12552" width="8.453125" style="80" customWidth="1"/>
    <col min="12553" max="12553" width="6.1796875" style="80" customWidth="1"/>
    <col min="12554" max="12554" width="5.7265625" style="80" customWidth="1"/>
    <col min="12555" max="12555" width="1.7265625" style="80" customWidth="1"/>
    <col min="12556" max="12559" width="3.453125" style="80" customWidth="1"/>
    <col min="12560" max="12560" width="7.1796875" style="80" customWidth="1"/>
    <col min="12561" max="12561" width="12.26953125" style="80" customWidth="1"/>
    <col min="12562" max="12563" width="3.453125" style="80" customWidth="1"/>
    <col min="12564" max="12564" width="1.81640625" style="80" customWidth="1"/>
    <col min="12565" max="12565" width="5.1796875" style="80" customWidth="1"/>
    <col min="12566" max="12569" width="0" style="80" hidden="1" customWidth="1"/>
    <col min="12570" max="12797" width="11.453125" style="80"/>
    <col min="12798" max="12798" width="2.26953125" style="80" customWidth="1"/>
    <col min="12799" max="12800" width="4.1796875" style="80" customWidth="1"/>
    <col min="12801" max="12801" width="4.26953125" style="80" customWidth="1"/>
    <col min="12802" max="12802" width="17.7265625" style="80" customWidth="1"/>
    <col min="12803" max="12803" width="5.26953125" style="80" customWidth="1"/>
    <col min="12804" max="12804" width="0.1796875" style="80" customWidth="1"/>
    <col min="12805" max="12805" width="6.54296875" style="80" customWidth="1"/>
    <col min="12806" max="12806" width="5" style="80" customWidth="1"/>
    <col min="12807" max="12807" width="2" style="80" customWidth="1"/>
    <col min="12808" max="12808" width="8.453125" style="80" customWidth="1"/>
    <col min="12809" max="12809" width="6.1796875" style="80" customWidth="1"/>
    <col min="12810" max="12810" width="5.7265625" style="80" customWidth="1"/>
    <col min="12811" max="12811" width="1.7265625" style="80" customWidth="1"/>
    <col min="12812" max="12815" width="3.453125" style="80" customWidth="1"/>
    <col min="12816" max="12816" width="7.1796875" style="80" customWidth="1"/>
    <col min="12817" max="12817" width="12.26953125" style="80" customWidth="1"/>
    <col min="12818" max="12819" width="3.453125" style="80" customWidth="1"/>
    <col min="12820" max="12820" width="1.81640625" style="80" customWidth="1"/>
    <col min="12821" max="12821" width="5.1796875" style="80" customWidth="1"/>
    <col min="12822" max="12825" width="0" style="80" hidden="1" customWidth="1"/>
    <col min="12826" max="13053" width="11.453125" style="80"/>
    <col min="13054" max="13054" width="2.26953125" style="80" customWidth="1"/>
    <col min="13055" max="13056" width="4.1796875" style="80" customWidth="1"/>
    <col min="13057" max="13057" width="4.26953125" style="80" customWidth="1"/>
    <col min="13058" max="13058" width="17.7265625" style="80" customWidth="1"/>
    <col min="13059" max="13059" width="5.26953125" style="80" customWidth="1"/>
    <col min="13060" max="13060" width="0.1796875" style="80" customWidth="1"/>
    <col min="13061" max="13061" width="6.54296875" style="80" customWidth="1"/>
    <col min="13062" max="13062" width="5" style="80" customWidth="1"/>
    <col min="13063" max="13063" width="2" style="80" customWidth="1"/>
    <col min="13064" max="13064" width="8.453125" style="80" customWidth="1"/>
    <col min="13065" max="13065" width="6.1796875" style="80" customWidth="1"/>
    <col min="13066" max="13066" width="5.7265625" style="80" customWidth="1"/>
    <col min="13067" max="13067" width="1.7265625" style="80" customWidth="1"/>
    <col min="13068" max="13071" width="3.453125" style="80" customWidth="1"/>
    <col min="13072" max="13072" width="7.1796875" style="80" customWidth="1"/>
    <col min="13073" max="13073" width="12.26953125" style="80" customWidth="1"/>
    <col min="13074" max="13075" width="3.453125" style="80" customWidth="1"/>
    <col min="13076" max="13076" width="1.81640625" style="80" customWidth="1"/>
    <col min="13077" max="13077" width="5.1796875" style="80" customWidth="1"/>
    <col min="13078" max="13081" width="0" style="80" hidden="1" customWidth="1"/>
    <col min="13082" max="13309" width="11.453125" style="80"/>
    <col min="13310" max="13310" width="2.26953125" style="80" customWidth="1"/>
    <col min="13311" max="13312" width="4.1796875" style="80" customWidth="1"/>
    <col min="13313" max="13313" width="4.26953125" style="80" customWidth="1"/>
    <col min="13314" max="13314" width="17.7265625" style="80" customWidth="1"/>
    <col min="13315" max="13315" width="5.26953125" style="80" customWidth="1"/>
    <col min="13316" max="13316" width="0.1796875" style="80" customWidth="1"/>
    <col min="13317" max="13317" width="6.54296875" style="80" customWidth="1"/>
    <col min="13318" max="13318" width="5" style="80" customWidth="1"/>
    <col min="13319" max="13319" width="2" style="80" customWidth="1"/>
    <col min="13320" max="13320" width="8.453125" style="80" customWidth="1"/>
    <col min="13321" max="13321" width="6.1796875" style="80" customWidth="1"/>
    <col min="13322" max="13322" width="5.7265625" style="80" customWidth="1"/>
    <col min="13323" max="13323" width="1.7265625" style="80" customWidth="1"/>
    <col min="13324" max="13327" width="3.453125" style="80" customWidth="1"/>
    <col min="13328" max="13328" width="7.1796875" style="80" customWidth="1"/>
    <col min="13329" max="13329" width="12.26953125" style="80" customWidth="1"/>
    <col min="13330" max="13331" width="3.453125" style="80" customWidth="1"/>
    <col min="13332" max="13332" width="1.81640625" style="80" customWidth="1"/>
    <col min="13333" max="13333" width="5.1796875" style="80" customWidth="1"/>
    <col min="13334" max="13337" width="0" style="80" hidden="1" customWidth="1"/>
    <col min="13338" max="13565" width="11.453125" style="80"/>
    <col min="13566" max="13566" width="2.26953125" style="80" customWidth="1"/>
    <col min="13567" max="13568" width="4.1796875" style="80" customWidth="1"/>
    <col min="13569" max="13569" width="4.26953125" style="80" customWidth="1"/>
    <col min="13570" max="13570" width="17.7265625" style="80" customWidth="1"/>
    <col min="13571" max="13571" width="5.26953125" style="80" customWidth="1"/>
    <col min="13572" max="13572" width="0.1796875" style="80" customWidth="1"/>
    <col min="13573" max="13573" width="6.54296875" style="80" customWidth="1"/>
    <col min="13574" max="13574" width="5" style="80" customWidth="1"/>
    <col min="13575" max="13575" width="2" style="80" customWidth="1"/>
    <col min="13576" max="13576" width="8.453125" style="80" customWidth="1"/>
    <col min="13577" max="13577" width="6.1796875" style="80" customWidth="1"/>
    <col min="13578" max="13578" width="5.7265625" style="80" customWidth="1"/>
    <col min="13579" max="13579" width="1.7265625" style="80" customWidth="1"/>
    <col min="13580" max="13583" width="3.453125" style="80" customWidth="1"/>
    <col min="13584" max="13584" width="7.1796875" style="80" customWidth="1"/>
    <col min="13585" max="13585" width="12.26953125" style="80" customWidth="1"/>
    <col min="13586" max="13587" width="3.453125" style="80" customWidth="1"/>
    <col min="13588" max="13588" width="1.81640625" style="80" customWidth="1"/>
    <col min="13589" max="13589" width="5.1796875" style="80" customWidth="1"/>
    <col min="13590" max="13593" width="0" style="80" hidden="1" customWidth="1"/>
    <col min="13594" max="13821" width="11.453125" style="80"/>
    <col min="13822" max="13822" width="2.26953125" style="80" customWidth="1"/>
    <col min="13823" max="13824" width="4.1796875" style="80" customWidth="1"/>
    <col min="13825" max="13825" width="4.26953125" style="80" customWidth="1"/>
    <col min="13826" max="13826" width="17.7265625" style="80" customWidth="1"/>
    <col min="13827" max="13827" width="5.26953125" style="80" customWidth="1"/>
    <col min="13828" max="13828" width="0.1796875" style="80" customWidth="1"/>
    <col min="13829" max="13829" width="6.54296875" style="80" customWidth="1"/>
    <col min="13830" max="13830" width="5" style="80" customWidth="1"/>
    <col min="13831" max="13831" width="2" style="80" customWidth="1"/>
    <col min="13832" max="13832" width="8.453125" style="80" customWidth="1"/>
    <col min="13833" max="13833" width="6.1796875" style="80" customWidth="1"/>
    <col min="13834" max="13834" width="5.7265625" style="80" customWidth="1"/>
    <col min="13835" max="13835" width="1.7265625" style="80" customWidth="1"/>
    <col min="13836" max="13839" width="3.453125" style="80" customWidth="1"/>
    <col min="13840" max="13840" width="7.1796875" style="80" customWidth="1"/>
    <col min="13841" max="13841" width="12.26953125" style="80" customWidth="1"/>
    <col min="13842" max="13843" width="3.453125" style="80" customWidth="1"/>
    <col min="13844" max="13844" width="1.81640625" style="80" customWidth="1"/>
    <col min="13845" max="13845" width="5.1796875" style="80" customWidth="1"/>
    <col min="13846" max="13849" width="0" style="80" hidden="1" customWidth="1"/>
    <col min="13850" max="14077" width="11.453125" style="80"/>
    <col min="14078" max="14078" width="2.26953125" style="80" customWidth="1"/>
    <col min="14079" max="14080" width="4.1796875" style="80" customWidth="1"/>
    <col min="14081" max="14081" width="4.26953125" style="80" customWidth="1"/>
    <col min="14082" max="14082" width="17.7265625" style="80" customWidth="1"/>
    <col min="14083" max="14083" width="5.26953125" style="80" customWidth="1"/>
    <col min="14084" max="14084" width="0.1796875" style="80" customWidth="1"/>
    <col min="14085" max="14085" width="6.54296875" style="80" customWidth="1"/>
    <col min="14086" max="14086" width="5" style="80" customWidth="1"/>
    <col min="14087" max="14087" width="2" style="80" customWidth="1"/>
    <col min="14088" max="14088" width="8.453125" style="80" customWidth="1"/>
    <col min="14089" max="14089" width="6.1796875" style="80" customWidth="1"/>
    <col min="14090" max="14090" width="5.7265625" style="80" customWidth="1"/>
    <col min="14091" max="14091" width="1.7265625" style="80" customWidth="1"/>
    <col min="14092" max="14095" width="3.453125" style="80" customWidth="1"/>
    <col min="14096" max="14096" width="7.1796875" style="80" customWidth="1"/>
    <col min="14097" max="14097" width="12.26953125" style="80" customWidth="1"/>
    <col min="14098" max="14099" width="3.453125" style="80" customWidth="1"/>
    <col min="14100" max="14100" width="1.81640625" style="80" customWidth="1"/>
    <col min="14101" max="14101" width="5.1796875" style="80" customWidth="1"/>
    <col min="14102" max="14105" width="0" style="80" hidden="1" customWidth="1"/>
    <col min="14106" max="14333" width="11.453125" style="80"/>
    <col min="14334" max="14334" width="2.26953125" style="80" customWidth="1"/>
    <col min="14335" max="14336" width="4.1796875" style="80" customWidth="1"/>
    <col min="14337" max="14337" width="4.26953125" style="80" customWidth="1"/>
    <col min="14338" max="14338" width="17.7265625" style="80" customWidth="1"/>
    <col min="14339" max="14339" width="5.26953125" style="80" customWidth="1"/>
    <col min="14340" max="14340" width="0.1796875" style="80" customWidth="1"/>
    <col min="14341" max="14341" width="6.54296875" style="80" customWidth="1"/>
    <col min="14342" max="14342" width="5" style="80" customWidth="1"/>
    <col min="14343" max="14343" width="2" style="80" customWidth="1"/>
    <col min="14344" max="14344" width="8.453125" style="80" customWidth="1"/>
    <col min="14345" max="14345" width="6.1796875" style="80" customWidth="1"/>
    <col min="14346" max="14346" width="5.7265625" style="80" customWidth="1"/>
    <col min="14347" max="14347" width="1.7265625" style="80" customWidth="1"/>
    <col min="14348" max="14351" width="3.453125" style="80" customWidth="1"/>
    <col min="14352" max="14352" width="7.1796875" style="80" customWidth="1"/>
    <col min="14353" max="14353" width="12.26953125" style="80" customWidth="1"/>
    <col min="14354" max="14355" width="3.453125" style="80" customWidth="1"/>
    <col min="14356" max="14356" width="1.81640625" style="80" customWidth="1"/>
    <col min="14357" max="14357" width="5.1796875" style="80" customWidth="1"/>
    <col min="14358" max="14361" width="0" style="80" hidden="1" customWidth="1"/>
    <col min="14362" max="14589" width="11.453125" style="80"/>
    <col min="14590" max="14590" width="2.26953125" style="80" customWidth="1"/>
    <col min="14591" max="14592" width="4.1796875" style="80" customWidth="1"/>
    <col min="14593" max="14593" width="4.26953125" style="80" customWidth="1"/>
    <col min="14594" max="14594" width="17.7265625" style="80" customWidth="1"/>
    <col min="14595" max="14595" width="5.26953125" style="80" customWidth="1"/>
    <col min="14596" max="14596" width="0.1796875" style="80" customWidth="1"/>
    <col min="14597" max="14597" width="6.54296875" style="80" customWidth="1"/>
    <col min="14598" max="14598" width="5" style="80" customWidth="1"/>
    <col min="14599" max="14599" width="2" style="80" customWidth="1"/>
    <col min="14600" max="14600" width="8.453125" style="80" customWidth="1"/>
    <col min="14601" max="14601" width="6.1796875" style="80" customWidth="1"/>
    <col min="14602" max="14602" width="5.7265625" style="80" customWidth="1"/>
    <col min="14603" max="14603" width="1.7265625" style="80" customWidth="1"/>
    <col min="14604" max="14607" width="3.453125" style="80" customWidth="1"/>
    <col min="14608" max="14608" width="7.1796875" style="80" customWidth="1"/>
    <col min="14609" max="14609" width="12.26953125" style="80" customWidth="1"/>
    <col min="14610" max="14611" width="3.453125" style="80" customWidth="1"/>
    <col min="14612" max="14612" width="1.81640625" style="80" customWidth="1"/>
    <col min="14613" max="14613" width="5.1796875" style="80" customWidth="1"/>
    <col min="14614" max="14617" width="0" style="80" hidden="1" customWidth="1"/>
    <col min="14618" max="14845" width="11.453125" style="80"/>
    <col min="14846" max="14846" width="2.26953125" style="80" customWidth="1"/>
    <col min="14847" max="14848" width="4.1796875" style="80" customWidth="1"/>
    <col min="14849" max="14849" width="4.26953125" style="80" customWidth="1"/>
    <col min="14850" max="14850" width="17.7265625" style="80" customWidth="1"/>
    <col min="14851" max="14851" width="5.26953125" style="80" customWidth="1"/>
    <col min="14852" max="14852" width="0.1796875" style="80" customWidth="1"/>
    <col min="14853" max="14853" width="6.54296875" style="80" customWidth="1"/>
    <col min="14854" max="14854" width="5" style="80" customWidth="1"/>
    <col min="14855" max="14855" width="2" style="80" customWidth="1"/>
    <col min="14856" max="14856" width="8.453125" style="80" customWidth="1"/>
    <col min="14857" max="14857" width="6.1796875" style="80" customWidth="1"/>
    <col min="14858" max="14858" width="5.7265625" style="80" customWidth="1"/>
    <col min="14859" max="14859" width="1.7265625" style="80" customWidth="1"/>
    <col min="14860" max="14863" width="3.453125" style="80" customWidth="1"/>
    <col min="14864" max="14864" width="7.1796875" style="80" customWidth="1"/>
    <col min="14865" max="14865" width="12.26953125" style="80" customWidth="1"/>
    <col min="14866" max="14867" width="3.453125" style="80" customWidth="1"/>
    <col min="14868" max="14868" width="1.81640625" style="80" customWidth="1"/>
    <col min="14869" max="14869" width="5.1796875" style="80" customWidth="1"/>
    <col min="14870" max="14873" width="0" style="80" hidden="1" customWidth="1"/>
    <col min="14874" max="15101" width="11.453125" style="80"/>
    <col min="15102" max="15102" width="2.26953125" style="80" customWidth="1"/>
    <col min="15103" max="15104" width="4.1796875" style="80" customWidth="1"/>
    <col min="15105" max="15105" width="4.26953125" style="80" customWidth="1"/>
    <col min="15106" max="15106" width="17.7265625" style="80" customWidth="1"/>
    <col min="15107" max="15107" width="5.26953125" style="80" customWidth="1"/>
    <col min="15108" max="15108" width="0.1796875" style="80" customWidth="1"/>
    <col min="15109" max="15109" width="6.54296875" style="80" customWidth="1"/>
    <col min="15110" max="15110" width="5" style="80" customWidth="1"/>
    <col min="15111" max="15111" width="2" style="80" customWidth="1"/>
    <col min="15112" max="15112" width="8.453125" style="80" customWidth="1"/>
    <col min="15113" max="15113" width="6.1796875" style="80" customWidth="1"/>
    <col min="15114" max="15114" width="5.7265625" style="80" customWidth="1"/>
    <col min="15115" max="15115" width="1.7265625" style="80" customWidth="1"/>
    <col min="15116" max="15119" width="3.453125" style="80" customWidth="1"/>
    <col min="15120" max="15120" width="7.1796875" style="80" customWidth="1"/>
    <col min="15121" max="15121" width="12.26953125" style="80" customWidth="1"/>
    <col min="15122" max="15123" width="3.453125" style="80" customWidth="1"/>
    <col min="15124" max="15124" width="1.81640625" style="80" customWidth="1"/>
    <col min="15125" max="15125" width="5.1796875" style="80" customWidth="1"/>
    <col min="15126" max="15129" width="0" style="80" hidden="1" customWidth="1"/>
    <col min="15130" max="15357" width="11.453125" style="80"/>
    <col min="15358" max="15358" width="2.26953125" style="80" customWidth="1"/>
    <col min="15359" max="15360" width="4.1796875" style="80" customWidth="1"/>
    <col min="15361" max="15361" width="4.26953125" style="80" customWidth="1"/>
    <col min="15362" max="15362" width="17.7265625" style="80" customWidth="1"/>
    <col min="15363" max="15363" width="5.26953125" style="80" customWidth="1"/>
    <col min="15364" max="15364" width="0.1796875" style="80" customWidth="1"/>
    <col min="15365" max="15365" width="6.54296875" style="80" customWidth="1"/>
    <col min="15366" max="15366" width="5" style="80" customWidth="1"/>
    <col min="15367" max="15367" width="2" style="80" customWidth="1"/>
    <col min="15368" max="15368" width="8.453125" style="80" customWidth="1"/>
    <col min="15369" max="15369" width="6.1796875" style="80" customWidth="1"/>
    <col min="15370" max="15370" width="5.7265625" style="80" customWidth="1"/>
    <col min="15371" max="15371" width="1.7265625" style="80" customWidth="1"/>
    <col min="15372" max="15375" width="3.453125" style="80" customWidth="1"/>
    <col min="15376" max="15376" width="7.1796875" style="80" customWidth="1"/>
    <col min="15377" max="15377" width="12.26953125" style="80" customWidth="1"/>
    <col min="15378" max="15379" width="3.453125" style="80" customWidth="1"/>
    <col min="15380" max="15380" width="1.81640625" style="80" customWidth="1"/>
    <col min="15381" max="15381" width="5.1796875" style="80" customWidth="1"/>
    <col min="15382" max="15385" width="0" style="80" hidden="1" customWidth="1"/>
    <col min="15386" max="15613" width="11.453125" style="80"/>
    <col min="15614" max="15614" width="2.26953125" style="80" customWidth="1"/>
    <col min="15615" max="15616" width="4.1796875" style="80" customWidth="1"/>
    <col min="15617" max="15617" width="4.26953125" style="80" customWidth="1"/>
    <col min="15618" max="15618" width="17.7265625" style="80" customWidth="1"/>
    <col min="15619" max="15619" width="5.26953125" style="80" customWidth="1"/>
    <col min="15620" max="15620" width="0.1796875" style="80" customWidth="1"/>
    <col min="15621" max="15621" width="6.54296875" style="80" customWidth="1"/>
    <col min="15622" max="15622" width="5" style="80" customWidth="1"/>
    <col min="15623" max="15623" width="2" style="80" customWidth="1"/>
    <col min="15624" max="15624" width="8.453125" style="80" customWidth="1"/>
    <col min="15625" max="15625" width="6.1796875" style="80" customWidth="1"/>
    <col min="15626" max="15626" width="5.7265625" style="80" customWidth="1"/>
    <col min="15627" max="15627" width="1.7265625" style="80" customWidth="1"/>
    <col min="15628" max="15631" width="3.453125" style="80" customWidth="1"/>
    <col min="15632" max="15632" width="7.1796875" style="80" customWidth="1"/>
    <col min="15633" max="15633" width="12.26953125" style="80" customWidth="1"/>
    <col min="15634" max="15635" width="3.453125" style="80" customWidth="1"/>
    <col min="15636" max="15636" width="1.81640625" style="80" customWidth="1"/>
    <col min="15637" max="15637" width="5.1796875" style="80" customWidth="1"/>
    <col min="15638" max="15641" width="0" style="80" hidden="1" customWidth="1"/>
    <col min="15642" max="15869" width="11.453125" style="80"/>
    <col min="15870" max="15870" width="2.26953125" style="80" customWidth="1"/>
    <col min="15871" max="15872" width="4.1796875" style="80" customWidth="1"/>
    <col min="15873" max="15873" width="4.26953125" style="80" customWidth="1"/>
    <col min="15874" max="15874" width="17.7265625" style="80" customWidth="1"/>
    <col min="15875" max="15875" width="5.26953125" style="80" customWidth="1"/>
    <col min="15876" max="15876" width="0.1796875" style="80" customWidth="1"/>
    <col min="15877" max="15877" width="6.54296875" style="80" customWidth="1"/>
    <col min="15878" max="15878" width="5" style="80" customWidth="1"/>
    <col min="15879" max="15879" width="2" style="80" customWidth="1"/>
    <col min="15880" max="15880" width="8.453125" style="80" customWidth="1"/>
    <col min="15881" max="15881" width="6.1796875" style="80" customWidth="1"/>
    <col min="15882" max="15882" width="5.7265625" style="80" customWidth="1"/>
    <col min="15883" max="15883" width="1.7265625" style="80" customWidth="1"/>
    <col min="15884" max="15887" width="3.453125" style="80" customWidth="1"/>
    <col min="15888" max="15888" width="7.1796875" style="80" customWidth="1"/>
    <col min="15889" max="15889" width="12.26953125" style="80" customWidth="1"/>
    <col min="15890" max="15891" width="3.453125" style="80" customWidth="1"/>
    <col min="15892" max="15892" width="1.81640625" style="80" customWidth="1"/>
    <col min="15893" max="15893" width="5.1796875" style="80" customWidth="1"/>
    <col min="15894" max="15897" width="0" style="80" hidden="1" customWidth="1"/>
    <col min="15898" max="16125" width="11.453125" style="80"/>
    <col min="16126" max="16126" width="2.26953125" style="80" customWidth="1"/>
    <col min="16127" max="16128" width="4.1796875" style="80" customWidth="1"/>
    <col min="16129" max="16129" width="4.26953125" style="80" customWidth="1"/>
    <col min="16130" max="16130" width="17.7265625" style="80" customWidth="1"/>
    <col min="16131" max="16131" width="5.26953125" style="80" customWidth="1"/>
    <col min="16132" max="16132" width="0.1796875" style="80" customWidth="1"/>
    <col min="16133" max="16133" width="6.54296875" style="80" customWidth="1"/>
    <col min="16134" max="16134" width="5" style="80" customWidth="1"/>
    <col min="16135" max="16135" width="2" style="80" customWidth="1"/>
    <col min="16136" max="16136" width="8.453125" style="80" customWidth="1"/>
    <col min="16137" max="16137" width="6.1796875" style="80" customWidth="1"/>
    <col min="16138" max="16138" width="5.7265625" style="80" customWidth="1"/>
    <col min="16139" max="16139" width="1.7265625" style="80" customWidth="1"/>
    <col min="16140" max="16143" width="3.453125" style="80" customWidth="1"/>
    <col min="16144" max="16144" width="7.1796875" style="80" customWidth="1"/>
    <col min="16145" max="16145" width="12.26953125" style="80" customWidth="1"/>
    <col min="16146" max="16147" width="3.453125" style="80" customWidth="1"/>
    <col min="16148" max="16148" width="1.81640625" style="80" customWidth="1"/>
    <col min="16149" max="16149" width="5.1796875" style="80" customWidth="1"/>
    <col min="16150" max="16153" width="0" style="80" hidden="1" customWidth="1"/>
    <col min="16154" max="16384" width="11.453125" style="80"/>
  </cols>
  <sheetData>
    <row r="1" spans="1:46" s="50" customFormat="1">
      <c r="B1" s="457" t="s">
        <v>58</v>
      </c>
      <c r="C1" s="458"/>
      <c r="D1" s="458"/>
      <c r="E1" s="458"/>
      <c r="F1" s="458"/>
      <c r="G1" s="458"/>
      <c r="H1" s="458"/>
      <c r="I1" s="458"/>
      <c r="J1" s="458"/>
      <c r="K1" s="458"/>
      <c r="L1" s="458"/>
      <c r="M1" s="458"/>
      <c r="N1" s="458"/>
      <c r="O1" s="458"/>
      <c r="P1" s="458"/>
      <c r="Q1" s="458"/>
      <c r="R1" s="458"/>
      <c r="S1" s="458"/>
      <c r="T1" s="459"/>
      <c r="U1" s="51"/>
      <c r="V1" s="52"/>
      <c r="W1" s="53"/>
      <c r="X1" s="53"/>
      <c r="Y1" s="53"/>
    </row>
    <row r="2" spans="1:46" s="50" customFormat="1">
      <c r="B2" s="460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2"/>
      <c r="U2" s="51"/>
      <c r="V2" s="52"/>
      <c r="W2" s="53"/>
      <c r="X2" s="53"/>
      <c r="Y2" s="53"/>
    </row>
    <row r="3" spans="1:46" s="50" customFormat="1">
      <c r="B3" s="463" t="str">
        <f>+'APU RETIRO DE SOBR.'!B3:T4</f>
        <v>REPOSICION ALCANTARILLADO CASCO URBANO</v>
      </c>
      <c r="C3" s="464"/>
      <c r="D3" s="464"/>
      <c r="E3" s="464"/>
      <c r="F3" s="464"/>
      <c r="G3" s="464"/>
      <c r="H3" s="464"/>
      <c r="I3" s="464"/>
      <c r="J3" s="464"/>
      <c r="K3" s="464"/>
      <c r="L3" s="464"/>
      <c r="M3" s="464"/>
      <c r="N3" s="464"/>
      <c r="O3" s="464"/>
      <c r="P3" s="464"/>
      <c r="Q3" s="464"/>
      <c r="R3" s="464"/>
      <c r="S3" s="464"/>
      <c r="T3" s="465"/>
      <c r="U3" s="51"/>
      <c r="V3" s="52"/>
      <c r="W3" s="53"/>
      <c r="X3" s="53"/>
      <c r="Y3" s="53"/>
    </row>
    <row r="4" spans="1:46" s="50" customFormat="1">
      <c r="B4" s="466"/>
      <c r="C4" s="467"/>
      <c r="D4" s="467"/>
      <c r="E4" s="467"/>
      <c r="F4" s="467"/>
      <c r="G4" s="467"/>
      <c r="H4" s="467"/>
      <c r="I4" s="467"/>
      <c r="J4" s="467"/>
      <c r="K4" s="467"/>
      <c r="L4" s="467"/>
      <c r="M4" s="467"/>
      <c r="N4" s="467"/>
      <c r="O4" s="467"/>
      <c r="P4" s="467"/>
      <c r="Q4" s="467"/>
      <c r="R4" s="467"/>
      <c r="S4" s="467"/>
      <c r="T4" s="468"/>
      <c r="U4" s="51"/>
      <c r="V4" s="52"/>
      <c r="W4" s="53"/>
      <c r="X4" s="53"/>
      <c r="Y4" s="53"/>
    </row>
    <row r="5" spans="1:46">
      <c r="B5" s="434" t="s">
        <v>59</v>
      </c>
      <c r="C5" s="435"/>
      <c r="D5" s="435" t="s">
        <v>60</v>
      </c>
      <c r="E5" s="435"/>
      <c r="F5" s="435"/>
      <c r="G5" s="435"/>
      <c r="H5" s="435"/>
      <c r="I5" s="435"/>
      <c r="J5" s="435"/>
      <c r="K5" s="435"/>
      <c r="L5" s="435"/>
      <c r="M5" s="435"/>
      <c r="N5" s="435"/>
      <c r="O5" s="435"/>
      <c r="P5" s="435"/>
      <c r="Q5" s="435" t="s">
        <v>61</v>
      </c>
      <c r="R5" s="435"/>
      <c r="S5" s="435"/>
      <c r="T5" s="54" t="s">
        <v>62</v>
      </c>
      <c r="U5" s="51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</row>
    <row r="6" spans="1:46" s="50" customFormat="1">
      <c r="B6" s="455" t="e">
        <f>+'PRESUPUESTO TOTAL'!#REF!</f>
        <v>#REF!</v>
      </c>
      <c r="C6" s="456"/>
      <c r="D6" s="55" t="e">
        <f>+'PRESUPUESTO TOTAL'!#REF!</f>
        <v>#REF!</v>
      </c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7"/>
      <c r="Q6" s="55" t="e">
        <f>+'PRESUPUESTO TOTAL'!#REF!</f>
        <v>#REF!</v>
      </c>
      <c r="R6" s="56"/>
      <c r="S6" s="57"/>
      <c r="T6" s="58">
        <v>1</v>
      </c>
      <c r="U6" s="51"/>
      <c r="V6" s="52"/>
      <c r="W6" s="53"/>
      <c r="X6" s="53"/>
      <c r="Y6" s="53"/>
    </row>
    <row r="7" spans="1:46" s="50" customFormat="1">
      <c r="B7" s="419"/>
      <c r="C7" s="400"/>
      <c r="D7" s="401"/>
      <c r="E7" s="402"/>
      <c r="F7" s="402"/>
      <c r="G7" s="402"/>
      <c r="H7" s="402"/>
      <c r="I7" s="402"/>
      <c r="J7" s="402"/>
      <c r="K7" s="402"/>
      <c r="L7" s="402"/>
      <c r="M7" s="402"/>
      <c r="N7" s="402"/>
      <c r="O7" s="402"/>
      <c r="P7" s="400"/>
      <c r="Q7" s="401"/>
      <c r="R7" s="402"/>
      <c r="S7" s="400"/>
      <c r="T7" s="59"/>
      <c r="U7" s="51"/>
      <c r="V7" s="52"/>
      <c r="W7" s="53"/>
      <c r="X7" s="53"/>
      <c r="Y7" s="53"/>
    </row>
    <row r="8" spans="1:46" s="50" customFormat="1">
      <c r="B8" s="60"/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2"/>
      <c r="U8" s="51"/>
      <c r="V8" s="52"/>
      <c r="W8" s="53"/>
      <c r="X8" s="53"/>
      <c r="Y8" s="53"/>
    </row>
    <row r="9" spans="1:46">
      <c r="B9" s="420" t="s">
        <v>63</v>
      </c>
      <c r="C9" s="421"/>
      <c r="D9" s="421"/>
      <c r="E9" s="421"/>
      <c r="F9" s="421"/>
      <c r="G9" s="421"/>
      <c r="H9" s="421"/>
      <c r="I9" s="421"/>
      <c r="J9" s="421"/>
      <c r="K9" s="421"/>
      <c r="L9" s="421"/>
      <c r="M9" s="421"/>
      <c r="N9" s="421"/>
      <c r="O9" s="421"/>
      <c r="P9" s="421"/>
      <c r="Q9" s="421"/>
      <c r="R9" s="421"/>
      <c r="S9" s="421"/>
      <c r="T9" s="422"/>
      <c r="U9" s="51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  <row r="10" spans="1:46" s="50" customFormat="1">
      <c r="B10" s="63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2"/>
      <c r="U10" s="51"/>
      <c r="V10" s="52"/>
      <c r="W10" s="53"/>
      <c r="X10" s="53"/>
      <c r="Y10" s="53"/>
    </row>
    <row r="11" spans="1:46">
      <c r="A11" s="65"/>
      <c r="B11" s="423" t="s">
        <v>60</v>
      </c>
      <c r="C11" s="424"/>
      <c r="D11" s="424"/>
      <c r="E11" s="424"/>
      <c r="F11" s="424" t="s">
        <v>40</v>
      </c>
      <c r="G11" s="424"/>
      <c r="H11" s="424"/>
      <c r="I11" s="424" t="s">
        <v>65</v>
      </c>
      <c r="J11" s="424"/>
      <c r="K11" s="424"/>
      <c r="L11" s="424" t="s">
        <v>66</v>
      </c>
      <c r="M11" s="424"/>
      <c r="N11" s="424"/>
      <c r="O11" s="424"/>
      <c r="P11" s="424"/>
      <c r="Q11" s="424" t="s">
        <v>67</v>
      </c>
      <c r="R11" s="424"/>
      <c r="S11" s="424"/>
      <c r="T11" s="66" t="s">
        <v>68</v>
      </c>
      <c r="U11" s="51"/>
      <c r="Z11" s="80"/>
      <c r="AA11" s="80"/>
      <c r="AB11" s="80"/>
      <c r="AC11" s="80"/>
      <c r="AD11" s="80"/>
      <c r="AE11" s="80"/>
      <c r="AF11" s="80"/>
      <c r="AG11" s="80"/>
      <c r="AH11" s="80"/>
      <c r="AI11" s="80"/>
      <c r="AJ11" s="80"/>
      <c r="AK11" s="80"/>
      <c r="AL11" s="80"/>
      <c r="AM11" s="80"/>
      <c r="AN11" s="80"/>
      <c r="AO11" s="80"/>
      <c r="AP11" s="80"/>
      <c r="AQ11" s="80"/>
      <c r="AR11" s="80"/>
      <c r="AS11" s="80"/>
      <c r="AT11" s="80"/>
    </row>
    <row r="12" spans="1:46" s="50" customFormat="1">
      <c r="B12" s="425" t="s">
        <v>92</v>
      </c>
      <c r="C12" s="426"/>
      <c r="D12" s="426"/>
      <c r="E12" s="426"/>
      <c r="F12" s="426" t="s">
        <v>25</v>
      </c>
      <c r="G12" s="426"/>
      <c r="H12" s="426"/>
      <c r="I12" s="426"/>
      <c r="J12" s="426"/>
      <c r="K12" s="426"/>
      <c r="L12" s="427">
        <f>T38*10%</f>
        <v>1080</v>
      </c>
      <c r="M12" s="428"/>
      <c r="N12" s="428"/>
      <c r="O12" s="428"/>
      <c r="P12" s="429"/>
      <c r="Q12" s="426">
        <v>1</v>
      </c>
      <c r="R12" s="426"/>
      <c r="S12" s="426"/>
      <c r="T12" s="67">
        <f>L12*Q12</f>
        <v>1080</v>
      </c>
      <c r="U12" s="51"/>
      <c r="V12" s="52"/>
      <c r="W12" s="53"/>
      <c r="X12" s="53"/>
      <c r="Y12" s="53"/>
    </row>
    <row r="13" spans="1:46" s="50" customFormat="1">
      <c r="B13" s="425"/>
      <c r="C13" s="426"/>
      <c r="D13" s="426"/>
      <c r="E13" s="426"/>
      <c r="F13" s="426"/>
      <c r="G13" s="426"/>
      <c r="H13" s="426"/>
      <c r="I13" s="426"/>
      <c r="J13" s="426"/>
      <c r="K13" s="426"/>
      <c r="L13" s="427"/>
      <c r="M13" s="428"/>
      <c r="N13" s="428"/>
      <c r="O13" s="428"/>
      <c r="P13" s="429"/>
      <c r="Q13" s="426"/>
      <c r="R13" s="426"/>
      <c r="S13" s="426"/>
      <c r="T13" s="67"/>
      <c r="U13" s="51"/>
      <c r="V13" s="52"/>
      <c r="W13" s="53"/>
      <c r="X13" s="53"/>
      <c r="Y13" s="53"/>
    </row>
    <row r="14" spans="1:46" s="50" customFormat="1">
      <c r="B14" s="425"/>
      <c r="C14" s="426"/>
      <c r="D14" s="426"/>
      <c r="E14" s="426"/>
      <c r="F14" s="426"/>
      <c r="G14" s="426"/>
      <c r="H14" s="426"/>
      <c r="I14" s="426"/>
      <c r="J14" s="426"/>
      <c r="K14" s="426"/>
      <c r="L14" s="427"/>
      <c r="M14" s="428"/>
      <c r="N14" s="428"/>
      <c r="O14" s="428"/>
      <c r="P14" s="429"/>
      <c r="Q14" s="426"/>
      <c r="R14" s="426"/>
      <c r="S14" s="426"/>
      <c r="T14" s="67"/>
      <c r="U14" s="51"/>
      <c r="V14" s="52"/>
      <c r="W14" s="53"/>
      <c r="X14" s="53"/>
      <c r="Y14" s="53"/>
    </row>
    <row r="15" spans="1:46" s="50" customFormat="1">
      <c r="B15" s="431" t="s">
        <v>71</v>
      </c>
      <c r="C15" s="432"/>
      <c r="D15" s="432"/>
      <c r="E15" s="432"/>
      <c r="F15" s="432"/>
      <c r="G15" s="432"/>
      <c r="H15" s="432"/>
      <c r="I15" s="432"/>
      <c r="J15" s="432"/>
      <c r="K15" s="432"/>
      <c r="L15" s="432"/>
      <c r="M15" s="432"/>
      <c r="N15" s="432"/>
      <c r="O15" s="432"/>
      <c r="P15" s="432"/>
      <c r="Q15" s="432"/>
      <c r="R15" s="432"/>
      <c r="S15" s="433"/>
      <c r="T15" s="67">
        <f>SUM(T12:T14)</f>
        <v>1080</v>
      </c>
      <c r="U15" s="51"/>
      <c r="V15" s="52"/>
      <c r="W15" s="53"/>
      <c r="X15" s="53"/>
      <c r="Y15" s="53"/>
    </row>
    <row r="16" spans="1:46" s="50" customFormat="1">
      <c r="B16" s="68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  <c r="R16" s="69"/>
      <c r="S16" s="69"/>
      <c r="T16" s="70"/>
      <c r="U16" s="51"/>
      <c r="V16" s="52"/>
      <c r="W16" s="53"/>
      <c r="X16" s="53"/>
      <c r="Y16" s="53"/>
    </row>
    <row r="17" spans="1:46">
      <c r="B17" s="420" t="s">
        <v>72</v>
      </c>
      <c r="C17" s="421"/>
      <c r="D17" s="421"/>
      <c r="E17" s="421"/>
      <c r="F17" s="421"/>
      <c r="G17" s="421"/>
      <c r="H17" s="421"/>
      <c r="I17" s="421"/>
      <c r="J17" s="421"/>
      <c r="K17" s="421"/>
      <c r="L17" s="421"/>
      <c r="M17" s="421"/>
      <c r="N17" s="421"/>
      <c r="O17" s="421"/>
      <c r="P17" s="421"/>
      <c r="Q17" s="421"/>
      <c r="R17" s="421"/>
      <c r="S17" s="421"/>
      <c r="T17" s="422"/>
      <c r="U17" s="51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80"/>
    </row>
    <row r="18" spans="1:46" s="50" customFormat="1">
      <c r="B18" s="63"/>
      <c r="C18" s="64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4"/>
      <c r="P18" s="64"/>
      <c r="Q18" s="64"/>
      <c r="R18" s="64"/>
      <c r="S18" s="64"/>
      <c r="T18" s="62"/>
      <c r="U18" s="51"/>
      <c r="V18" s="52"/>
      <c r="W18" s="53"/>
      <c r="X18" s="53"/>
      <c r="Y18" s="53"/>
    </row>
    <row r="19" spans="1:46">
      <c r="B19" s="434" t="s">
        <v>60</v>
      </c>
      <c r="C19" s="435"/>
      <c r="D19" s="435"/>
      <c r="E19" s="435"/>
      <c r="F19" s="435"/>
      <c r="G19" s="435"/>
      <c r="H19" s="435"/>
      <c r="I19" s="435"/>
      <c r="J19" s="435" t="s">
        <v>61</v>
      </c>
      <c r="K19" s="435"/>
      <c r="L19" s="435" t="s">
        <v>62</v>
      </c>
      <c r="M19" s="435"/>
      <c r="N19" s="435"/>
      <c r="O19" s="435"/>
      <c r="P19" s="435"/>
      <c r="Q19" s="435" t="s">
        <v>73</v>
      </c>
      <c r="R19" s="435"/>
      <c r="S19" s="435"/>
      <c r="T19" s="54" t="s">
        <v>74</v>
      </c>
      <c r="U19" s="51"/>
      <c r="Z19" s="80"/>
      <c r="AA19" s="80"/>
      <c r="AB19" s="80"/>
      <c r="AC19" s="80"/>
      <c r="AD19" s="80"/>
      <c r="AE19" s="80"/>
      <c r="AF19" s="80"/>
      <c r="AG19" s="80"/>
      <c r="AH19" s="80"/>
      <c r="AI19" s="80"/>
      <c r="AJ19" s="80"/>
      <c r="AK19" s="80"/>
      <c r="AL19" s="80"/>
      <c r="AM19" s="80"/>
      <c r="AN19" s="80"/>
      <c r="AO19" s="80"/>
      <c r="AP19" s="80"/>
      <c r="AQ19" s="80"/>
      <c r="AR19" s="80"/>
      <c r="AS19" s="80"/>
      <c r="AT19" s="80"/>
    </row>
    <row r="20" spans="1:46" s="50" customFormat="1">
      <c r="B20" s="436" t="s">
        <v>104</v>
      </c>
      <c r="C20" s="437"/>
      <c r="D20" s="437"/>
      <c r="E20" s="437"/>
      <c r="F20" s="437"/>
      <c r="G20" s="437"/>
      <c r="H20" s="437"/>
      <c r="I20" s="437"/>
      <c r="J20" s="437" t="s">
        <v>18</v>
      </c>
      <c r="K20" s="437"/>
      <c r="L20" s="437">
        <v>1</v>
      </c>
      <c r="M20" s="437"/>
      <c r="N20" s="437"/>
      <c r="O20" s="437"/>
      <c r="P20" s="437"/>
      <c r="Q20" s="469">
        <v>35000</v>
      </c>
      <c r="R20" s="469"/>
      <c r="S20" s="469"/>
      <c r="T20" s="67">
        <f>L20*Q20</f>
        <v>35000</v>
      </c>
      <c r="U20" s="51"/>
      <c r="V20" s="52"/>
      <c r="W20" s="53"/>
      <c r="X20" s="53"/>
      <c r="Y20" s="53"/>
    </row>
    <row r="21" spans="1:46" s="50" customFormat="1">
      <c r="B21" s="436" t="s">
        <v>94</v>
      </c>
      <c r="C21" s="437"/>
      <c r="D21" s="437"/>
      <c r="E21" s="437"/>
      <c r="F21" s="437"/>
      <c r="G21" s="437"/>
      <c r="H21" s="437"/>
      <c r="I21" s="437"/>
      <c r="J21" s="437" t="s">
        <v>40</v>
      </c>
      <c r="K21" s="437"/>
      <c r="L21" s="437">
        <f>0.2</f>
        <v>0.2</v>
      </c>
      <c r="M21" s="437"/>
      <c r="N21" s="437"/>
      <c r="O21" s="437"/>
      <c r="P21" s="437"/>
      <c r="Q21" s="469">
        <v>5500</v>
      </c>
      <c r="R21" s="469"/>
      <c r="S21" s="469"/>
      <c r="T21" s="67">
        <f>L21*Q21</f>
        <v>1100</v>
      </c>
      <c r="U21" s="51"/>
      <c r="V21" s="52"/>
      <c r="W21" s="53"/>
      <c r="X21" s="53"/>
      <c r="Y21" s="53"/>
    </row>
    <row r="22" spans="1:46" s="50" customFormat="1">
      <c r="B22" s="438" t="s">
        <v>71</v>
      </c>
      <c r="C22" s="439"/>
      <c r="D22" s="439"/>
      <c r="E22" s="439"/>
      <c r="F22" s="439"/>
      <c r="G22" s="439"/>
      <c r="H22" s="439"/>
      <c r="I22" s="439"/>
      <c r="J22" s="439"/>
      <c r="K22" s="439"/>
      <c r="L22" s="439"/>
      <c r="M22" s="439"/>
      <c r="N22" s="439"/>
      <c r="O22" s="439"/>
      <c r="P22" s="439"/>
      <c r="Q22" s="439"/>
      <c r="R22" s="439"/>
      <c r="S22" s="440"/>
      <c r="T22" s="67">
        <f>SUM(T20:T21)</f>
        <v>36100</v>
      </c>
      <c r="U22" s="51"/>
      <c r="V22" s="52"/>
      <c r="W22" s="53"/>
      <c r="X22" s="53"/>
      <c r="Y22" s="53"/>
    </row>
    <row r="23" spans="1:46" s="50" customFormat="1">
      <c r="B23" s="72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0"/>
      <c r="U23" s="51"/>
      <c r="V23" s="52"/>
      <c r="W23" s="53"/>
      <c r="X23" s="53"/>
      <c r="Y23" s="53"/>
    </row>
    <row r="24" spans="1:46">
      <c r="B24" s="420" t="s">
        <v>75</v>
      </c>
      <c r="C24" s="421"/>
      <c r="D24" s="421"/>
      <c r="E24" s="421"/>
      <c r="F24" s="421"/>
      <c r="G24" s="421"/>
      <c r="H24" s="421"/>
      <c r="I24" s="421"/>
      <c r="J24" s="421"/>
      <c r="K24" s="421"/>
      <c r="L24" s="421"/>
      <c r="M24" s="421"/>
      <c r="N24" s="421"/>
      <c r="O24" s="421"/>
      <c r="P24" s="421"/>
      <c r="Q24" s="421"/>
      <c r="R24" s="421"/>
      <c r="S24" s="421"/>
      <c r="T24" s="422"/>
      <c r="U24" s="51"/>
      <c r="Z24" s="80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0"/>
      <c r="AM24" s="80"/>
      <c r="AN24" s="80"/>
      <c r="AO24" s="80"/>
      <c r="AP24" s="80"/>
      <c r="AQ24" s="80"/>
      <c r="AR24" s="80"/>
      <c r="AS24" s="80"/>
      <c r="AT24" s="80"/>
    </row>
    <row r="25" spans="1:46" s="50" customFormat="1">
      <c r="B25" s="63"/>
      <c r="C25" s="64"/>
      <c r="D25" s="64"/>
      <c r="E25" s="64"/>
      <c r="F25" s="64"/>
      <c r="G25" s="64"/>
      <c r="H25" s="64"/>
      <c r="I25" s="64"/>
      <c r="J25" s="64"/>
      <c r="K25" s="64"/>
      <c r="L25" s="64"/>
      <c r="M25" s="64"/>
      <c r="N25" s="64"/>
      <c r="O25" s="64"/>
      <c r="P25" s="64"/>
      <c r="Q25" s="64"/>
      <c r="R25" s="64"/>
      <c r="S25" s="64"/>
      <c r="T25" s="62"/>
      <c r="U25" s="51"/>
      <c r="V25" s="52"/>
      <c r="W25" s="53"/>
      <c r="X25" s="53"/>
      <c r="Y25" s="53"/>
    </row>
    <row r="26" spans="1:46">
      <c r="B26" s="423" t="s">
        <v>76</v>
      </c>
      <c r="C26" s="424"/>
      <c r="D26" s="424"/>
      <c r="E26" s="424"/>
      <c r="F26" s="424"/>
      <c r="G26" s="424"/>
      <c r="H26" s="424" t="s">
        <v>77</v>
      </c>
      <c r="I26" s="424"/>
      <c r="J26" s="424" t="s">
        <v>78</v>
      </c>
      <c r="K26" s="424"/>
      <c r="L26" s="424" t="s">
        <v>79</v>
      </c>
      <c r="M26" s="424"/>
      <c r="N26" s="424"/>
      <c r="O26" s="424"/>
      <c r="P26" s="424"/>
      <c r="Q26" s="424" t="s">
        <v>80</v>
      </c>
      <c r="R26" s="424"/>
      <c r="S26" s="424"/>
      <c r="T26" s="66" t="s">
        <v>68</v>
      </c>
      <c r="U26" s="51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J26" s="80"/>
      <c r="AK26" s="80"/>
      <c r="AL26" s="80"/>
      <c r="AM26" s="80"/>
      <c r="AN26" s="80"/>
      <c r="AO26" s="80"/>
      <c r="AP26" s="80"/>
      <c r="AQ26" s="80"/>
      <c r="AR26" s="80"/>
      <c r="AS26" s="80"/>
      <c r="AT26" s="80"/>
    </row>
    <row r="27" spans="1:46" s="50" customFormat="1">
      <c r="B27" s="441"/>
      <c r="C27" s="442"/>
      <c r="D27" s="442"/>
      <c r="E27" s="442"/>
      <c r="F27" s="442"/>
      <c r="G27" s="443"/>
      <c r="H27" s="426"/>
      <c r="I27" s="426"/>
      <c r="J27" s="426"/>
      <c r="K27" s="426"/>
      <c r="L27" s="426"/>
      <c r="M27" s="426"/>
      <c r="N27" s="426"/>
      <c r="O27" s="426"/>
      <c r="P27" s="426"/>
      <c r="Q27" s="426"/>
      <c r="R27" s="426"/>
      <c r="S27" s="426"/>
      <c r="T27" s="67"/>
      <c r="U27" s="51"/>
      <c r="V27" s="52"/>
      <c r="W27" s="53"/>
      <c r="X27" s="53"/>
      <c r="Y27" s="53"/>
    </row>
    <row r="28" spans="1:46" s="50" customFormat="1">
      <c r="B28" s="425"/>
      <c r="C28" s="426"/>
      <c r="D28" s="426"/>
      <c r="E28" s="426"/>
      <c r="F28" s="426"/>
      <c r="G28" s="426"/>
      <c r="H28" s="426"/>
      <c r="I28" s="426"/>
      <c r="J28" s="426"/>
      <c r="K28" s="426"/>
      <c r="L28" s="426"/>
      <c r="M28" s="426"/>
      <c r="N28" s="426"/>
      <c r="O28" s="426"/>
      <c r="P28" s="426"/>
      <c r="Q28" s="426"/>
      <c r="R28" s="426"/>
      <c r="S28" s="426"/>
      <c r="T28" s="71"/>
      <c r="U28" s="51"/>
      <c r="V28" s="52"/>
      <c r="W28" s="53"/>
      <c r="X28" s="53"/>
      <c r="Y28" s="53"/>
    </row>
    <row r="29" spans="1:46" s="50" customFormat="1">
      <c r="B29" s="425"/>
      <c r="C29" s="426"/>
      <c r="D29" s="426"/>
      <c r="E29" s="426"/>
      <c r="F29" s="426"/>
      <c r="G29" s="426"/>
      <c r="H29" s="426"/>
      <c r="I29" s="426"/>
      <c r="J29" s="426"/>
      <c r="K29" s="426"/>
      <c r="L29" s="426"/>
      <c r="M29" s="426"/>
      <c r="N29" s="426"/>
      <c r="O29" s="426"/>
      <c r="P29" s="426"/>
      <c r="Q29" s="426"/>
      <c r="R29" s="426"/>
      <c r="S29" s="426"/>
      <c r="T29" s="71"/>
      <c r="U29" s="51"/>
      <c r="V29" s="52"/>
      <c r="W29" s="53"/>
      <c r="X29" s="53"/>
      <c r="Y29" s="53"/>
    </row>
    <row r="30" spans="1:46" s="50" customFormat="1">
      <c r="B30" s="444" t="s">
        <v>71</v>
      </c>
      <c r="C30" s="445"/>
      <c r="D30" s="445"/>
      <c r="E30" s="445"/>
      <c r="F30" s="445"/>
      <c r="G30" s="445"/>
      <c r="H30" s="445"/>
      <c r="I30" s="445"/>
      <c r="J30" s="445"/>
      <c r="K30" s="445"/>
      <c r="L30" s="445"/>
      <c r="M30" s="445"/>
      <c r="N30" s="445"/>
      <c r="O30" s="445"/>
      <c r="P30" s="445"/>
      <c r="Q30" s="445"/>
      <c r="R30" s="445"/>
      <c r="S30" s="445"/>
      <c r="T30" s="67">
        <f>T27</f>
        <v>0</v>
      </c>
      <c r="U30" s="51"/>
      <c r="V30" s="74"/>
      <c r="W30" s="53"/>
      <c r="X30" s="53"/>
      <c r="Y30" s="53"/>
    </row>
    <row r="31" spans="1:46" s="50" customFormat="1">
      <c r="A31" s="75"/>
      <c r="B31" s="68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70"/>
      <c r="U31" s="51"/>
      <c r="V31" s="74"/>
      <c r="W31" s="53"/>
      <c r="X31" s="53"/>
      <c r="Y31" s="53"/>
    </row>
    <row r="32" spans="1:46">
      <c r="B32" s="420" t="s">
        <v>82</v>
      </c>
      <c r="C32" s="421"/>
      <c r="D32" s="421"/>
      <c r="E32" s="421"/>
      <c r="F32" s="421"/>
      <c r="G32" s="421"/>
      <c r="H32" s="421"/>
      <c r="I32" s="421"/>
      <c r="J32" s="421"/>
      <c r="K32" s="421"/>
      <c r="L32" s="421"/>
      <c r="M32" s="421"/>
      <c r="N32" s="421"/>
      <c r="O32" s="421"/>
      <c r="P32" s="421"/>
      <c r="Q32" s="421"/>
      <c r="R32" s="421"/>
      <c r="S32" s="421"/>
      <c r="T32" s="422"/>
      <c r="U32" s="51"/>
    </row>
    <row r="33" spans="1:46" s="50" customFormat="1">
      <c r="B33" s="63"/>
      <c r="C33" s="64"/>
      <c r="D33" s="64"/>
      <c r="E33" s="64"/>
      <c r="F33" s="64"/>
      <c r="G33" s="64"/>
      <c r="H33" s="64"/>
      <c r="I33" s="64"/>
      <c r="J33" s="64"/>
      <c r="K33" s="64"/>
      <c r="L33" s="64"/>
      <c r="M33" s="64"/>
      <c r="N33" s="64"/>
      <c r="O33" s="64"/>
      <c r="P33" s="64"/>
      <c r="Q33" s="64"/>
      <c r="R33" s="64"/>
      <c r="S33" s="64"/>
      <c r="T33" s="62"/>
      <c r="U33" s="51"/>
      <c r="V33" s="52"/>
      <c r="W33" s="53"/>
      <c r="X33" s="53"/>
      <c r="Y33" s="53"/>
    </row>
    <row r="34" spans="1:46">
      <c r="B34" s="423" t="s">
        <v>83</v>
      </c>
      <c r="C34" s="424"/>
      <c r="D34" s="424"/>
      <c r="E34" s="424"/>
      <c r="F34" s="424"/>
      <c r="G34" s="424"/>
      <c r="H34" s="424" t="s">
        <v>84</v>
      </c>
      <c r="I34" s="424"/>
      <c r="J34" s="424" t="s">
        <v>85</v>
      </c>
      <c r="K34" s="424"/>
      <c r="L34" s="424" t="s">
        <v>86</v>
      </c>
      <c r="M34" s="424"/>
      <c r="N34" s="424"/>
      <c r="O34" s="424"/>
      <c r="P34" s="424"/>
      <c r="Q34" s="424" t="s">
        <v>67</v>
      </c>
      <c r="R34" s="424"/>
      <c r="S34" s="424"/>
      <c r="T34" s="66" t="s">
        <v>68</v>
      </c>
      <c r="U34" s="51"/>
    </row>
    <row r="35" spans="1:46" s="50" customFormat="1">
      <c r="B35" s="425" t="s">
        <v>95</v>
      </c>
      <c r="C35" s="426"/>
      <c r="D35" s="426"/>
      <c r="E35" s="426"/>
      <c r="F35" s="426"/>
      <c r="G35" s="426"/>
      <c r="H35" s="426">
        <v>30000</v>
      </c>
      <c r="I35" s="426"/>
      <c r="J35" s="426">
        <f>+H35*0.8</f>
        <v>24000</v>
      </c>
      <c r="K35" s="426"/>
      <c r="L35" s="426">
        <f>+J35+H35</f>
        <v>54000</v>
      </c>
      <c r="M35" s="426"/>
      <c r="N35" s="426"/>
      <c r="O35" s="426"/>
      <c r="P35" s="426"/>
      <c r="Q35" s="470">
        <v>10</v>
      </c>
      <c r="R35" s="470"/>
      <c r="S35" s="470"/>
      <c r="T35" s="67">
        <f>L35/Q35</f>
        <v>5400</v>
      </c>
      <c r="U35" s="51"/>
      <c r="V35" s="52"/>
      <c r="W35" s="53"/>
      <c r="X35" s="53"/>
      <c r="Y35" s="53"/>
    </row>
    <row r="36" spans="1:46" s="50" customFormat="1">
      <c r="B36" s="425" t="s">
        <v>96</v>
      </c>
      <c r="C36" s="426"/>
      <c r="D36" s="426"/>
      <c r="E36" s="426"/>
      <c r="F36" s="426"/>
      <c r="G36" s="426"/>
      <c r="H36" s="426">
        <v>30000</v>
      </c>
      <c r="I36" s="426"/>
      <c r="J36" s="426">
        <f>+H36*0.8</f>
        <v>24000</v>
      </c>
      <c r="K36" s="426"/>
      <c r="L36" s="426">
        <f>+J36+H36</f>
        <v>54000</v>
      </c>
      <c r="M36" s="426"/>
      <c r="N36" s="426"/>
      <c r="O36" s="426"/>
      <c r="P36" s="426"/>
      <c r="Q36" s="470">
        <v>10</v>
      </c>
      <c r="R36" s="470"/>
      <c r="S36" s="470"/>
      <c r="T36" s="67">
        <f>L36/Q36</f>
        <v>5400</v>
      </c>
      <c r="U36" s="51"/>
      <c r="V36" s="52"/>
      <c r="W36" s="53"/>
      <c r="X36" s="53"/>
      <c r="Y36" s="53"/>
    </row>
    <row r="37" spans="1:46" s="50" customFormat="1">
      <c r="B37" s="425"/>
      <c r="C37" s="426"/>
      <c r="D37" s="426"/>
      <c r="E37" s="426"/>
      <c r="F37" s="426"/>
      <c r="G37" s="426"/>
      <c r="H37" s="426"/>
      <c r="I37" s="426"/>
      <c r="J37" s="426"/>
      <c r="K37" s="426"/>
      <c r="L37" s="426"/>
      <c r="M37" s="426"/>
      <c r="N37" s="426"/>
      <c r="O37" s="426"/>
      <c r="P37" s="426"/>
      <c r="Q37" s="426"/>
      <c r="R37" s="426"/>
      <c r="S37" s="426"/>
      <c r="T37" s="67"/>
      <c r="U37" s="51"/>
      <c r="V37" s="52"/>
      <c r="W37" s="53"/>
      <c r="X37" s="53"/>
      <c r="Y37" s="53"/>
    </row>
    <row r="38" spans="1:46" s="50" customFormat="1">
      <c r="B38" s="431" t="s">
        <v>71</v>
      </c>
      <c r="C38" s="432"/>
      <c r="D38" s="432"/>
      <c r="E38" s="432"/>
      <c r="F38" s="432"/>
      <c r="G38" s="432"/>
      <c r="H38" s="432"/>
      <c r="I38" s="432"/>
      <c r="J38" s="432"/>
      <c r="K38" s="432"/>
      <c r="L38" s="432"/>
      <c r="M38" s="432"/>
      <c r="N38" s="432"/>
      <c r="O38" s="432"/>
      <c r="P38" s="432"/>
      <c r="Q38" s="432"/>
      <c r="R38" s="432"/>
      <c r="S38" s="433"/>
      <c r="T38" s="67">
        <f>SUM(T35:T36)</f>
        <v>10800</v>
      </c>
      <c r="U38" s="51"/>
      <c r="V38" s="52"/>
      <c r="W38" s="53"/>
      <c r="X38" s="53"/>
      <c r="Y38" s="53"/>
    </row>
    <row r="39" spans="1:46" s="79" customFormat="1">
      <c r="A39" s="50"/>
      <c r="B39" s="448" t="s">
        <v>29</v>
      </c>
      <c r="C39" s="449"/>
      <c r="D39" s="449"/>
      <c r="E39" s="449"/>
      <c r="F39" s="449"/>
      <c r="G39" s="449"/>
      <c r="H39" s="449"/>
      <c r="I39" s="449"/>
      <c r="J39" s="449"/>
      <c r="K39" s="449"/>
      <c r="L39" s="449"/>
      <c r="M39" s="449"/>
      <c r="N39" s="449"/>
      <c r="O39" s="449"/>
      <c r="P39" s="449"/>
      <c r="Q39" s="449"/>
      <c r="R39" s="449"/>
      <c r="S39" s="449"/>
      <c r="T39" s="76">
        <f>ROUND(T38+T30+T22+T16,0)</f>
        <v>46900</v>
      </c>
      <c r="U39" s="51"/>
      <c r="V39" s="52"/>
      <c r="W39" s="53"/>
      <c r="X39" s="53"/>
      <c r="Y39" s="53"/>
      <c r="Z39" s="77"/>
      <c r="AA39" s="78"/>
      <c r="AB39" s="78"/>
      <c r="AC39" s="78"/>
      <c r="AD39" s="78"/>
      <c r="AE39" s="78"/>
    </row>
    <row r="40" spans="1:46" s="79" customFormat="1">
      <c r="A40" s="50"/>
      <c r="B40" s="450" t="s">
        <v>88</v>
      </c>
      <c r="C40" s="451"/>
      <c r="D40" s="451"/>
      <c r="E40" s="451"/>
      <c r="F40" s="451"/>
      <c r="G40" s="451"/>
      <c r="H40" s="451"/>
      <c r="I40" s="451"/>
      <c r="J40" s="451"/>
      <c r="K40" s="451"/>
      <c r="L40" s="451"/>
      <c r="M40" s="451"/>
      <c r="N40" s="451"/>
      <c r="O40" s="451"/>
      <c r="P40" s="451"/>
      <c r="Q40" s="451"/>
      <c r="R40" s="451"/>
      <c r="S40" s="452"/>
      <c r="T40" s="87">
        <f>T39*15%</f>
        <v>7035</v>
      </c>
      <c r="U40" s="51"/>
      <c r="V40" s="52"/>
      <c r="W40" s="53"/>
      <c r="X40" s="53"/>
      <c r="Y40" s="53"/>
      <c r="Z40" s="77"/>
      <c r="AA40" s="78"/>
      <c r="AB40" s="78"/>
      <c r="AC40" s="78"/>
      <c r="AD40" s="78"/>
      <c r="AE40" s="78"/>
    </row>
    <row r="41" spans="1:46" s="79" customFormat="1">
      <c r="A41" s="50"/>
      <c r="B41" s="450" t="s">
        <v>89</v>
      </c>
      <c r="C41" s="451"/>
      <c r="D41" s="451"/>
      <c r="E41" s="451"/>
      <c r="F41" s="451"/>
      <c r="G41" s="451"/>
      <c r="H41" s="451"/>
      <c r="I41" s="451"/>
      <c r="J41" s="451"/>
      <c r="K41" s="451"/>
      <c r="L41" s="451"/>
      <c r="M41" s="451"/>
      <c r="N41" s="451"/>
      <c r="O41" s="451"/>
      <c r="P41" s="451"/>
      <c r="Q41" s="451"/>
      <c r="R41" s="451"/>
      <c r="S41" s="452"/>
      <c r="T41" s="87">
        <f>T39*5%</f>
        <v>2345</v>
      </c>
      <c r="U41" s="51"/>
      <c r="V41" s="52"/>
      <c r="W41" s="53"/>
      <c r="X41" s="53"/>
      <c r="Y41" s="53"/>
      <c r="Z41" s="77"/>
      <c r="AA41" s="78"/>
      <c r="AB41" s="78"/>
      <c r="AC41" s="78"/>
      <c r="AD41" s="78"/>
      <c r="AE41" s="78"/>
    </row>
    <row r="42" spans="1:46">
      <c r="B42" s="450" t="s">
        <v>90</v>
      </c>
      <c r="C42" s="451"/>
      <c r="D42" s="451"/>
      <c r="E42" s="451"/>
      <c r="F42" s="451"/>
      <c r="G42" s="451"/>
      <c r="H42" s="451"/>
      <c r="I42" s="451"/>
      <c r="J42" s="451"/>
      <c r="K42" s="451"/>
      <c r="L42" s="451"/>
      <c r="M42" s="451"/>
      <c r="N42" s="451"/>
      <c r="O42" s="451"/>
      <c r="P42" s="451"/>
      <c r="Q42" s="451"/>
      <c r="R42" s="451"/>
      <c r="S42" s="452"/>
      <c r="T42" s="87">
        <f>T39*5%</f>
        <v>2345</v>
      </c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</row>
    <row r="43" spans="1:46" ht="13" thickBot="1">
      <c r="B43" s="453" t="s">
        <v>91</v>
      </c>
      <c r="C43" s="454"/>
      <c r="D43" s="454"/>
      <c r="E43" s="454"/>
      <c r="F43" s="454"/>
      <c r="G43" s="454"/>
      <c r="H43" s="454"/>
      <c r="I43" s="454"/>
      <c r="J43" s="454"/>
      <c r="K43" s="454"/>
      <c r="L43" s="454"/>
      <c r="M43" s="454"/>
      <c r="N43" s="454"/>
      <c r="O43" s="454"/>
      <c r="P43" s="454"/>
      <c r="Q43" s="454"/>
      <c r="R43" s="454"/>
      <c r="S43" s="454"/>
      <c r="T43" s="81">
        <f>ROUND(SUM(T39:T42),0)</f>
        <v>58625</v>
      </c>
      <c r="AF43" s="80"/>
      <c r="AG43" s="80"/>
      <c r="AH43" s="80"/>
      <c r="AI43" s="80"/>
      <c r="AJ43" s="80"/>
      <c r="AK43" s="80"/>
      <c r="AL43" s="80"/>
      <c r="AM43" s="80"/>
      <c r="AN43" s="80"/>
      <c r="AO43" s="80"/>
      <c r="AP43" s="80"/>
      <c r="AQ43" s="80"/>
      <c r="AR43" s="80"/>
      <c r="AS43" s="80"/>
      <c r="AT43" s="80"/>
    </row>
    <row r="44" spans="1:46" s="50" customFormat="1">
      <c r="T44" s="82"/>
      <c r="V44" s="52"/>
      <c r="W44" s="53"/>
      <c r="X44" s="53"/>
      <c r="Y44" s="53"/>
    </row>
    <row r="45" spans="1:46" s="91" customFormat="1">
      <c r="A45" s="89"/>
      <c r="B45" s="90"/>
      <c r="C45" s="90"/>
      <c r="D45" s="90"/>
      <c r="E45" s="90"/>
      <c r="F45" s="90"/>
      <c r="G45" s="90"/>
      <c r="H45" s="90"/>
      <c r="I45" s="90"/>
      <c r="J45" s="90"/>
      <c r="K45" s="90"/>
      <c r="L45" s="90"/>
      <c r="M45" s="90"/>
      <c r="N45" s="90"/>
      <c r="O45" s="90"/>
      <c r="P45" s="90"/>
      <c r="Q45" s="90"/>
      <c r="R45" s="90"/>
      <c r="S45" s="90"/>
      <c r="T45" s="90"/>
      <c r="U45" s="89"/>
      <c r="V45" s="89"/>
      <c r="W45" s="89"/>
      <c r="X45" s="89"/>
      <c r="Y45" s="89"/>
      <c r="Z45" s="89"/>
      <c r="AA45" s="89"/>
      <c r="AB45" s="89"/>
      <c r="AC45" s="89"/>
    </row>
    <row r="46" spans="1:46" s="91" customFormat="1" ht="31.5" customHeight="1">
      <c r="A46" s="89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89"/>
      <c r="V46" s="89"/>
      <c r="W46" s="89"/>
      <c r="X46" s="89"/>
      <c r="Y46" s="89"/>
      <c r="Z46" s="89"/>
      <c r="AA46" s="89"/>
      <c r="AB46" s="89"/>
      <c r="AC46" s="89"/>
    </row>
    <row r="47" spans="1:46" s="91" customFormat="1">
      <c r="A47" s="89"/>
      <c r="B47" s="90"/>
      <c r="C47" s="90"/>
      <c r="D47" s="42" t="s">
        <v>97</v>
      </c>
      <c r="E47" s="30"/>
      <c r="F47" s="30"/>
      <c r="G47" s="30"/>
      <c r="H47" s="42"/>
      <c r="I47" s="30"/>
      <c r="J47" s="30"/>
      <c r="K47" s="90"/>
      <c r="L47" s="90"/>
      <c r="M47" s="90"/>
      <c r="N47" s="42" t="s">
        <v>98</v>
      </c>
      <c r="O47" s="30"/>
      <c r="P47" s="30"/>
      <c r="Q47" s="30"/>
      <c r="R47" s="42"/>
      <c r="S47" s="30"/>
      <c r="T47" s="30"/>
      <c r="U47" s="89"/>
      <c r="V47" s="89"/>
      <c r="W47" s="89"/>
      <c r="X47" s="89"/>
      <c r="Y47" s="89"/>
      <c r="Z47" s="89"/>
      <c r="AA47" s="89"/>
      <c r="AB47" s="89"/>
      <c r="AC47" s="89"/>
    </row>
    <row r="48" spans="1:46" s="91" customFormat="1">
      <c r="A48" s="89"/>
      <c r="B48" s="92"/>
      <c r="C48" s="90"/>
      <c r="D48" s="42" t="s">
        <v>99</v>
      </c>
      <c r="E48" s="30"/>
      <c r="F48" s="30"/>
      <c r="G48" s="30"/>
      <c r="H48" s="42"/>
      <c r="I48" s="30"/>
      <c r="J48" s="30"/>
      <c r="K48" s="90"/>
      <c r="L48" s="90"/>
      <c r="M48" s="90"/>
      <c r="N48" s="42" t="s">
        <v>100</v>
      </c>
      <c r="O48" s="30"/>
      <c r="P48" s="30"/>
      <c r="Q48" s="30"/>
      <c r="R48" s="42"/>
      <c r="S48" s="30"/>
      <c r="T48" s="30"/>
      <c r="U48" s="89"/>
      <c r="V48" s="89"/>
      <c r="W48" s="89"/>
      <c r="X48" s="89"/>
      <c r="Y48" s="89"/>
      <c r="Z48" s="89"/>
      <c r="AA48" s="89"/>
      <c r="AB48" s="89"/>
      <c r="AC48" s="89"/>
    </row>
    <row r="49" spans="1:29" s="91" customFormat="1">
      <c r="A49" s="89"/>
      <c r="B49" s="92"/>
      <c r="C49" s="90"/>
      <c r="D49" s="42" t="s">
        <v>101</v>
      </c>
      <c r="E49" s="30"/>
      <c r="F49" s="30"/>
      <c r="G49" s="30"/>
      <c r="H49" s="30"/>
      <c r="I49" s="30"/>
      <c r="J49" s="30"/>
      <c r="K49" s="90"/>
      <c r="L49" s="90"/>
      <c r="M49" s="90"/>
      <c r="N49" s="42"/>
      <c r="O49" s="30"/>
      <c r="P49" s="30"/>
      <c r="Q49" s="30"/>
      <c r="R49" s="30"/>
      <c r="S49" s="30"/>
      <c r="T49" s="30"/>
      <c r="U49" s="89"/>
      <c r="V49" s="89"/>
      <c r="W49" s="89"/>
      <c r="X49" s="89"/>
      <c r="Y49" s="89"/>
      <c r="Z49" s="89"/>
      <c r="AA49" s="89"/>
      <c r="AB49" s="89"/>
      <c r="AC49" s="89"/>
    </row>
    <row r="50" spans="1:29" s="50" customFormat="1">
      <c r="T50" s="82"/>
      <c r="V50" s="52"/>
      <c r="W50" s="53"/>
      <c r="X50" s="53"/>
      <c r="Y50" s="53"/>
    </row>
    <row r="51" spans="1:29" s="50" customFormat="1">
      <c r="T51" s="82"/>
      <c r="V51" s="52"/>
      <c r="W51" s="53"/>
      <c r="X51" s="53"/>
      <c r="Y51" s="53"/>
    </row>
    <row r="52" spans="1:29" s="50" customFormat="1">
      <c r="T52" s="82"/>
      <c r="V52" s="52"/>
      <c r="W52" s="53"/>
      <c r="X52" s="53"/>
      <c r="Y52" s="53"/>
    </row>
    <row r="53" spans="1:29" s="50" customFormat="1">
      <c r="T53" s="82"/>
      <c r="V53" s="52"/>
      <c r="W53" s="53"/>
      <c r="X53" s="53"/>
      <c r="Y53" s="53"/>
    </row>
    <row r="54" spans="1:29" s="50" customFormat="1">
      <c r="T54" s="82"/>
      <c r="V54" s="52"/>
      <c r="W54" s="53"/>
      <c r="X54" s="53"/>
      <c r="Y54" s="53"/>
    </row>
    <row r="55" spans="1:29" s="50" customFormat="1">
      <c r="T55" s="82"/>
      <c r="V55" s="52"/>
      <c r="W55" s="53"/>
      <c r="X55" s="53"/>
      <c r="Y55" s="53"/>
    </row>
    <row r="56" spans="1:29" s="50" customFormat="1">
      <c r="T56" s="82"/>
      <c r="V56" s="52"/>
      <c r="W56" s="53"/>
      <c r="X56" s="53"/>
      <c r="Y56" s="53"/>
    </row>
    <row r="57" spans="1:29" s="50" customFormat="1">
      <c r="T57" s="82"/>
      <c r="V57" s="52"/>
      <c r="W57" s="53"/>
      <c r="X57" s="53"/>
      <c r="Y57" s="53"/>
    </row>
    <row r="58" spans="1:29" s="50" customFormat="1">
      <c r="T58" s="82"/>
      <c r="V58" s="52"/>
      <c r="W58" s="53"/>
      <c r="X58" s="53"/>
      <c r="Y58" s="53"/>
    </row>
    <row r="59" spans="1:29" s="50" customFormat="1">
      <c r="T59" s="82"/>
      <c r="V59" s="52"/>
      <c r="W59" s="53"/>
      <c r="X59" s="53"/>
      <c r="Y59" s="53"/>
    </row>
    <row r="60" spans="1:29" s="50" customFormat="1">
      <c r="T60" s="82"/>
      <c r="V60" s="52"/>
      <c r="W60" s="53"/>
      <c r="X60" s="53"/>
      <c r="Y60" s="53"/>
    </row>
    <row r="61" spans="1:29" s="50" customFormat="1">
      <c r="T61" s="82"/>
      <c r="V61" s="52"/>
      <c r="W61" s="53"/>
      <c r="X61" s="53"/>
      <c r="Y61" s="53"/>
    </row>
    <row r="62" spans="1:29" s="50" customFormat="1">
      <c r="T62" s="82"/>
      <c r="V62" s="52"/>
      <c r="W62" s="53"/>
      <c r="X62" s="53"/>
      <c r="Y62" s="53"/>
    </row>
    <row r="63" spans="1:29" s="50" customFormat="1">
      <c r="T63" s="82"/>
      <c r="V63" s="52"/>
      <c r="W63" s="53"/>
      <c r="X63" s="53"/>
      <c r="Y63" s="53"/>
    </row>
    <row r="64" spans="1:29" s="50" customFormat="1">
      <c r="T64" s="82"/>
      <c r="V64" s="52"/>
      <c r="W64" s="53"/>
      <c r="X64" s="53"/>
      <c r="Y64" s="53"/>
    </row>
    <row r="65" spans="20:25" s="50" customFormat="1">
      <c r="T65" s="82"/>
      <c r="V65" s="52"/>
      <c r="W65" s="53"/>
      <c r="X65" s="53"/>
      <c r="Y65" s="53"/>
    </row>
    <row r="66" spans="20:25" s="50" customFormat="1">
      <c r="T66" s="82"/>
      <c r="V66" s="52"/>
      <c r="W66" s="53"/>
      <c r="X66" s="53"/>
      <c r="Y66" s="53"/>
    </row>
    <row r="67" spans="20:25" s="50" customFormat="1">
      <c r="T67" s="82"/>
      <c r="V67" s="52"/>
      <c r="W67" s="53"/>
      <c r="X67" s="53"/>
      <c r="Y67" s="53"/>
    </row>
    <row r="68" spans="20:25" s="50" customFormat="1">
      <c r="T68" s="82"/>
      <c r="V68" s="52"/>
      <c r="W68" s="53"/>
      <c r="X68" s="53"/>
      <c r="Y68" s="53"/>
    </row>
    <row r="69" spans="20:25" s="50" customFormat="1">
      <c r="T69" s="82"/>
      <c r="V69" s="52"/>
      <c r="W69" s="53"/>
      <c r="X69" s="53"/>
      <c r="Y69" s="53"/>
    </row>
    <row r="70" spans="20:25" s="50" customFormat="1">
      <c r="T70" s="82"/>
      <c r="V70" s="52"/>
      <c r="W70" s="53"/>
      <c r="X70" s="53"/>
      <c r="Y70" s="53"/>
    </row>
    <row r="71" spans="20:25" s="50" customFormat="1">
      <c r="T71" s="82"/>
      <c r="V71" s="52"/>
      <c r="W71" s="53"/>
      <c r="X71" s="53"/>
      <c r="Y71" s="53"/>
    </row>
    <row r="72" spans="20:25" s="50" customFormat="1">
      <c r="T72" s="82"/>
      <c r="V72" s="52"/>
      <c r="W72" s="53"/>
      <c r="X72" s="53"/>
      <c r="Y72" s="53"/>
    </row>
    <row r="73" spans="20:25" s="50" customFormat="1">
      <c r="T73" s="82"/>
      <c r="V73" s="52"/>
      <c r="W73" s="53"/>
      <c r="X73" s="53"/>
      <c r="Y73" s="53"/>
    </row>
    <row r="74" spans="20:25" s="50" customFormat="1">
      <c r="T74" s="82"/>
      <c r="V74" s="52"/>
      <c r="W74" s="53"/>
      <c r="X74" s="53"/>
      <c r="Y74" s="53"/>
    </row>
    <row r="75" spans="20:25" s="50" customFormat="1">
      <c r="T75" s="82"/>
      <c r="V75" s="52"/>
      <c r="W75" s="53"/>
      <c r="X75" s="53"/>
      <c r="Y75" s="53"/>
    </row>
    <row r="76" spans="20:25" s="50" customFormat="1">
      <c r="T76" s="82"/>
      <c r="V76" s="52"/>
      <c r="W76" s="53"/>
      <c r="X76" s="53"/>
      <c r="Y76" s="53"/>
    </row>
    <row r="77" spans="20:25" s="50" customFormat="1">
      <c r="T77" s="82"/>
      <c r="V77" s="52"/>
      <c r="W77" s="53"/>
      <c r="X77" s="53"/>
      <c r="Y77" s="53"/>
    </row>
    <row r="78" spans="20:25" s="50" customFormat="1">
      <c r="T78" s="82"/>
      <c r="V78" s="52"/>
      <c r="W78" s="53"/>
      <c r="X78" s="53"/>
      <c r="Y78" s="53"/>
    </row>
    <row r="79" spans="20:25" s="50" customFormat="1">
      <c r="T79" s="82"/>
      <c r="V79" s="52"/>
      <c r="W79" s="53"/>
      <c r="X79" s="53"/>
      <c r="Y79" s="53"/>
    </row>
    <row r="80" spans="20:25" s="50" customFormat="1">
      <c r="T80" s="82"/>
      <c r="V80" s="52"/>
      <c r="W80" s="53"/>
      <c r="X80" s="53"/>
      <c r="Y80" s="53"/>
    </row>
    <row r="81" spans="20:25" s="50" customFormat="1">
      <c r="T81" s="82"/>
      <c r="V81" s="52"/>
      <c r="W81" s="53"/>
      <c r="X81" s="53"/>
      <c r="Y81" s="53"/>
    </row>
    <row r="82" spans="20:25" s="50" customFormat="1">
      <c r="T82" s="82"/>
      <c r="V82" s="52"/>
      <c r="W82" s="53"/>
      <c r="X82" s="53"/>
      <c r="Y82" s="53"/>
    </row>
    <row r="83" spans="20:25" s="50" customFormat="1">
      <c r="T83" s="82"/>
      <c r="V83" s="52"/>
      <c r="W83" s="53"/>
      <c r="X83" s="53"/>
      <c r="Y83" s="53"/>
    </row>
    <row r="84" spans="20:25" s="50" customFormat="1">
      <c r="T84" s="82"/>
      <c r="V84" s="52"/>
      <c r="W84" s="53"/>
      <c r="X84" s="53"/>
      <c r="Y84" s="53"/>
    </row>
    <row r="85" spans="20:25" s="50" customFormat="1">
      <c r="T85" s="82"/>
      <c r="V85" s="52"/>
      <c r="W85" s="53"/>
      <c r="X85" s="53"/>
      <c r="Y85" s="53"/>
    </row>
    <row r="86" spans="20:25" s="50" customFormat="1">
      <c r="T86" s="82"/>
      <c r="V86" s="52"/>
      <c r="W86" s="53"/>
      <c r="X86" s="53"/>
      <c r="Y86" s="53"/>
    </row>
    <row r="87" spans="20:25" s="50" customFormat="1">
      <c r="T87" s="82"/>
      <c r="V87" s="52"/>
      <c r="W87" s="53"/>
      <c r="X87" s="53"/>
      <c r="Y87" s="53"/>
    </row>
    <row r="88" spans="20:25" s="50" customFormat="1">
      <c r="T88" s="82"/>
      <c r="V88" s="52"/>
      <c r="W88" s="53"/>
      <c r="X88" s="53"/>
      <c r="Y88" s="53"/>
    </row>
  </sheetData>
  <mergeCells count="94">
    <mergeCell ref="B39:S39"/>
    <mergeCell ref="B40:S40"/>
    <mergeCell ref="B41:S41"/>
    <mergeCell ref="B42:S42"/>
    <mergeCell ref="B43:S43"/>
    <mergeCell ref="B38:S38"/>
    <mergeCell ref="B35:G35"/>
    <mergeCell ref="H35:I35"/>
    <mergeCell ref="J35:K35"/>
    <mergeCell ref="L35:P35"/>
    <mergeCell ref="Q35:S35"/>
    <mergeCell ref="B36:G36"/>
    <mergeCell ref="H36:I36"/>
    <mergeCell ref="J36:K36"/>
    <mergeCell ref="L36:P36"/>
    <mergeCell ref="Q36:S36"/>
    <mergeCell ref="B37:G37"/>
    <mergeCell ref="H37:I37"/>
    <mergeCell ref="J37:K37"/>
    <mergeCell ref="L37:P37"/>
    <mergeCell ref="Q37:S37"/>
    <mergeCell ref="B30:S30"/>
    <mergeCell ref="B32:T32"/>
    <mergeCell ref="B34:G34"/>
    <mergeCell ref="H34:I34"/>
    <mergeCell ref="J34:K34"/>
    <mergeCell ref="L34:P34"/>
    <mergeCell ref="Q34:S34"/>
    <mergeCell ref="B28:G28"/>
    <mergeCell ref="H28:I28"/>
    <mergeCell ref="J28:K28"/>
    <mergeCell ref="L28:P28"/>
    <mergeCell ref="Q28:S28"/>
    <mergeCell ref="B29:G29"/>
    <mergeCell ref="H29:I29"/>
    <mergeCell ref="J29:K29"/>
    <mergeCell ref="L29:P29"/>
    <mergeCell ref="Q29:S29"/>
    <mergeCell ref="B26:G26"/>
    <mergeCell ref="H26:I26"/>
    <mergeCell ref="J26:K26"/>
    <mergeCell ref="L26:P26"/>
    <mergeCell ref="Q26:S26"/>
    <mergeCell ref="B27:G27"/>
    <mergeCell ref="H27:I27"/>
    <mergeCell ref="J27:K27"/>
    <mergeCell ref="L27:P27"/>
    <mergeCell ref="Q27:S27"/>
    <mergeCell ref="B24:T24"/>
    <mergeCell ref="B17:T17"/>
    <mergeCell ref="B19:I19"/>
    <mergeCell ref="J19:K19"/>
    <mergeCell ref="L19:P19"/>
    <mergeCell ref="Q19:S19"/>
    <mergeCell ref="B20:I20"/>
    <mergeCell ref="J20:K20"/>
    <mergeCell ref="L20:P20"/>
    <mergeCell ref="Q20:S20"/>
    <mergeCell ref="B21:I21"/>
    <mergeCell ref="J21:K21"/>
    <mergeCell ref="L21:P21"/>
    <mergeCell ref="Q21:S21"/>
    <mergeCell ref="B22:S22"/>
    <mergeCell ref="B15:S15"/>
    <mergeCell ref="B12:E12"/>
    <mergeCell ref="F12:H12"/>
    <mergeCell ref="I12:K12"/>
    <mergeCell ref="L12:P12"/>
    <mergeCell ref="Q12:S12"/>
    <mergeCell ref="B13:E13"/>
    <mergeCell ref="F13:H13"/>
    <mergeCell ref="I13:K13"/>
    <mergeCell ref="L13:P13"/>
    <mergeCell ref="Q13:S13"/>
    <mergeCell ref="B14:E14"/>
    <mergeCell ref="F14:H14"/>
    <mergeCell ref="I14:K14"/>
    <mergeCell ref="L14:P14"/>
    <mergeCell ref="Q14:S14"/>
    <mergeCell ref="B7:C7"/>
    <mergeCell ref="D7:P7"/>
    <mergeCell ref="Q7:S7"/>
    <mergeCell ref="B9:T9"/>
    <mergeCell ref="B11:E11"/>
    <mergeCell ref="F11:H11"/>
    <mergeCell ref="I11:K11"/>
    <mergeCell ref="L11:P11"/>
    <mergeCell ref="Q11:S11"/>
    <mergeCell ref="B6:C6"/>
    <mergeCell ref="B1:T2"/>
    <mergeCell ref="B3:T4"/>
    <mergeCell ref="B5:C5"/>
    <mergeCell ref="D5:P5"/>
    <mergeCell ref="Q5:S5"/>
  </mergeCells>
  <dataValidations count="5">
    <dataValidation allowBlank="1" showInputMessage="1" showErrorMessage="1" prompt="Escriba el rendimiento de cada trabajador relacionado" sqref="Q35:S36" xr:uid="{00000000-0002-0000-0700-000000000000}"/>
    <dataValidation allowBlank="1" showInputMessage="1" showErrorMessage="1" prompt="Escriba el valor del jornal total de cada trabajador relacionado" sqref="L35:P36" xr:uid="{00000000-0002-0000-0700-000001000000}"/>
    <dataValidation allowBlank="1" showInputMessage="1" showErrorMessage="1" prompt="Escriba el valor de las prestaciones por cada trabajador" sqref="J35:K36" xr:uid="{00000000-0002-0000-0700-000002000000}"/>
    <dataValidation allowBlank="1" showInputMessage="1" showErrorMessage="1" prompt="Escriba el valor del jornal por cada trabajador" sqref="H35:I36" xr:uid="{00000000-0002-0000-0700-000003000000}"/>
    <dataValidation allowBlank="1" showInputMessage="1" showErrorMessage="1" prompt="Escriba los trabajadores cuyo precio va a analizarce" sqref="B35:G36" xr:uid="{00000000-0002-0000-0700-000004000000}"/>
  </dataValidations>
  <pageMargins left="0.7" right="0.7" top="0.75" bottom="0.75" header="0.3" footer="0.3"/>
  <pageSetup paperSize="9" scale="81" orientation="portrait" horizontalDpi="360" verticalDpi="360" r:id="rId1"/>
  <headerFooter>
    <oddHeader xml:space="preserve">&amp;C
</oddHeader>
    <oddFooter xml:space="preserve">&amp;CDISING
</oddFooter>
  </headerFooter>
  <colBreaks count="1" manualBreakCount="1">
    <brk id="20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8"/>
  <sheetViews>
    <sheetView tabSelected="1" topLeftCell="A10" zoomScale="85" zoomScaleNormal="100" workbookViewId="0">
      <selection activeCell="K15" sqref="K15"/>
    </sheetView>
  </sheetViews>
  <sheetFormatPr baseColWidth="10" defaultColWidth="9.1796875" defaultRowHeight="14.5"/>
  <cols>
    <col min="1" max="1" width="5.81640625" style="10" customWidth="1"/>
    <col min="2" max="2" width="43.26953125" style="9" customWidth="1"/>
    <col min="3" max="3" width="7.453125" style="9" customWidth="1"/>
    <col min="4" max="4" width="10.26953125" style="101" customWidth="1"/>
    <col min="5" max="5" width="18" style="136" customWidth="1"/>
    <col min="6" max="6" width="19.1796875" style="136" customWidth="1"/>
    <col min="7" max="7" width="11.54296875" bestFit="1" customWidth="1"/>
    <col min="9" max="9" width="11.54296875" bestFit="1" customWidth="1"/>
    <col min="10" max="11" width="10" bestFit="1" customWidth="1"/>
  </cols>
  <sheetData>
    <row r="1" spans="1:11" ht="15" thickBot="1"/>
    <row r="2" spans="1:11" ht="15" thickBot="1">
      <c r="A2" s="377" t="s">
        <v>205</v>
      </c>
      <c r="B2" s="378"/>
      <c r="C2" s="378"/>
      <c r="D2" s="378"/>
      <c r="E2" s="378"/>
      <c r="F2" s="379"/>
    </row>
    <row r="3" spans="1:11">
      <c r="A3" s="380" t="s">
        <v>210</v>
      </c>
      <c r="B3" s="381"/>
      <c r="C3" s="381"/>
      <c r="D3" s="381"/>
      <c r="E3" s="381"/>
      <c r="F3" s="382"/>
    </row>
    <row r="4" spans="1:11">
      <c r="A4" s="383"/>
      <c r="B4" s="384"/>
      <c r="C4" s="384"/>
      <c r="D4" s="384"/>
      <c r="E4" s="384"/>
      <c r="F4" s="385"/>
    </row>
    <row r="5" spans="1:11" ht="21" customHeight="1">
      <c r="A5" s="471" t="s">
        <v>212</v>
      </c>
      <c r="B5" s="472"/>
      <c r="C5" s="472"/>
      <c r="D5" s="472"/>
      <c r="E5" s="472"/>
      <c r="F5" s="473"/>
    </row>
    <row r="6" spans="1:11" ht="22.5" customHeight="1">
      <c r="A6" s="94" t="s">
        <v>213</v>
      </c>
      <c r="B6" s="17" t="s">
        <v>3</v>
      </c>
      <c r="C6" s="17" t="s">
        <v>4</v>
      </c>
      <c r="D6" s="102" t="s">
        <v>5</v>
      </c>
      <c r="E6" s="137" t="s">
        <v>6</v>
      </c>
      <c r="F6" s="138" t="s">
        <v>7</v>
      </c>
    </row>
    <row r="7" spans="1:11">
      <c r="A7" s="7">
        <v>1</v>
      </c>
      <c r="B7" s="1" t="s">
        <v>105</v>
      </c>
      <c r="C7" s="1"/>
      <c r="D7" s="103"/>
      <c r="E7" s="139"/>
      <c r="F7" s="140"/>
    </row>
    <row r="8" spans="1:11" ht="27">
      <c r="A8" s="8">
        <v>1.1000000000000001</v>
      </c>
      <c r="B8" s="2" t="s">
        <v>106</v>
      </c>
      <c r="C8" s="329" t="s">
        <v>18</v>
      </c>
      <c r="D8" s="47">
        <f>+'MEMORIA DE CANTIDADES'!I7</f>
        <v>15</v>
      </c>
      <c r="E8" s="134">
        <f>+APU!I37</f>
        <v>97800.000249892939</v>
      </c>
      <c r="F8" s="135">
        <f>+D8*E8</f>
        <v>1467000.0037483941</v>
      </c>
    </row>
    <row r="9" spans="1:11" ht="27">
      <c r="A9" s="8">
        <v>1.2</v>
      </c>
      <c r="B9" s="2" t="s">
        <v>107</v>
      </c>
      <c r="C9" s="330" t="s">
        <v>10</v>
      </c>
      <c r="D9" s="47">
        <f>+'MEMORIA DE CANTIDADES'!I11</f>
        <v>40</v>
      </c>
      <c r="E9" s="134">
        <f>+APU!I75</f>
        <v>56000.000000045024</v>
      </c>
      <c r="F9" s="135">
        <f t="shared" ref="F9:F17" si="0">+D9*E9</f>
        <v>2240000.0000018012</v>
      </c>
      <c r="G9" s="141"/>
      <c r="I9" s="141"/>
      <c r="J9" s="141"/>
      <c r="K9" s="141"/>
    </row>
    <row r="10" spans="1:11">
      <c r="A10" s="7">
        <v>2</v>
      </c>
      <c r="B10" s="1" t="s">
        <v>108</v>
      </c>
      <c r="C10" s="331"/>
      <c r="D10" s="142"/>
      <c r="E10" s="134"/>
      <c r="F10" s="135">
        <f t="shared" si="0"/>
        <v>0</v>
      </c>
    </row>
    <row r="11" spans="1:11" ht="27">
      <c r="A11" s="8">
        <v>2.2000000000000002</v>
      </c>
      <c r="B11" s="2" t="s">
        <v>109</v>
      </c>
      <c r="C11" s="329" t="s">
        <v>10</v>
      </c>
      <c r="D11" s="47">
        <f>+'MEMORIA DE CANTIDADES'!I16</f>
        <v>84</v>
      </c>
      <c r="E11" s="134">
        <f>+APU!I113</f>
        <v>26579.999999861182</v>
      </c>
      <c r="F11" s="135">
        <f t="shared" si="0"/>
        <v>2232719.9999883394</v>
      </c>
    </row>
    <row r="12" spans="1:11" ht="40.5">
      <c r="A12" s="8">
        <v>2.2999999999999998</v>
      </c>
      <c r="B12" s="2" t="s">
        <v>110</v>
      </c>
      <c r="C12" s="329" t="s">
        <v>10</v>
      </c>
      <c r="D12" s="47">
        <f>+'MEMORIA DE CANTIDADES'!I21</f>
        <v>84</v>
      </c>
      <c r="E12" s="134">
        <f>+APU!I151</f>
        <v>109000.00000000001</v>
      </c>
      <c r="F12" s="135">
        <f t="shared" si="0"/>
        <v>9156000.0000000019</v>
      </c>
    </row>
    <row r="13" spans="1:11">
      <c r="A13" s="7">
        <v>3</v>
      </c>
      <c r="B13" s="1" t="s">
        <v>111</v>
      </c>
      <c r="C13" s="331"/>
      <c r="D13" s="142"/>
      <c r="E13" s="134"/>
      <c r="F13" s="135">
        <f t="shared" si="0"/>
        <v>0</v>
      </c>
    </row>
    <row r="14" spans="1:11">
      <c r="A14" s="8">
        <v>3.1</v>
      </c>
      <c r="B14" s="2" t="s">
        <v>112</v>
      </c>
      <c r="C14" s="329" t="s">
        <v>4</v>
      </c>
      <c r="D14" s="47">
        <f>+'MEMORIA DE CANTIDADES'!I25</f>
        <v>4</v>
      </c>
      <c r="E14" s="134">
        <f>+APU!I189</f>
        <v>120000.00005564443</v>
      </c>
      <c r="F14" s="135">
        <f t="shared" si="0"/>
        <v>480000.00022257771</v>
      </c>
    </row>
    <row r="15" spans="1:11" ht="27">
      <c r="A15" s="8">
        <v>3.2</v>
      </c>
      <c r="B15" s="2" t="s">
        <v>113</v>
      </c>
      <c r="C15" s="329" t="s">
        <v>4</v>
      </c>
      <c r="D15" s="47">
        <f>+'MEMORIA DE CANTIDADES'!I29</f>
        <v>4</v>
      </c>
      <c r="E15" s="134">
        <f>+APU!I227</f>
        <v>120000.00004619581</v>
      </c>
      <c r="F15" s="135">
        <f t="shared" si="0"/>
        <v>480000.00018478325</v>
      </c>
    </row>
    <row r="16" spans="1:11">
      <c r="A16" s="7">
        <v>4</v>
      </c>
      <c r="B16" s="1" t="s">
        <v>114</v>
      </c>
      <c r="C16" s="331"/>
      <c r="D16" s="142"/>
      <c r="E16" s="134"/>
      <c r="F16" s="135">
        <f t="shared" si="0"/>
        <v>0</v>
      </c>
    </row>
    <row r="17" spans="1:7" ht="40.5">
      <c r="A17" s="8">
        <v>4.0999999999999996</v>
      </c>
      <c r="B17" s="2" t="s">
        <v>214</v>
      </c>
      <c r="C17" s="329" t="s">
        <v>4</v>
      </c>
      <c r="D17" s="47">
        <f>+'MEMORIA DE CANTIDADES'!I33</f>
        <v>2</v>
      </c>
      <c r="E17" s="134">
        <f>+APU!I265</f>
        <v>479999.99999991205</v>
      </c>
      <c r="F17" s="135">
        <f t="shared" si="0"/>
        <v>959999.9999998241</v>
      </c>
    </row>
    <row r="18" spans="1:7">
      <c r="A18" s="386" t="s">
        <v>29</v>
      </c>
      <c r="B18" s="387"/>
      <c r="C18" s="17"/>
      <c r="D18" s="102"/>
      <c r="E18" s="137"/>
      <c r="F18" s="143">
        <f>SUM(F8:F17)</f>
        <v>17015720.004145723</v>
      </c>
    </row>
    <row r="19" spans="1:7">
      <c r="A19" s="13"/>
      <c r="B19" s="374" t="s">
        <v>30</v>
      </c>
      <c r="C19" s="375"/>
      <c r="D19" s="376"/>
      <c r="E19" s="340">
        <f>+AIU!P30</f>
        <v>0.16712688888964261</v>
      </c>
      <c r="F19" s="144">
        <f>F18*E19</f>
        <v>2843784.3465101314</v>
      </c>
    </row>
    <row r="20" spans="1:7">
      <c r="A20" s="13"/>
      <c r="B20" s="374" t="s">
        <v>31</v>
      </c>
      <c r="C20" s="375"/>
      <c r="D20" s="376"/>
      <c r="E20" s="332">
        <f>+AIU!P32</f>
        <v>0.01</v>
      </c>
      <c r="F20" s="144">
        <f>F18*E20</f>
        <v>170157.20004145722</v>
      </c>
    </row>
    <row r="21" spans="1:7">
      <c r="A21" s="13"/>
      <c r="B21" s="374" t="s">
        <v>32</v>
      </c>
      <c r="C21" s="375"/>
      <c r="D21" s="376"/>
      <c r="E21" s="332">
        <f>+AIU!P34</f>
        <v>0.05</v>
      </c>
      <c r="F21" s="144">
        <f>F18*E21</f>
        <v>850786.00020728621</v>
      </c>
    </row>
    <row r="22" spans="1:7">
      <c r="A22" s="13"/>
      <c r="B22" s="364" t="s">
        <v>204</v>
      </c>
      <c r="C22" s="365"/>
      <c r="D22" s="366"/>
      <c r="E22" s="341">
        <f>SUM(E19:E21)</f>
        <v>0.22712688888964261</v>
      </c>
      <c r="F22" s="143">
        <f>SUM(F19:F21)</f>
        <v>3864727.5467588748</v>
      </c>
    </row>
    <row r="23" spans="1:7" ht="15" thickBot="1">
      <c r="A23" s="20"/>
      <c r="B23" s="367" t="s">
        <v>34</v>
      </c>
      <c r="C23" s="368"/>
      <c r="D23" s="368"/>
      <c r="E23" s="369"/>
      <c r="F23" s="147">
        <f>F18+F22</f>
        <v>20880447.550904598</v>
      </c>
    </row>
    <row r="24" spans="1:7">
      <c r="B24" s="24"/>
      <c r="C24" s="24"/>
      <c r="D24" s="109"/>
      <c r="E24" s="145"/>
      <c r="F24" s="146"/>
      <c r="G24" s="141"/>
    </row>
    <row r="27" spans="1:7">
      <c r="B27" s="24"/>
      <c r="D27" s="370"/>
      <c r="E27" s="370"/>
      <c r="F27" s="370"/>
    </row>
    <row r="28" spans="1:7">
      <c r="B28" s="24"/>
      <c r="D28" s="370"/>
      <c r="E28" s="370"/>
      <c r="F28" s="370"/>
    </row>
  </sheetData>
  <mergeCells count="11">
    <mergeCell ref="D28:F28"/>
    <mergeCell ref="A2:F2"/>
    <mergeCell ref="A18:B18"/>
    <mergeCell ref="D27:F27"/>
    <mergeCell ref="A3:F4"/>
    <mergeCell ref="B19:D19"/>
    <mergeCell ref="B20:D20"/>
    <mergeCell ref="B21:D21"/>
    <mergeCell ref="B22:D22"/>
    <mergeCell ref="B23:E23"/>
    <mergeCell ref="A5:F5"/>
  </mergeCells>
  <pageMargins left="0.7" right="0.7" top="0.75" bottom="0.75" header="0.3" footer="0.3"/>
  <pageSetup scale="85" orientation="portrait" horizontalDpi="1200" verticalDpi="1200" r:id="rId1"/>
  <colBreaks count="1" manualBreakCount="1">
    <brk id="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I265"/>
  <sheetViews>
    <sheetView view="pageBreakPreview" zoomScale="115" zoomScaleNormal="100" zoomScaleSheetLayoutView="115" workbookViewId="0">
      <selection activeCell="B1" sqref="B1:I1"/>
    </sheetView>
  </sheetViews>
  <sheetFormatPr baseColWidth="10" defaultColWidth="11.54296875" defaultRowHeight="12.5"/>
  <cols>
    <col min="1" max="1" width="1.54296875" style="154" customWidth="1"/>
    <col min="2" max="2" width="17.1796875" style="154" customWidth="1"/>
    <col min="3" max="3" width="12.7265625" style="154" customWidth="1"/>
    <col min="4" max="4" width="10.453125" style="154" customWidth="1"/>
    <col min="5" max="5" width="11.26953125" style="154" customWidth="1"/>
    <col min="6" max="6" width="11.1796875" style="154" customWidth="1"/>
    <col min="7" max="7" width="12.54296875" style="154" customWidth="1"/>
    <col min="8" max="8" width="11" style="154" hidden="1" customWidth="1"/>
    <col min="9" max="9" width="14.7265625" style="154" customWidth="1"/>
    <col min="10" max="16384" width="11.54296875" style="154"/>
  </cols>
  <sheetData>
    <row r="1" spans="2:9" ht="18.5" thickBot="1">
      <c r="B1" s="474" t="s">
        <v>115</v>
      </c>
      <c r="C1" s="474"/>
      <c r="D1" s="474"/>
      <c r="E1" s="474"/>
      <c r="F1" s="474"/>
      <c r="G1" s="474"/>
      <c r="H1" s="474"/>
      <c r="I1" s="474"/>
    </row>
    <row r="2" spans="2:9" ht="14.5" thickBot="1">
      <c r="B2" s="242" t="s">
        <v>116</v>
      </c>
      <c r="C2" s="534" t="s">
        <v>182</v>
      </c>
      <c r="D2" s="476"/>
      <c r="E2" s="476"/>
      <c r="F2" s="477"/>
      <c r="G2" s="243" t="s">
        <v>117</v>
      </c>
      <c r="H2" s="244"/>
      <c r="I2" s="245">
        <v>46175</v>
      </c>
    </row>
    <row r="3" spans="2:9" ht="13" thickBot="1">
      <c r="B3" s="478" t="s">
        <v>118</v>
      </c>
      <c r="C3" s="479"/>
      <c r="D3" s="480"/>
      <c r="E3" s="478" t="s">
        <v>3</v>
      </c>
      <c r="F3" s="479"/>
      <c r="G3" s="479"/>
      <c r="H3" s="479"/>
      <c r="I3" s="480"/>
    </row>
    <row r="4" spans="2:9" ht="15" customHeight="1" thickBot="1">
      <c r="B4" s="246" t="s">
        <v>119</v>
      </c>
      <c r="C4" s="500" t="str">
        <f>+'PRESUPUESTO OFICIAL'!C8</f>
        <v>ML</v>
      </c>
      <c r="D4" s="501"/>
      <c r="E4" s="502" t="str">
        <f>+'PRESUPUESTO OFICIAL'!B8</f>
        <v>Mantenimiento de viga canal incluye (nivelacion y enchape)</v>
      </c>
      <c r="F4" s="503"/>
      <c r="G4" s="503"/>
      <c r="H4" s="503"/>
      <c r="I4" s="504"/>
    </row>
    <row r="5" spans="2:9" ht="13" thickBot="1">
      <c r="B5" s="247"/>
      <c r="C5" s="248" t="s">
        <v>120</v>
      </c>
      <c r="D5" s="249">
        <f>+'PRESUPUESTO OFICIAL'!A8</f>
        <v>1.1000000000000001</v>
      </c>
      <c r="E5" s="505"/>
      <c r="F5" s="506"/>
      <c r="G5" s="506"/>
      <c r="H5" s="506"/>
      <c r="I5" s="507"/>
    </row>
    <row r="6" spans="2:9" ht="13" thickBot="1">
      <c r="B6" s="511" t="s">
        <v>121</v>
      </c>
      <c r="C6" s="512"/>
      <c r="D6" s="250">
        <f>+'PRESUPUESTO OFICIAL'!D8</f>
        <v>15</v>
      </c>
      <c r="E6" s="508"/>
      <c r="F6" s="509"/>
      <c r="G6" s="509"/>
      <c r="H6" s="509"/>
      <c r="I6" s="510"/>
    </row>
    <row r="7" spans="2:9">
      <c r="B7" s="251" t="s">
        <v>122</v>
      </c>
      <c r="C7" s="252"/>
      <c r="D7" s="513"/>
      <c r="E7" s="513"/>
      <c r="F7" s="513"/>
      <c r="G7" s="513"/>
      <c r="H7" s="513"/>
      <c r="I7" s="514"/>
    </row>
    <row r="8" spans="2:9">
      <c r="B8" s="527" t="s">
        <v>123</v>
      </c>
      <c r="C8" s="530"/>
      <c r="D8" s="253" t="s">
        <v>124</v>
      </c>
      <c r="E8" s="254" t="s">
        <v>125</v>
      </c>
      <c r="F8" s="255" t="s">
        <v>126</v>
      </c>
      <c r="G8" s="256" t="s">
        <v>127</v>
      </c>
      <c r="H8" s="257"/>
      <c r="I8" s="258" t="s">
        <v>128</v>
      </c>
    </row>
    <row r="9" spans="2:9">
      <c r="B9" s="528" t="s">
        <v>183</v>
      </c>
      <c r="C9" s="532"/>
      <c r="D9" s="259" t="s">
        <v>184</v>
      </c>
      <c r="E9" s="260">
        <v>5</v>
      </c>
      <c r="F9" s="260">
        <v>18000</v>
      </c>
      <c r="G9" s="261">
        <f>+F9/E9</f>
        <v>3600</v>
      </c>
      <c r="H9" s="262"/>
      <c r="I9" s="517"/>
    </row>
    <row r="10" spans="2:9">
      <c r="B10" s="529"/>
      <c r="C10" s="533"/>
      <c r="D10" s="253"/>
      <c r="E10" s="260"/>
      <c r="F10" s="260"/>
      <c r="G10" s="261"/>
      <c r="H10" s="263"/>
      <c r="I10" s="518"/>
    </row>
    <row r="11" spans="2:9">
      <c r="B11" s="519"/>
      <c r="C11" s="520"/>
      <c r="D11" s="264"/>
      <c r="E11" s="265"/>
      <c r="F11" s="265"/>
      <c r="G11" s="266"/>
      <c r="H11" s="263"/>
      <c r="I11" s="518"/>
    </row>
    <row r="12" spans="2:9">
      <c r="B12" s="497"/>
      <c r="C12" s="495"/>
      <c r="D12" s="495"/>
      <c r="E12" s="495"/>
      <c r="F12" s="268"/>
      <c r="G12" s="269" t="s">
        <v>129</v>
      </c>
      <c r="H12" s="269"/>
      <c r="I12" s="270">
        <f>SUM(G9:G11)</f>
        <v>3600</v>
      </c>
    </row>
    <row r="13" spans="2:9">
      <c r="B13" s="271" t="s">
        <v>130</v>
      </c>
      <c r="C13" s="272"/>
      <c r="D13" s="273"/>
      <c r="E13" s="274"/>
      <c r="F13" s="275"/>
      <c r="G13" s="274"/>
      <c r="H13" s="274"/>
      <c r="I13" s="276"/>
    </row>
    <row r="14" spans="2:9">
      <c r="B14" s="485" t="s">
        <v>123</v>
      </c>
      <c r="C14" s="486"/>
      <c r="D14" s="264" t="s">
        <v>131</v>
      </c>
      <c r="E14" s="277" t="s">
        <v>47</v>
      </c>
      <c r="F14" s="278" t="s">
        <v>132</v>
      </c>
      <c r="G14" s="277" t="s">
        <v>133</v>
      </c>
      <c r="H14" s="279"/>
      <c r="I14" s="280" t="s">
        <v>128</v>
      </c>
    </row>
    <row r="15" spans="2:9">
      <c r="B15" s="524" t="s">
        <v>185</v>
      </c>
      <c r="C15" s="499"/>
      <c r="D15" s="281" t="s">
        <v>18</v>
      </c>
      <c r="E15" s="282">
        <v>1</v>
      </c>
      <c r="F15" s="283">
        <v>5</v>
      </c>
      <c r="G15" s="284">
        <v>45000</v>
      </c>
      <c r="H15" s="285"/>
      <c r="I15" s="286">
        <f>(E15*(1+F15/100))*(G15*(1+H15/100))</f>
        <v>47250</v>
      </c>
    </row>
    <row r="16" spans="2:9">
      <c r="B16" s="524" t="s">
        <v>186</v>
      </c>
      <c r="C16" s="499"/>
      <c r="D16" s="287" t="s">
        <v>18</v>
      </c>
      <c r="E16" s="288">
        <f>1*0.2</f>
        <v>0.2</v>
      </c>
      <c r="F16" s="289">
        <v>5</v>
      </c>
      <c r="G16" s="284">
        <v>65000</v>
      </c>
      <c r="H16" s="290"/>
      <c r="I16" s="286">
        <f>(E16*(1+F16/100))*(G16*(1+H16/100))</f>
        <v>13650.000000000002</v>
      </c>
    </row>
    <row r="17" spans="2:9">
      <c r="B17" s="524" t="s">
        <v>187</v>
      </c>
      <c r="C17" s="499"/>
      <c r="D17" s="287" t="s">
        <v>18</v>
      </c>
      <c r="E17" s="282">
        <v>0.1</v>
      </c>
      <c r="F17" s="291">
        <v>5</v>
      </c>
      <c r="G17" s="284">
        <v>45000</v>
      </c>
      <c r="H17" s="292"/>
      <c r="I17" s="286">
        <f>(E17*(1+F17/100))*(G17*(1+H17/100))</f>
        <v>4725</v>
      </c>
    </row>
    <row r="18" spans="2:9">
      <c r="B18" s="524" t="s">
        <v>188</v>
      </c>
      <c r="C18" s="499"/>
      <c r="D18" s="287" t="s">
        <v>18</v>
      </c>
      <c r="E18" s="282">
        <v>0.1</v>
      </c>
      <c r="F18" s="291">
        <v>5</v>
      </c>
      <c r="G18" s="284">
        <v>22000</v>
      </c>
      <c r="H18" s="292"/>
      <c r="I18" s="286">
        <f>(E18*(1+F18/100))*(G18*(1+H18/100))</f>
        <v>2310</v>
      </c>
    </row>
    <row r="19" spans="2:9">
      <c r="B19" s="498"/>
      <c r="C19" s="499"/>
      <c r="D19" s="281"/>
      <c r="E19" s="282"/>
      <c r="F19" s="291"/>
      <c r="G19" s="284"/>
      <c r="H19" s="292"/>
      <c r="I19" s="286">
        <f t="shared" ref="I19:I23" si="0">(E19*(1+F19/100))*(G19*(1+H19/100))</f>
        <v>0</v>
      </c>
    </row>
    <row r="20" spans="2:9">
      <c r="B20" s="498"/>
      <c r="C20" s="499"/>
      <c r="D20" s="281"/>
      <c r="E20" s="282"/>
      <c r="F20" s="291"/>
      <c r="G20" s="284"/>
      <c r="H20" s="292"/>
      <c r="I20" s="286">
        <f t="shared" si="0"/>
        <v>0</v>
      </c>
    </row>
    <row r="21" spans="2:9">
      <c r="B21" s="491"/>
      <c r="C21" s="492"/>
      <c r="D21" s="293"/>
      <c r="E21" s="282"/>
      <c r="F21" s="291"/>
      <c r="G21" s="284"/>
      <c r="H21" s="292"/>
      <c r="I21" s="286">
        <f t="shared" si="0"/>
        <v>0</v>
      </c>
    </row>
    <row r="22" spans="2:9">
      <c r="B22" s="521"/>
      <c r="C22" s="522"/>
      <c r="D22" s="264"/>
      <c r="E22" s="282"/>
      <c r="F22" s="291"/>
      <c r="G22" s="266"/>
      <c r="H22" s="294"/>
      <c r="I22" s="286">
        <f t="shared" si="0"/>
        <v>0</v>
      </c>
    </row>
    <row r="23" spans="2:9">
      <c r="B23" s="521"/>
      <c r="C23" s="522"/>
      <c r="D23" s="264"/>
      <c r="E23" s="282"/>
      <c r="F23" s="291"/>
      <c r="G23" s="266"/>
      <c r="H23" s="294"/>
      <c r="I23" s="286">
        <f t="shared" si="0"/>
        <v>0</v>
      </c>
    </row>
    <row r="24" spans="2:9">
      <c r="B24" s="295"/>
      <c r="C24" s="274"/>
      <c r="D24" s="273"/>
      <c r="E24" s="274"/>
      <c r="F24" s="495" t="s">
        <v>134</v>
      </c>
      <c r="G24" s="496"/>
      <c r="H24" s="267"/>
      <c r="I24" s="270">
        <f>SUM(I15:I23)</f>
        <v>67935</v>
      </c>
    </row>
    <row r="25" spans="2:9" ht="14">
      <c r="B25" s="271" t="s">
        <v>135</v>
      </c>
      <c r="C25" s="272"/>
      <c r="D25" s="273"/>
      <c r="E25" s="274"/>
      <c r="F25" s="275"/>
      <c r="G25" s="274"/>
      <c r="H25" s="274"/>
      <c r="I25" s="296"/>
    </row>
    <row r="26" spans="2:9">
      <c r="B26" s="485" t="s">
        <v>123</v>
      </c>
      <c r="C26" s="486"/>
      <c r="D26" s="264" t="s">
        <v>136</v>
      </c>
      <c r="E26" s="297" t="s">
        <v>137</v>
      </c>
      <c r="F26" s="298" t="s">
        <v>138</v>
      </c>
      <c r="G26" s="297" t="s">
        <v>139</v>
      </c>
      <c r="H26" s="299"/>
      <c r="I26" s="280" t="s">
        <v>128</v>
      </c>
    </row>
    <row r="27" spans="2:9">
      <c r="B27" s="487"/>
      <c r="C27" s="488"/>
      <c r="D27" s="264"/>
      <c r="E27" s="300"/>
      <c r="F27" s="301"/>
      <c r="G27" s="284"/>
      <c r="H27" s="285"/>
      <c r="I27" s="302"/>
    </row>
    <row r="28" spans="2:9">
      <c r="B28" s="489"/>
      <c r="C28" s="490"/>
      <c r="D28" s="264"/>
      <c r="E28" s="300"/>
      <c r="F28" s="265"/>
      <c r="G28" s="266"/>
      <c r="H28" s="292"/>
      <c r="I28" s="302"/>
    </row>
    <row r="29" spans="2:9">
      <c r="B29" s="303"/>
      <c r="C29" s="304"/>
      <c r="D29" s="273"/>
      <c r="E29" s="304"/>
      <c r="F29" s="305" t="s">
        <v>140</v>
      </c>
      <c r="G29" s="304"/>
      <c r="H29" s="306"/>
      <c r="I29" s="307">
        <f>SUM(G27:G28)</f>
        <v>0</v>
      </c>
    </row>
    <row r="30" spans="2:9" ht="14">
      <c r="B30" s="271" t="s">
        <v>141</v>
      </c>
      <c r="C30" s="274"/>
      <c r="D30" s="273"/>
      <c r="E30" s="274"/>
      <c r="F30" s="275"/>
      <c r="G30" s="274"/>
      <c r="H30" s="274"/>
      <c r="I30" s="296"/>
    </row>
    <row r="31" spans="2:9">
      <c r="B31" s="485" t="s">
        <v>123</v>
      </c>
      <c r="C31" s="486"/>
      <c r="D31" s="264" t="s">
        <v>119</v>
      </c>
      <c r="E31" s="277" t="s">
        <v>47</v>
      </c>
      <c r="F31" s="278" t="s">
        <v>133</v>
      </c>
      <c r="G31" s="279" t="s">
        <v>137</v>
      </c>
      <c r="H31" s="279"/>
      <c r="I31" s="280" t="s">
        <v>128</v>
      </c>
    </row>
    <row r="32" spans="2:9" ht="42.75" customHeight="1">
      <c r="B32" s="491" t="str">
        <f>+[2]Cuadrillas!B5</f>
        <v>CUADRILLA ALBAÑILERIA TA( 1 OFICIAL + 1 AYUDANTE)</v>
      </c>
      <c r="C32" s="492"/>
      <c r="D32" s="264" t="s">
        <v>142</v>
      </c>
      <c r="E32" s="266">
        <v>1</v>
      </c>
      <c r="F32" s="265">
        <f>+[2]Cuadrillas!G5</f>
        <v>209236</v>
      </c>
      <c r="G32" s="308">
        <v>7.9663429662770664</v>
      </c>
      <c r="H32" s="309"/>
      <c r="I32" s="310">
        <f>+F32/G32</f>
        <v>26265.000249892939</v>
      </c>
    </row>
    <row r="33" spans="2:9">
      <c r="B33" s="493"/>
      <c r="C33" s="494"/>
      <c r="D33" s="264"/>
      <c r="E33" s="311"/>
      <c r="F33" s="312"/>
      <c r="G33" s="309"/>
      <c r="H33" s="309"/>
      <c r="I33" s="270">
        <f>SUM(F33*E33)*G33</f>
        <v>0</v>
      </c>
    </row>
    <row r="34" spans="2:9">
      <c r="B34" s="481"/>
      <c r="C34" s="482"/>
      <c r="D34" s="264"/>
      <c r="E34" s="313"/>
      <c r="F34" s="312"/>
      <c r="G34" s="309"/>
      <c r="H34" s="309"/>
      <c r="I34" s="270">
        <f>SUM(F34*E34)*G34</f>
        <v>0</v>
      </c>
    </row>
    <row r="35" spans="2:9">
      <c r="B35" s="295"/>
      <c r="C35" s="274"/>
      <c r="D35" s="273"/>
      <c r="E35" s="274"/>
      <c r="F35" s="483" t="s">
        <v>143</v>
      </c>
      <c r="G35" s="483"/>
      <c r="H35" s="314"/>
      <c r="I35" s="270">
        <f>I32</f>
        <v>26265.000249892939</v>
      </c>
    </row>
    <row r="36" spans="2:9" ht="13" thickBot="1">
      <c r="B36" s="295"/>
      <c r="C36" s="274"/>
      <c r="D36" s="273"/>
      <c r="E36" s="274"/>
      <c r="F36" s="315"/>
      <c r="G36" s="314"/>
      <c r="H36" s="314"/>
      <c r="I36" s="276"/>
    </row>
    <row r="37" spans="2:9" ht="13.5" thickBot="1">
      <c r="B37" s="295"/>
      <c r="C37" s="274"/>
      <c r="D37" s="273"/>
      <c r="E37" s="484" t="s">
        <v>29</v>
      </c>
      <c r="F37" s="484"/>
      <c r="G37" s="484"/>
      <c r="H37" s="316"/>
      <c r="I37" s="317">
        <f>SUM(I12+I24+I29+I35)</f>
        <v>97800.000249892939</v>
      </c>
    </row>
    <row r="38" spans="2:9" ht="16" thickBot="1">
      <c r="B38" s="318"/>
      <c r="C38" s="318"/>
      <c r="D38" s="319"/>
      <c r="E38" s="319"/>
      <c r="F38" s="319"/>
      <c r="G38" s="320"/>
      <c r="H38" s="320"/>
      <c r="I38" s="320"/>
    </row>
    <row r="39" spans="2:9" ht="18.5" thickBot="1">
      <c r="B39" s="474" t="s">
        <v>115</v>
      </c>
      <c r="C39" s="474"/>
      <c r="D39" s="474"/>
      <c r="E39" s="474"/>
      <c r="F39" s="474"/>
      <c r="G39" s="474"/>
      <c r="H39" s="474"/>
      <c r="I39" s="474"/>
    </row>
    <row r="40" spans="2:9" ht="14.5" thickBot="1">
      <c r="B40" s="242" t="s">
        <v>116</v>
      </c>
      <c r="C40" s="475" t="str">
        <f>+C2</f>
        <v>I.E JOSE MARIA CARBONELL</v>
      </c>
      <c r="D40" s="476"/>
      <c r="E40" s="476"/>
      <c r="F40" s="477"/>
      <c r="G40" s="243" t="s">
        <v>117</v>
      </c>
      <c r="H40" s="244"/>
      <c r="I40" s="245">
        <f>+I2</f>
        <v>46175</v>
      </c>
    </row>
    <row r="41" spans="2:9" ht="13" thickBot="1">
      <c r="B41" s="478" t="s">
        <v>118</v>
      </c>
      <c r="C41" s="479"/>
      <c r="D41" s="480"/>
      <c r="E41" s="478" t="s">
        <v>3</v>
      </c>
      <c r="F41" s="479"/>
      <c r="G41" s="479"/>
      <c r="H41" s="479"/>
      <c r="I41" s="480"/>
    </row>
    <row r="42" spans="2:9" ht="13" thickBot="1">
      <c r="B42" s="246" t="s">
        <v>119</v>
      </c>
      <c r="C42" s="500" t="str">
        <f>+[2]PRESUPUESTO!C7</f>
        <v>M2</v>
      </c>
      <c r="D42" s="501"/>
      <c r="E42" s="502" t="str">
        <f>+'PRESUPUESTO OFICIAL'!B9</f>
        <v>Cielo razo en pvc incluye estructura de soporte</v>
      </c>
      <c r="F42" s="503"/>
      <c r="G42" s="503"/>
      <c r="H42" s="503"/>
      <c r="I42" s="504"/>
    </row>
    <row r="43" spans="2:9" ht="13" thickBot="1">
      <c r="B43" s="247"/>
      <c r="C43" s="248" t="s">
        <v>120</v>
      </c>
      <c r="D43" s="249">
        <f>+'PRESUPUESTO OFICIAL'!A9</f>
        <v>1.2</v>
      </c>
      <c r="E43" s="505"/>
      <c r="F43" s="506"/>
      <c r="G43" s="506"/>
      <c r="H43" s="506"/>
      <c r="I43" s="507"/>
    </row>
    <row r="44" spans="2:9" ht="13" thickBot="1">
      <c r="B44" s="511" t="s">
        <v>121</v>
      </c>
      <c r="C44" s="512"/>
      <c r="D44" s="250">
        <f>+[2]PRESUPUESTO!D7</f>
        <v>31.6</v>
      </c>
      <c r="E44" s="508"/>
      <c r="F44" s="509"/>
      <c r="G44" s="509"/>
      <c r="H44" s="509"/>
      <c r="I44" s="510"/>
    </row>
    <row r="45" spans="2:9">
      <c r="B45" s="251" t="s">
        <v>122</v>
      </c>
      <c r="C45" s="252"/>
      <c r="D45" s="513"/>
      <c r="E45" s="513"/>
      <c r="F45" s="513"/>
      <c r="G45" s="513"/>
      <c r="H45" s="513"/>
      <c r="I45" s="514"/>
    </row>
    <row r="46" spans="2:9">
      <c r="B46" s="527" t="s">
        <v>123</v>
      </c>
      <c r="C46" s="530"/>
      <c r="D46" s="253" t="s">
        <v>124</v>
      </c>
      <c r="E46" s="254" t="s">
        <v>125</v>
      </c>
      <c r="F46" s="255" t="s">
        <v>126</v>
      </c>
      <c r="G46" s="256" t="s">
        <v>127</v>
      </c>
      <c r="H46" s="257"/>
      <c r="I46" s="258" t="s">
        <v>128</v>
      </c>
    </row>
    <row r="47" spans="2:9">
      <c r="B47" s="531" t="str">
        <f>+B9</f>
        <v xml:space="preserve">SECCION DE ANDAMIO </v>
      </c>
      <c r="C47" s="532"/>
      <c r="D47" s="259" t="s">
        <v>184</v>
      </c>
      <c r="E47" s="260">
        <f>+E9</f>
        <v>5</v>
      </c>
      <c r="F47" s="260">
        <f>+F9</f>
        <v>18000</v>
      </c>
      <c r="G47" s="260">
        <f>+G9</f>
        <v>3600</v>
      </c>
      <c r="H47" s="262"/>
      <c r="I47" s="517"/>
    </row>
    <row r="48" spans="2:9">
      <c r="B48" s="529"/>
      <c r="C48" s="533"/>
      <c r="D48" s="253"/>
      <c r="E48" s="260"/>
      <c r="F48" s="260"/>
      <c r="G48" s="261"/>
      <c r="H48" s="263"/>
      <c r="I48" s="518"/>
    </row>
    <row r="49" spans="2:9">
      <c r="B49" s="519"/>
      <c r="C49" s="520"/>
      <c r="D49" s="264"/>
      <c r="E49" s="265"/>
      <c r="F49" s="265"/>
      <c r="G49" s="266"/>
      <c r="H49" s="263"/>
      <c r="I49" s="518"/>
    </row>
    <row r="50" spans="2:9">
      <c r="B50" s="497"/>
      <c r="C50" s="495"/>
      <c r="D50" s="495"/>
      <c r="E50" s="495"/>
      <c r="F50" s="268"/>
      <c r="G50" s="269" t="s">
        <v>129</v>
      </c>
      <c r="H50" s="269"/>
      <c r="I50" s="270">
        <f>SUM(G47:G49)</f>
        <v>3600</v>
      </c>
    </row>
    <row r="51" spans="2:9">
      <c r="B51" s="271" t="s">
        <v>130</v>
      </c>
      <c r="C51" s="272"/>
      <c r="D51" s="273"/>
      <c r="E51" s="274"/>
      <c r="F51" s="275"/>
      <c r="G51" s="274"/>
      <c r="H51" s="274"/>
      <c r="I51" s="276"/>
    </row>
    <row r="52" spans="2:9">
      <c r="B52" s="485" t="s">
        <v>123</v>
      </c>
      <c r="C52" s="486"/>
      <c r="D52" s="264" t="s">
        <v>131</v>
      </c>
      <c r="E52" s="277" t="s">
        <v>47</v>
      </c>
      <c r="F52" s="278" t="s">
        <v>132</v>
      </c>
      <c r="G52" s="277" t="s">
        <v>133</v>
      </c>
      <c r="H52" s="279"/>
      <c r="I52" s="280" t="s">
        <v>128</v>
      </c>
    </row>
    <row r="53" spans="2:9">
      <c r="B53" s="524" t="s">
        <v>189</v>
      </c>
      <c r="C53" s="499"/>
      <c r="D53" s="287" t="s">
        <v>10</v>
      </c>
      <c r="E53" s="282">
        <v>1</v>
      </c>
      <c r="F53" s="283">
        <v>5</v>
      </c>
      <c r="G53" s="284">
        <v>26000</v>
      </c>
      <c r="H53" s="285"/>
      <c r="I53" s="286">
        <f>(E53*(1+F53/100))*(G53*(1+H53/100))</f>
        <v>27300</v>
      </c>
    </row>
    <row r="54" spans="2:9">
      <c r="B54" s="498"/>
      <c r="C54" s="499"/>
      <c r="D54" s="281"/>
      <c r="E54" s="282"/>
      <c r="F54" s="289"/>
      <c r="G54" s="284"/>
      <c r="H54" s="290"/>
      <c r="I54" s="286"/>
    </row>
    <row r="55" spans="2:9">
      <c r="B55" s="498"/>
      <c r="C55" s="499"/>
      <c r="D55" s="281"/>
      <c r="E55" s="282"/>
      <c r="F55" s="291"/>
      <c r="G55" s="284"/>
      <c r="H55" s="292"/>
      <c r="I55" s="286"/>
    </row>
    <row r="56" spans="2:9">
      <c r="B56" s="498"/>
      <c r="C56" s="499"/>
      <c r="D56" s="281"/>
      <c r="E56" s="282"/>
      <c r="F56" s="291"/>
      <c r="G56" s="284"/>
      <c r="H56" s="292"/>
      <c r="I56" s="286"/>
    </row>
    <row r="57" spans="2:9">
      <c r="B57" s="498"/>
      <c r="C57" s="499"/>
      <c r="D57" s="281"/>
      <c r="E57" s="282"/>
      <c r="F57" s="291"/>
      <c r="G57" s="284"/>
      <c r="H57" s="292"/>
      <c r="I57" s="286"/>
    </row>
    <row r="58" spans="2:9">
      <c r="B58" s="498"/>
      <c r="C58" s="499"/>
      <c r="D58" s="281"/>
      <c r="E58" s="282"/>
      <c r="F58" s="291"/>
      <c r="G58" s="284"/>
      <c r="H58" s="292"/>
      <c r="I58" s="286"/>
    </row>
    <row r="59" spans="2:9">
      <c r="B59" s="491"/>
      <c r="C59" s="492"/>
      <c r="D59" s="293"/>
      <c r="E59" s="282"/>
      <c r="F59" s="291"/>
      <c r="G59" s="284"/>
      <c r="H59" s="292"/>
      <c r="I59" s="286">
        <f t="shared" ref="I59:I61" si="1">(E59*(1+F59/100))*(G59*(1+H59/100))</f>
        <v>0</v>
      </c>
    </row>
    <row r="60" spans="2:9">
      <c r="B60" s="521"/>
      <c r="C60" s="522"/>
      <c r="D60" s="264"/>
      <c r="E60" s="282"/>
      <c r="F60" s="291"/>
      <c r="G60" s="266"/>
      <c r="H60" s="294"/>
      <c r="I60" s="286">
        <f t="shared" si="1"/>
        <v>0</v>
      </c>
    </row>
    <row r="61" spans="2:9">
      <c r="B61" s="521"/>
      <c r="C61" s="522"/>
      <c r="D61" s="264"/>
      <c r="E61" s="282"/>
      <c r="F61" s="291"/>
      <c r="G61" s="266"/>
      <c r="H61" s="294"/>
      <c r="I61" s="286">
        <f t="shared" si="1"/>
        <v>0</v>
      </c>
    </row>
    <row r="62" spans="2:9">
      <c r="B62" s="295"/>
      <c r="C62" s="274"/>
      <c r="D62" s="273"/>
      <c r="E62" s="274"/>
      <c r="F62" s="495" t="s">
        <v>134</v>
      </c>
      <c r="G62" s="496"/>
      <c r="H62" s="267"/>
      <c r="I62" s="270">
        <f>SUM(I53:I61)</f>
        <v>27300</v>
      </c>
    </row>
    <row r="63" spans="2:9" ht="14">
      <c r="B63" s="271" t="s">
        <v>135</v>
      </c>
      <c r="C63" s="272"/>
      <c r="D63" s="273"/>
      <c r="E63" s="274"/>
      <c r="F63" s="275"/>
      <c r="G63" s="274"/>
      <c r="H63" s="274"/>
      <c r="I63" s="296"/>
    </row>
    <row r="64" spans="2:9">
      <c r="B64" s="485" t="s">
        <v>123</v>
      </c>
      <c r="C64" s="486"/>
      <c r="D64" s="264" t="s">
        <v>136</v>
      </c>
      <c r="E64" s="297" t="s">
        <v>137</v>
      </c>
      <c r="F64" s="298" t="s">
        <v>138</v>
      </c>
      <c r="G64" s="297" t="s">
        <v>139</v>
      </c>
      <c r="H64" s="299"/>
      <c r="I64" s="280" t="s">
        <v>128</v>
      </c>
    </row>
    <row r="65" spans="2:9">
      <c r="B65" s="487"/>
      <c r="C65" s="488"/>
      <c r="D65" s="264"/>
      <c r="E65" s="300"/>
      <c r="F65" s="301"/>
      <c r="G65" s="284"/>
      <c r="H65" s="285"/>
      <c r="I65" s="302"/>
    </row>
    <row r="66" spans="2:9">
      <c r="B66" s="489"/>
      <c r="C66" s="490"/>
      <c r="D66" s="264"/>
      <c r="E66" s="300"/>
      <c r="F66" s="265"/>
      <c r="G66" s="266"/>
      <c r="H66" s="292"/>
      <c r="I66" s="302"/>
    </row>
    <row r="67" spans="2:9">
      <c r="B67" s="303"/>
      <c r="C67" s="304"/>
      <c r="D67" s="273"/>
      <c r="E67" s="304"/>
      <c r="F67" s="305" t="s">
        <v>140</v>
      </c>
      <c r="G67" s="304"/>
      <c r="H67" s="306"/>
      <c r="I67" s="307">
        <f>SUM(G65:G66)</f>
        <v>0</v>
      </c>
    </row>
    <row r="68" spans="2:9" ht="14">
      <c r="B68" s="271" t="s">
        <v>141</v>
      </c>
      <c r="C68" s="274"/>
      <c r="D68" s="273"/>
      <c r="E68" s="274"/>
      <c r="F68" s="275"/>
      <c r="G68" s="274"/>
      <c r="H68" s="274"/>
      <c r="I68" s="296"/>
    </row>
    <row r="69" spans="2:9">
      <c r="B69" s="485" t="s">
        <v>123</v>
      </c>
      <c r="C69" s="486"/>
      <c r="D69" s="264" t="s">
        <v>119</v>
      </c>
      <c r="E69" s="277" t="s">
        <v>47</v>
      </c>
      <c r="F69" s="278" t="s">
        <v>133</v>
      </c>
      <c r="G69" s="279" t="s">
        <v>137</v>
      </c>
      <c r="H69" s="279"/>
      <c r="I69" s="280" t="s">
        <v>128</v>
      </c>
    </row>
    <row r="70" spans="2:9" ht="42.75" customHeight="1">
      <c r="B70" s="491" t="str">
        <f>+[2]Cuadrillas!B5</f>
        <v>CUADRILLA ALBAÑILERIA TA( 1 OFICIAL + 1 AYUDANTE)</v>
      </c>
      <c r="C70" s="492"/>
      <c r="D70" s="264" t="s">
        <v>142</v>
      </c>
      <c r="E70" s="266">
        <v>1</v>
      </c>
      <c r="F70" s="265">
        <f>+[2]Cuadrillas!G5</f>
        <v>209236</v>
      </c>
      <c r="G70" s="308">
        <v>8.3360956175149283</v>
      </c>
      <c r="H70" s="309"/>
      <c r="I70" s="310">
        <f>+F70/G70</f>
        <v>25100.00000004502</v>
      </c>
    </row>
    <row r="71" spans="2:9">
      <c r="B71" s="493"/>
      <c r="C71" s="494"/>
      <c r="D71" s="264"/>
      <c r="E71" s="311"/>
      <c r="F71" s="312"/>
      <c r="G71" s="309"/>
      <c r="H71" s="309"/>
      <c r="I71" s="270">
        <f>SUM(F71*E71)*G71</f>
        <v>0</v>
      </c>
    </row>
    <row r="72" spans="2:9">
      <c r="B72" s="481"/>
      <c r="C72" s="482"/>
      <c r="D72" s="264"/>
      <c r="E72" s="313"/>
      <c r="F72" s="312"/>
      <c r="G72" s="309"/>
      <c r="H72" s="309"/>
      <c r="I72" s="270">
        <f>SUM(F72*E72)*G72</f>
        <v>0</v>
      </c>
    </row>
    <row r="73" spans="2:9">
      <c r="B73" s="295"/>
      <c r="C73" s="274"/>
      <c r="D73" s="273"/>
      <c r="E73" s="274"/>
      <c r="F73" s="483" t="s">
        <v>143</v>
      </c>
      <c r="G73" s="483"/>
      <c r="H73" s="314"/>
      <c r="I73" s="270">
        <f>I70</f>
        <v>25100.00000004502</v>
      </c>
    </row>
    <row r="74" spans="2:9" ht="13" thickBot="1">
      <c r="B74" s="295"/>
      <c r="C74" s="274"/>
      <c r="D74" s="273"/>
      <c r="E74" s="274"/>
      <c r="F74" s="315"/>
      <c r="G74" s="314"/>
      <c r="H74" s="314"/>
      <c r="I74" s="276"/>
    </row>
    <row r="75" spans="2:9" ht="13.5" thickBot="1">
      <c r="B75" s="295"/>
      <c r="C75" s="274"/>
      <c r="D75" s="273"/>
      <c r="E75" s="484" t="s">
        <v>29</v>
      </c>
      <c r="F75" s="484"/>
      <c r="G75" s="484"/>
      <c r="H75" s="316"/>
      <c r="I75" s="317">
        <f>SUM(I50+I62+I67+I73)</f>
        <v>56000.000000045024</v>
      </c>
    </row>
    <row r="76" spans="2:9">
      <c r="D76" s="321"/>
      <c r="F76" s="322"/>
    </row>
    <row r="77" spans="2:9" ht="18.5" thickBot="1">
      <c r="B77" s="474" t="s">
        <v>115</v>
      </c>
      <c r="C77" s="474"/>
      <c r="D77" s="474"/>
      <c r="E77" s="474"/>
      <c r="F77" s="474"/>
      <c r="G77" s="474"/>
      <c r="H77" s="474"/>
      <c r="I77" s="474"/>
    </row>
    <row r="78" spans="2:9" ht="14.5" thickBot="1">
      <c r="B78" s="242" t="s">
        <v>116</v>
      </c>
      <c r="C78" s="475" t="str">
        <f>+C40</f>
        <v>I.E JOSE MARIA CARBONELL</v>
      </c>
      <c r="D78" s="476"/>
      <c r="E78" s="476"/>
      <c r="F78" s="477"/>
      <c r="G78" s="243" t="s">
        <v>117</v>
      </c>
      <c r="H78" s="244"/>
      <c r="I78" s="245">
        <f>+I40</f>
        <v>46175</v>
      </c>
    </row>
    <row r="79" spans="2:9" ht="13" thickBot="1">
      <c r="B79" s="478" t="s">
        <v>118</v>
      </c>
      <c r="C79" s="479"/>
      <c r="D79" s="480"/>
      <c r="E79" s="478" t="s">
        <v>3</v>
      </c>
      <c r="F79" s="479"/>
      <c r="G79" s="479"/>
      <c r="H79" s="479"/>
      <c r="I79" s="480"/>
    </row>
    <row r="80" spans="2:9" ht="13" thickBot="1">
      <c r="B80" s="246" t="s">
        <v>119</v>
      </c>
      <c r="C80" s="500" t="str">
        <f>+[2]PRESUPUESTO!C8</f>
        <v>M2</v>
      </c>
      <c r="D80" s="501"/>
      <c r="E80" s="502" t="str">
        <f>+'PRESUPUESTO OFICIAL'!B11</f>
        <v>Estuco y Pintura vinilo tipo 1 sobre lamina de superboard</v>
      </c>
      <c r="F80" s="503"/>
      <c r="G80" s="503"/>
      <c r="H80" s="503"/>
      <c r="I80" s="504"/>
    </row>
    <row r="81" spans="2:9" ht="13" thickBot="1">
      <c r="B81" s="247"/>
      <c r="C81" s="248" t="s">
        <v>120</v>
      </c>
      <c r="D81" s="249">
        <f>+'PRESUPUESTO OFICIAL'!A11</f>
        <v>2.2000000000000002</v>
      </c>
      <c r="E81" s="505"/>
      <c r="F81" s="506"/>
      <c r="G81" s="506"/>
      <c r="H81" s="506"/>
      <c r="I81" s="507"/>
    </row>
    <row r="82" spans="2:9" ht="13" thickBot="1">
      <c r="B82" s="511" t="s">
        <v>121</v>
      </c>
      <c r="C82" s="512"/>
      <c r="D82" s="250">
        <f>+'PRESUPUESTO OFICIAL'!D11</f>
        <v>84</v>
      </c>
      <c r="E82" s="508"/>
      <c r="F82" s="509"/>
      <c r="G82" s="509"/>
      <c r="H82" s="509"/>
      <c r="I82" s="510"/>
    </row>
    <row r="83" spans="2:9">
      <c r="B83" s="251" t="s">
        <v>122</v>
      </c>
      <c r="C83" s="252"/>
      <c r="D83" s="513"/>
      <c r="E83" s="513"/>
      <c r="F83" s="513"/>
      <c r="G83" s="513"/>
      <c r="H83" s="513"/>
      <c r="I83" s="514"/>
    </row>
    <row r="84" spans="2:9">
      <c r="B84" s="527" t="s">
        <v>123</v>
      </c>
      <c r="C84" s="486"/>
      <c r="D84" s="264" t="s">
        <v>124</v>
      </c>
      <c r="E84" s="313" t="s">
        <v>125</v>
      </c>
      <c r="F84" s="278" t="s">
        <v>126</v>
      </c>
      <c r="G84" s="277" t="s">
        <v>127</v>
      </c>
      <c r="H84" s="279"/>
      <c r="I84" s="258" t="s">
        <v>128</v>
      </c>
    </row>
    <row r="85" spans="2:9">
      <c r="B85" s="528" t="s">
        <v>145</v>
      </c>
      <c r="C85" s="516"/>
      <c r="D85" s="323" t="s">
        <v>144</v>
      </c>
      <c r="E85" s="324">
        <v>2</v>
      </c>
      <c r="F85" s="324">
        <v>5000</v>
      </c>
      <c r="G85" s="311">
        <f>F85/E85</f>
        <v>2500</v>
      </c>
      <c r="H85" s="262"/>
      <c r="I85" s="517"/>
    </row>
    <row r="86" spans="2:9">
      <c r="B86" s="529"/>
      <c r="C86" s="482"/>
      <c r="D86" s="264"/>
      <c r="E86" s="324"/>
      <c r="F86" s="324"/>
      <c r="G86" s="311"/>
      <c r="H86" s="263"/>
      <c r="I86" s="518"/>
    </row>
    <row r="87" spans="2:9">
      <c r="B87" s="519"/>
      <c r="C87" s="520"/>
      <c r="D87" s="264"/>
      <c r="E87" s="265"/>
      <c r="F87" s="265"/>
      <c r="G87" s="266"/>
      <c r="H87" s="263"/>
      <c r="I87" s="518"/>
    </row>
    <row r="88" spans="2:9">
      <c r="B88" s="497"/>
      <c r="C88" s="495"/>
      <c r="D88" s="495"/>
      <c r="E88" s="495"/>
      <c r="F88" s="268"/>
      <c r="G88" s="269" t="s">
        <v>129</v>
      </c>
      <c r="H88" s="269"/>
      <c r="I88" s="270">
        <f>SUM(G85:G87)</f>
        <v>2500</v>
      </c>
    </row>
    <row r="89" spans="2:9">
      <c r="B89" s="271" t="s">
        <v>130</v>
      </c>
      <c r="C89" s="272"/>
      <c r="D89" s="273"/>
      <c r="E89" s="274"/>
      <c r="F89" s="275"/>
      <c r="G89" s="274"/>
      <c r="H89" s="274"/>
      <c r="I89" s="276"/>
    </row>
    <row r="90" spans="2:9">
      <c r="B90" s="485" t="s">
        <v>123</v>
      </c>
      <c r="C90" s="486"/>
      <c r="D90" s="264" t="s">
        <v>131</v>
      </c>
      <c r="E90" s="277" t="s">
        <v>47</v>
      </c>
      <c r="F90" s="278" t="s">
        <v>132</v>
      </c>
      <c r="G90" s="277" t="s">
        <v>133</v>
      </c>
      <c r="H90" s="279"/>
      <c r="I90" s="280" t="s">
        <v>128</v>
      </c>
    </row>
    <row r="91" spans="2:9">
      <c r="B91" s="524" t="s">
        <v>190</v>
      </c>
      <c r="C91" s="499"/>
      <c r="D91" s="287" t="s">
        <v>23</v>
      </c>
      <c r="E91" s="282">
        <v>0.5</v>
      </c>
      <c r="F91" s="283">
        <v>5</v>
      </c>
      <c r="G91" s="284">
        <v>4500</v>
      </c>
      <c r="H91" s="285"/>
      <c r="I91" s="286">
        <f>(E91*(1+F91/100))*(G91*(1+H91/100))</f>
        <v>2362.5</v>
      </c>
    </row>
    <row r="92" spans="2:9">
      <c r="B92" s="524" t="s">
        <v>191</v>
      </c>
      <c r="C92" s="499"/>
      <c r="D92" s="287" t="s">
        <v>25</v>
      </c>
      <c r="E92" s="282">
        <v>0.1</v>
      </c>
      <c r="F92" s="289">
        <v>5</v>
      </c>
      <c r="G92" s="284">
        <f>400000/5</f>
        <v>80000</v>
      </c>
      <c r="H92" s="290"/>
      <c r="I92" s="286">
        <f>(E92*(1+F92/100))*(G92*(1+H92/100))</f>
        <v>8400</v>
      </c>
    </row>
    <row r="93" spans="2:9">
      <c r="B93" s="524" t="s">
        <v>192</v>
      </c>
      <c r="C93" s="499"/>
      <c r="D93" s="287" t="s">
        <v>40</v>
      </c>
      <c r="E93" s="282">
        <v>0.3</v>
      </c>
      <c r="F93" s="291">
        <v>0</v>
      </c>
      <c r="G93" s="284">
        <v>4500</v>
      </c>
      <c r="H93" s="292"/>
      <c r="I93" s="286">
        <f>(E93*(1+F93/100))*(G93*(1+H93/100))</f>
        <v>1350</v>
      </c>
    </row>
    <row r="94" spans="2:9">
      <c r="B94" s="498"/>
      <c r="C94" s="499"/>
      <c r="D94" s="281"/>
      <c r="E94" s="282"/>
      <c r="F94" s="291"/>
      <c r="G94" s="284"/>
      <c r="H94" s="292"/>
      <c r="I94" s="286"/>
    </row>
    <row r="95" spans="2:9">
      <c r="B95" s="498"/>
      <c r="C95" s="499"/>
      <c r="D95" s="281"/>
      <c r="E95" s="282"/>
      <c r="F95" s="291"/>
      <c r="G95" s="284"/>
      <c r="H95" s="292"/>
      <c r="I95" s="286"/>
    </row>
    <row r="96" spans="2:9">
      <c r="B96" s="498"/>
      <c r="C96" s="499"/>
      <c r="D96" s="281"/>
      <c r="E96" s="282"/>
      <c r="F96" s="291"/>
      <c r="G96" s="284"/>
      <c r="H96" s="292"/>
      <c r="I96" s="286"/>
    </row>
    <row r="97" spans="2:9">
      <c r="B97" s="491"/>
      <c r="C97" s="492"/>
      <c r="D97" s="293"/>
      <c r="E97" s="282"/>
      <c r="F97" s="291"/>
      <c r="G97" s="284"/>
      <c r="H97" s="292"/>
      <c r="I97" s="286">
        <f t="shared" ref="I97:I99" si="2">(E97*(1+F97/100))*(G97*(1+H97/100))</f>
        <v>0</v>
      </c>
    </row>
    <row r="98" spans="2:9">
      <c r="B98" s="521"/>
      <c r="C98" s="522"/>
      <c r="D98" s="264"/>
      <c r="E98" s="282"/>
      <c r="F98" s="291"/>
      <c r="G98" s="266"/>
      <c r="H98" s="294"/>
      <c r="I98" s="286">
        <f t="shared" si="2"/>
        <v>0</v>
      </c>
    </row>
    <row r="99" spans="2:9">
      <c r="B99" s="521"/>
      <c r="C99" s="522"/>
      <c r="D99" s="264"/>
      <c r="E99" s="282"/>
      <c r="F99" s="291"/>
      <c r="G99" s="266"/>
      <c r="H99" s="294"/>
      <c r="I99" s="286">
        <f t="shared" si="2"/>
        <v>0</v>
      </c>
    </row>
    <row r="100" spans="2:9">
      <c r="B100" s="295"/>
      <c r="C100" s="274"/>
      <c r="D100" s="273"/>
      <c r="E100" s="274"/>
      <c r="F100" s="495" t="s">
        <v>134</v>
      </c>
      <c r="G100" s="496"/>
      <c r="H100" s="267"/>
      <c r="I100" s="270">
        <f>SUM(I91:I99)</f>
        <v>12112.5</v>
      </c>
    </row>
    <row r="101" spans="2:9" ht="14">
      <c r="B101" s="271" t="s">
        <v>135</v>
      </c>
      <c r="C101" s="272"/>
      <c r="D101" s="273"/>
      <c r="E101" s="274"/>
      <c r="F101" s="275"/>
      <c r="G101" s="274"/>
      <c r="H101" s="274"/>
      <c r="I101" s="296"/>
    </row>
    <row r="102" spans="2:9">
      <c r="B102" s="485" t="s">
        <v>123</v>
      </c>
      <c r="C102" s="486"/>
      <c r="D102" s="264" t="s">
        <v>136</v>
      </c>
      <c r="E102" s="297" t="s">
        <v>137</v>
      </c>
      <c r="F102" s="298" t="s">
        <v>138</v>
      </c>
      <c r="G102" s="297" t="s">
        <v>139</v>
      </c>
      <c r="H102" s="299"/>
      <c r="I102" s="280" t="s">
        <v>128</v>
      </c>
    </row>
    <row r="103" spans="2:9">
      <c r="B103" s="487"/>
      <c r="C103" s="488"/>
      <c r="D103" s="264"/>
      <c r="E103" s="300"/>
      <c r="F103" s="301"/>
      <c r="G103" s="284"/>
      <c r="H103" s="285"/>
      <c r="I103" s="302"/>
    </row>
    <row r="104" spans="2:9">
      <c r="B104" s="489"/>
      <c r="C104" s="490"/>
      <c r="D104" s="264"/>
      <c r="E104" s="300"/>
      <c r="F104" s="265"/>
      <c r="G104" s="266"/>
      <c r="H104" s="292"/>
      <c r="I104" s="302"/>
    </row>
    <row r="105" spans="2:9">
      <c r="B105" s="303"/>
      <c r="C105" s="304"/>
      <c r="D105" s="273"/>
      <c r="E105" s="304"/>
      <c r="F105" s="305" t="s">
        <v>140</v>
      </c>
      <c r="G105" s="304"/>
      <c r="H105" s="306"/>
      <c r="I105" s="307">
        <f>SUM(G103:G104)</f>
        <v>0</v>
      </c>
    </row>
    <row r="106" spans="2:9" ht="14">
      <c r="B106" s="271" t="s">
        <v>141</v>
      </c>
      <c r="C106" s="274"/>
      <c r="D106" s="273"/>
      <c r="E106" s="274"/>
      <c r="F106" s="275"/>
      <c r="G106" s="274"/>
      <c r="H106" s="274"/>
      <c r="I106" s="296"/>
    </row>
    <row r="107" spans="2:9">
      <c r="B107" s="485" t="s">
        <v>123</v>
      </c>
      <c r="C107" s="486"/>
      <c r="D107" s="264" t="s">
        <v>119</v>
      </c>
      <c r="E107" s="277" t="s">
        <v>47</v>
      </c>
      <c r="F107" s="278" t="s">
        <v>133</v>
      </c>
      <c r="G107" s="279" t="s">
        <v>137</v>
      </c>
      <c r="H107" s="279"/>
      <c r="I107" s="280" t="s">
        <v>128</v>
      </c>
    </row>
    <row r="108" spans="2:9" ht="42.75" customHeight="1">
      <c r="B108" s="526" t="str">
        <f>+[2]Cuadrillas!B5</f>
        <v>CUADRILLA ALBAÑILERIA TA( 1 OFICIAL + 1 AYUDANTE)</v>
      </c>
      <c r="C108" s="492"/>
      <c r="D108" s="264" t="s">
        <v>142</v>
      </c>
      <c r="E108" s="266">
        <v>1</v>
      </c>
      <c r="F108" s="265">
        <f>+[2]Cuadrillas!G5</f>
        <v>209236</v>
      </c>
      <c r="G108" s="308">
        <v>17.483684980357392</v>
      </c>
      <c r="H108" s="309"/>
      <c r="I108" s="310">
        <f>+F108/G108</f>
        <v>11967.49999986118</v>
      </c>
    </row>
    <row r="109" spans="2:9">
      <c r="B109" s="493"/>
      <c r="C109" s="494"/>
      <c r="D109" s="264"/>
      <c r="E109" s="311"/>
      <c r="F109" s="312"/>
      <c r="G109" s="309"/>
      <c r="H109" s="309"/>
      <c r="I109" s="270">
        <f>SUM(F109*E109)*G109</f>
        <v>0</v>
      </c>
    </row>
    <row r="110" spans="2:9">
      <c r="B110" s="481"/>
      <c r="C110" s="482"/>
      <c r="D110" s="264"/>
      <c r="E110" s="313"/>
      <c r="F110" s="312"/>
      <c r="G110" s="309"/>
      <c r="H110" s="309"/>
      <c r="I110" s="270">
        <f>SUM(F110*E110)*G110</f>
        <v>0</v>
      </c>
    </row>
    <row r="111" spans="2:9">
      <c r="B111" s="295"/>
      <c r="C111" s="274"/>
      <c r="D111" s="273"/>
      <c r="E111" s="274"/>
      <c r="F111" s="483" t="s">
        <v>143</v>
      </c>
      <c r="G111" s="483"/>
      <c r="H111" s="314"/>
      <c r="I111" s="270">
        <f>I108</f>
        <v>11967.49999986118</v>
      </c>
    </row>
    <row r="112" spans="2:9" ht="13" thickBot="1">
      <c r="B112" s="295"/>
      <c r="C112" s="274"/>
      <c r="D112" s="273"/>
      <c r="E112" s="274"/>
      <c r="F112" s="315"/>
      <c r="G112" s="314"/>
      <c r="H112" s="314"/>
      <c r="I112" s="276"/>
    </row>
    <row r="113" spans="2:9" ht="13.5" thickBot="1">
      <c r="B113" s="295"/>
      <c r="C113" s="274"/>
      <c r="D113" s="273"/>
      <c r="E113" s="484" t="s">
        <v>29</v>
      </c>
      <c r="F113" s="484"/>
      <c r="G113" s="484"/>
      <c r="H113" s="316"/>
      <c r="I113" s="317">
        <f>SUM(I88+I100+I105+I111)</f>
        <v>26579.999999861182</v>
      </c>
    </row>
    <row r="115" spans="2:9" ht="18.5" thickBot="1">
      <c r="B115" s="474" t="s">
        <v>115</v>
      </c>
      <c r="C115" s="474"/>
      <c r="D115" s="474"/>
      <c r="E115" s="474"/>
      <c r="F115" s="474"/>
      <c r="G115" s="474"/>
      <c r="H115" s="474"/>
      <c r="I115" s="474"/>
    </row>
    <row r="116" spans="2:9" ht="14.5" thickBot="1">
      <c r="B116" s="242" t="s">
        <v>116</v>
      </c>
      <c r="C116" s="475" t="str">
        <f>+C78</f>
        <v>I.E JOSE MARIA CARBONELL</v>
      </c>
      <c r="D116" s="476"/>
      <c r="E116" s="476"/>
      <c r="F116" s="477"/>
      <c r="G116" s="243" t="s">
        <v>117</v>
      </c>
      <c r="H116" s="244"/>
      <c r="I116" s="245">
        <f>+I78</f>
        <v>46175</v>
      </c>
    </row>
    <row r="117" spans="2:9" ht="13" thickBot="1">
      <c r="B117" s="478" t="s">
        <v>118</v>
      </c>
      <c r="C117" s="479"/>
      <c r="D117" s="480"/>
      <c r="E117" s="478" t="s">
        <v>3</v>
      </c>
      <c r="F117" s="479"/>
      <c r="G117" s="479"/>
      <c r="H117" s="479"/>
      <c r="I117" s="480"/>
    </row>
    <row r="118" spans="2:9" ht="13" thickBot="1">
      <c r="B118" s="246" t="s">
        <v>119</v>
      </c>
      <c r="C118" s="500" t="str">
        <f>+[2]PRESUPUESTO!C9</f>
        <v>M2</v>
      </c>
      <c r="D118" s="501"/>
      <c r="E118" s="502" t="str">
        <f>+'PRESUPUESTO OFICIAL'!B12</f>
        <v>Muro doble cara con placas de fibro cemento superboard incluye (Estructura y sello de juntas )</v>
      </c>
      <c r="F118" s="503"/>
      <c r="G118" s="503"/>
      <c r="H118" s="503"/>
      <c r="I118" s="504"/>
    </row>
    <row r="119" spans="2:9" ht="13" thickBot="1">
      <c r="B119" s="247"/>
      <c r="C119" s="248" t="s">
        <v>120</v>
      </c>
      <c r="D119" s="249">
        <f>+'PRESUPUESTO OFICIAL'!A12</f>
        <v>2.2999999999999998</v>
      </c>
      <c r="E119" s="505"/>
      <c r="F119" s="506"/>
      <c r="G119" s="506"/>
      <c r="H119" s="506"/>
      <c r="I119" s="507"/>
    </row>
    <row r="120" spans="2:9" ht="13" thickBot="1">
      <c r="B120" s="511" t="s">
        <v>121</v>
      </c>
      <c r="C120" s="512"/>
      <c r="D120" s="250">
        <f>+'PRESUPUESTO OFICIAL'!D11</f>
        <v>84</v>
      </c>
      <c r="E120" s="508"/>
      <c r="F120" s="509"/>
      <c r="G120" s="509"/>
      <c r="H120" s="509"/>
      <c r="I120" s="510"/>
    </row>
    <row r="121" spans="2:9">
      <c r="B121" s="251" t="s">
        <v>122</v>
      </c>
      <c r="C121" s="252"/>
      <c r="D121" s="513"/>
      <c r="E121" s="513"/>
      <c r="F121" s="513"/>
      <c r="G121" s="513"/>
      <c r="H121" s="513"/>
      <c r="I121" s="514"/>
    </row>
    <row r="122" spans="2:9">
      <c r="B122" s="527" t="s">
        <v>123</v>
      </c>
      <c r="C122" s="486"/>
      <c r="D122" s="264" t="s">
        <v>124</v>
      </c>
      <c r="E122" s="313" t="s">
        <v>125</v>
      </c>
      <c r="F122" s="278" t="s">
        <v>126</v>
      </c>
      <c r="G122" s="277" t="s">
        <v>127</v>
      </c>
      <c r="H122" s="279"/>
      <c r="I122" s="280" t="s">
        <v>128</v>
      </c>
    </row>
    <row r="123" spans="2:9">
      <c r="B123" s="528" t="s">
        <v>145</v>
      </c>
      <c r="C123" s="516"/>
      <c r="D123" s="323" t="s">
        <v>144</v>
      </c>
      <c r="E123" s="324">
        <v>3</v>
      </c>
      <c r="F123" s="324">
        <v>5000</v>
      </c>
      <c r="G123" s="311">
        <f>+F123/E123</f>
        <v>1666.6666666666667</v>
      </c>
      <c r="H123" s="262"/>
      <c r="I123" s="517"/>
    </row>
    <row r="124" spans="2:9">
      <c r="B124" s="529"/>
      <c r="C124" s="482"/>
      <c r="D124" s="264"/>
      <c r="E124" s="324"/>
      <c r="F124" s="324"/>
      <c r="G124" s="311"/>
      <c r="H124" s="263"/>
      <c r="I124" s="518"/>
    </row>
    <row r="125" spans="2:9">
      <c r="B125" s="519"/>
      <c r="C125" s="520"/>
      <c r="D125" s="264"/>
      <c r="E125" s="265"/>
      <c r="F125" s="265"/>
      <c r="G125" s="266"/>
      <c r="H125" s="263"/>
      <c r="I125" s="518"/>
    </row>
    <row r="126" spans="2:9">
      <c r="B126" s="497"/>
      <c r="C126" s="495"/>
      <c r="D126" s="495"/>
      <c r="E126" s="495"/>
      <c r="F126" s="268"/>
      <c r="G126" s="269" t="s">
        <v>129</v>
      </c>
      <c r="H126" s="269"/>
      <c r="I126" s="270">
        <f>SUM(G123:G125)</f>
        <v>1666.6666666666667</v>
      </c>
    </row>
    <row r="127" spans="2:9">
      <c r="B127" s="271" t="s">
        <v>130</v>
      </c>
      <c r="C127" s="272"/>
      <c r="D127" s="273"/>
      <c r="E127" s="274"/>
      <c r="F127" s="275"/>
      <c r="G127" s="274"/>
      <c r="H127" s="274"/>
      <c r="I127" s="276"/>
    </row>
    <row r="128" spans="2:9">
      <c r="B128" s="485" t="s">
        <v>123</v>
      </c>
      <c r="C128" s="486"/>
      <c r="D128" s="264" t="s">
        <v>131</v>
      </c>
      <c r="E128" s="277" t="s">
        <v>47</v>
      </c>
      <c r="F128" s="278" t="s">
        <v>132</v>
      </c>
      <c r="G128" s="277" t="s">
        <v>133</v>
      </c>
      <c r="H128" s="279"/>
      <c r="I128" s="280" t="s">
        <v>128</v>
      </c>
    </row>
    <row r="129" spans="2:9" s="326" customFormat="1" ht="31.9" customHeight="1">
      <c r="B129" s="524" t="str">
        <f>+E118</f>
        <v>Muro doble cara con placas de fibro cemento superboard incluye (Estructura y sello de juntas )</v>
      </c>
      <c r="C129" s="499"/>
      <c r="D129" s="287" t="s">
        <v>10</v>
      </c>
      <c r="E129" s="325">
        <v>1</v>
      </c>
      <c r="F129" s="283">
        <v>2</v>
      </c>
      <c r="G129" s="284">
        <v>79587.091503267977</v>
      </c>
      <c r="H129" s="285"/>
      <c r="I129" s="286">
        <f>(E129*(1+F129/100))*(G129*(1+H129/100))</f>
        <v>81178.833333333343</v>
      </c>
    </row>
    <row r="130" spans="2:9">
      <c r="B130" s="498"/>
      <c r="C130" s="499"/>
      <c r="D130" s="281"/>
      <c r="E130" s="282"/>
      <c r="F130" s="289"/>
      <c r="G130" s="284"/>
      <c r="H130" s="290"/>
      <c r="I130" s="286"/>
    </row>
    <row r="131" spans="2:9">
      <c r="B131" s="498"/>
      <c r="C131" s="499"/>
      <c r="D131" s="281"/>
      <c r="E131" s="282"/>
      <c r="F131" s="291"/>
      <c r="G131" s="284"/>
      <c r="H131" s="292"/>
      <c r="I131" s="286"/>
    </row>
    <row r="132" spans="2:9">
      <c r="B132" s="498"/>
      <c r="C132" s="499"/>
      <c r="D132" s="281"/>
      <c r="E132" s="282"/>
      <c r="F132" s="291"/>
      <c r="G132" s="284"/>
      <c r="H132" s="292"/>
      <c r="I132" s="286"/>
    </row>
    <row r="133" spans="2:9">
      <c r="B133" s="498"/>
      <c r="C133" s="499"/>
      <c r="D133" s="281"/>
      <c r="E133" s="282"/>
      <c r="F133" s="291"/>
      <c r="G133" s="284"/>
      <c r="H133" s="292"/>
      <c r="I133" s="286"/>
    </row>
    <row r="134" spans="2:9">
      <c r="B134" s="498"/>
      <c r="C134" s="499"/>
      <c r="D134" s="281"/>
      <c r="E134" s="282"/>
      <c r="F134" s="291"/>
      <c r="G134" s="284"/>
      <c r="H134" s="292"/>
      <c r="I134" s="286"/>
    </row>
    <row r="135" spans="2:9">
      <c r="B135" s="491"/>
      <c r="C135" s="492"/>
      <c r="D135" s="293"/>
      <c r="E135" s="282"/>
      <c r="F135" s="291"/>
      <c r="G135" s="284"/>
      <c r="H135" s="292"/>
      <c r="I135" s="286">
        <f t="shared" ref="I135:I137" si="3">(E135*(1+F135/100))*(G135*(1+H135/100))</f>
        <v>0</v>
      </c>
    </row>
    <row r="136" spans="2:9">
      <c r="B136" s="521"/>
      <c r="C136" s="522"/>
      <c r="D136" s="264"/>
      <c r="E136" s="282"/>
      <c r="F136" s="291"/>
      <c r="G136" s="266"/>
      <c r="H136" s="294"/>
      <c r="I136" s="286">
        <f t="shared" si="3"/>
        <v>0</v>
      </c>
    </row>
    <row r="137" spans="2:9">
      <c r="B137" s="521"/>
      <c r="C137" s="522"/>
      <c r="D137" s="264"/>
      <c r="E137" s="282"/>
      <c r="F137" s="291"/>
      <c r="G137" s="266"/>
      <c r="H137" s="294"/>
      <c r="I137" s="286">
        <f t="shared" si="3"/>
        <v>0</v>
      </c>
    </row>
    <row r="138" spans="2:9">
      <c r="B138" s="295"/>
      <c r="C138" s="274"/>
      <c r="D138" s="273"/>
      <c r="E138" s="274"/>
      <c r="F138" s="495" t="s">
        <v>134</v>
      </c>
      <c r="G138" s="496"/>
      <c r="H138" s="267"/>
      <c r="I138" s="270">
        <f>SUM(I129:I137)</f>
        <v>81178.833333333343</v>
      </c>
    </row>
    <row r="139" spans="2:9" ht="14">
      <c r="B139" s="271" t="s">
        <v>135</v>
      </c>
      <c r="C139" s="272"/>
      <c r="D139" s="273"/>
      <c r="E139" s="274"/>
      <c r="F139" s="275"/>
      <c r="G139" s="274"/>
      <c r="H139" s="274"/>
      <c r="I139" s="296"/>
    </row>
    <row r="140" spans="2:9">
      <c r="B140" s="485" t="s">
        <v>123</v>
      </c>
      <c r="C140" s="486"/>
      <c r="D140" s="264" t="s">
        <v>136</v>
      </c>
      <c r="E140" s="297" t="s">
        <v>137</v>
      </c>
      <c r="F140" s="298" t="s">
        <v>138</v>
      </c>
      <c r="G140" s="297" t="s">
        <v>139</v>
      </c>
      <c r="H140" s="299"/>
      <c r="I140" s="280" t="s">
        <v>128</v>
      </c>
    </row>
    <row r="141" spans="2:9">
      <c r="B141" s="487"/>
      <c r="C141" s="488"/>
      <c r="D141" s="264"/>
      <c r="E141" s="300"/>
      <c r="F141" s="301"/>
      <c r="G141" s="284"/>
      <c r="H141" s="285"/>
      <c r="I141" s="302"/>
    </row>
    <row r="142" spans="2:9">
      <c r="B142" s="489"/>
      <c r="C142" s="490"/>
      <c r="D142" s="264"/>
      <c r="E142" s="300"/>
      <c r="F142" s="265"/>
      <c r="G142" s="266"/>
      <c r="H142" s="292"/>
      <c r="I142" s="302"/>
    </row>
    <row r="143" spans="2:9">
      <c r="B143" s="303"/>
      <c r="C143" s="304"/>
      <c r="D143" s="273"/>
      <c r="E143" s="304"/>
      <c r="F143" s="305" t="s">
        <v>140</v>
      </c>
      <c r="G143" s="304"/>
      <c r="H143" s="306"/>
      <c r="I143" s="307">
        <f>SUM(G141:G142)</f>
        <v>0</v>
      </c>
    </row>
    <row r="144" spans="2:9" ht="14">
      <c r="B144" s="271" t="s">
        <v>141</v>
      </c>
      <c r="C144" s="274"/>
      <c r="D144" s="273"/>
      <c r="E144" s="274"/>
      <c r="F144" s="275"/>
      <c r="G144" s="274"/>
      <c r="H144" s="274"/>
      <c r="I144" s="296"/>
    </row>
    <row r="145" spans="2:9">
      <c r="B145" s="485" t="s">
        <v>123</v>
      </c>
      <c r="C145" s="486"/>
      <c r="D145" s="264" t="s">
        <v>119</v>
      </c>
      <c r="E145" s="277" t="s">
        <v>47</v>
      </c>
      <c r="F145" s="278" t="s">
        <v>133</v>
      </c>
      <c r="G145" s="279" t="s">
        <v>137</v>
      </c>
      <c r="H145" s="279"/>
      <c r="I145" s="280" t="s">
        <v>128</v>
      </c>
    </row>
    <row r="146" spans="2:9" ht="42.75" customHeight="1">
      <c r="B146" s="526" t="str">
        <f>+[2]Cuadrillas!B5</f>
        <v>CUADRILLA ALBAÑILERIA TA( 1 OFICIAL + 1 AYUDANTE)</v>
      </c>
      <c r="C146" s="492"/>
      <c r="D146" s="264" t="s">
        <v>142</v>
      </c>
      <c r="E146" s="266">
        <v>1</v>
      </c>
      <c r="F146" s="265">
        <f>+[2]Cuadrillas!G5</f>
        <v>209236</v>
      </c>
      <c r="G146" s="308">
        <v>8</v>
      </c>
      <c r="H146" s="309"/>
      <c r="I146" s="310">
        <f>+F146/G146</f>
        <v>26154.5</v>
      </c>
    </row>
    <row r="147" spans="2:9">
      <c r="B147" s="493"/>
      <c r="C147" s="494"/>
      <c r="D147" s="264"/>
      <c r="E147" s="311"/>
      <c r="F147" s="312"/>
      <c r="G147" s="309"/>
      <c r="H147" s="309"/>
      <c r="I147" s="270">
        <f>SUM(F147*E147)*G147</f>
        <v>0</v>
      </c>
    </row>
    <row r="148" spans="2:9">
      <c r="B148" s="481"/>
      <c r="C148" s="482"/>
      <c r="D148" s="264"/>
      <c r="E148" s="313"/>
      <c r="F148" s="312"/>
      <c r="G148" s="309"/>
      <c r="H148" s="309"/>
      <c r="I148" s="270">
        <f>SUM(F148*E148)*G148</f>
        <v>0</v>
      </c>
    </row>
    <row r="149" spans="2:9">
      <c r="B149" s="295"/>
      <c r="C149" s="274"/>
      <c r="D149" s="273"/>
      <c r="E149" s="274"/>
      <c r="F149" s="483" t="s">
        <v>143</v>
      </c>
      <c r="G149" s="483"/>
      <c r="H149" s="314"/>
      <c r="I149" s="270">
        <f>I146</f>
        <v>26154.5</v>
      </c>
    </row>
    <row r="150" spans="2:9" ht="13" thickBot="1">
      <c r="B150" s="295"/>
      <c r="C150" s="274"/>
      <c r="D150" s="273"/>
      <c r="E150" s="274"/>
      <c r="F150" s="315"/>
      <c r="G150" s="314"/>
      <c r="H150" s="314"/>
      <c r="I150" s="276"/>
    </row>
    <row r="151" spans="2:9" ht="13.5" thickBot="1">
      <c r="B151" s="295"/>
      <c r="C151" s="274"/>
      <c r="D151" s="273"/>
      <c r="E151" s="484" t="s">
        <v>29</v>
      </c>
      <c r="F151" s="484"/>
      <c r="G151" s="484"/>
      <c r="H151" s="316"/>
      <c r="I151" s="317">
        <f>SUM(I126+I138+I143+I149)</f>
        <v>109000.00000000001</v>
      </c>
    </row>
    <row r="153" spans="2:9" ht="18.5" thickBot="1">
      <c r="B153" s="474" t="s">
        <v>115</v>
      </c>
      <c r="C153" s="474"/>
      <c r="D153" s="474"/>
      <c r="E153" s="474"/>
      <c r="F153" s="474"/>
      <c r="G153" s="474"/>
      <c r="H153" s="474"/>
      <c r="I153" s="474"/>
    </row>
    <row r="154" spans="2:9" ht="14.5" thickBot="1">
      <c r="B154" s="242" t="s">
        <v>116</v>
      </c>
      <c r="C154" s="475" t="str">
        <f>+C116</f>
        <v>I.E JOSE MARIA CARBONELL</v>
      </c>
      <c r="D154" s="476"/>
      <c r="E154" s="476"/>
      <c r="F154" s="477"/>
      <c r="G154" s="243" t="s">
        <v>117</v>
      </c>
      <c r="H154" s="244"/>
      <c r="I154" s="245">
        <f>+I116</f>
        <v>46175</v>
      </c>
    </row>
    <row r="155" spans="2:9" ht="13" thickBot="1">
      <c r="B155" s="478" t="s">
        <v>118</v>
      </c>
      <c r="C155" s="479"/>
      <c r="D155" s="480"/>
      <c r="E155" s="478" t="s">
        <v>3</v>
      </c>
      <c r="F155" s="479"/>
      <c r="G155" s="479"/>
      <c r="H155" s="479"/>
      <c r="I155" s="480"/>
    </row>
    <row r="156" spans="2:9" ht="13" thickBot="1">
      <c r="B156" s="246" t="s">
        <v>119</v>
      </c>
      <c r="C156" s="500" t="str">
        <f>+'PRESUPUESTO OFICIAL'!C14</f>
        <v>UND.</v>
      </c>
      <c r="D156" s="501"/>
      <c r="E156" s="502" t="str">
        <f>+'PRESUPUESTO OFICIAL'!B14</f>
        <v xml:space="preserve">Punto toma corriente de 6 metros </v>
      </c>
      <c r="F156" s="503"/>
      <c r="G156" s="503"/>
      <c r="H156" s="503"/>
      <c r="I156" s="504"/>
    </row>
    <row r="157" spans="2:9" ht="13" thickBot="1">
      <c r="B157" s="247"/>
      <c r="C157" s="248" t="s">
        <v>120</v>
      </c>
      <c r="D157" s="249">
        <f>+'PRESUPUESTO OFICIAL'!A14</f>
        <v>3.1</v>
      </c>
      <c r="E157" s="505"/>
      <c r="F157" s="506"/>
      <c r="G157" s="506"/>
      <c r="H157" s="506"/>
      <c r="I157" s="507"/>
    </row>
    <row r="158" spans="2:9" ht="13" thickBot="1">
      <c r="B158" s="511" t="s">
        <v>121</v>
      </c>
      <c r="C158" s="512"/>
      <c r="D158" s="250">
        <f>+'PRESUPUESTO OFICIAL'!D14</f>
        <v>4</v>
      </c>
      <c r="E158" s="508"/>
      <c r="F158" s="509"/>
      <c r="G158" s="509"/>
      <c r="H158" s="509"/>
      <c r="I158" s="510"/>
    </row>
    <row r="159" spans="2:9">
      <c r="B159" s="251" t="s">
        <v>122</v>
      </c>
      <c r="C159" s="252"/>
      <c r="D159" s="513"/>
      <c r="E159" s="513"/>
      <c r="F159" s="513"/>
      <c r="G159" s="513"/>
      <c r="H159" s="513"/>
      <c r="I159" s="514"/>
    </row>
    <row r="160" spans="2:9">
      <c r="B160" s="485" t="s">
        <v>123</v>
      </c>
      <c r="C160" s="486"/>
      <c r="D160" s="264" t="s">
        <v>124</v>
      </c>
      <c r="E160" s="313" t="s">
        <v>125</v>
      </c>
      <c r="F160" s="278" t="s">
        <v>126</v>
      </c>
      <c r="G160" s="277" t="s">
        <v>127</v>
      </c>
      <c r="H160" s="279"/>
      <c r="I160" s="280" t="s">
        <v>128</v>
      </c>
    </row>
    <row r="161" spans="2:9">
      <c r="B161" s="515"/>
      <c r="C161" s="516"/>
      <c r="D161" s="264"/>
      <c r="E161" s="324"/>
      <c r="F161" s="324"/>
      <c r="G161" s="311"/>
      <c r="H161" s="262"/>
      <c r="I161" s="517"/>
    </row>
    <row r="162" spans="2:9">
      <c r="B162" s="481"/>
      <c r="C162" s="482"/>
      <c r="D162" s="264"/>
      <c r="E162" s="324"/>
      <c r="F162" s="324"/>
      <c r="G162" s="311"/>
      <c r="H162" s="263"/>
      <c r="I162" s="518"/>
    </row>
    <row r="163" spans="2:9">
      <c r="B163" s="519"/>
      <c r="C163" s="520"/>
      <c r="D163" s="264"/>
      <c r="E163" s="265"/>
      <c r="F163" s="265"/>
      <c r="G163" s="266"/>
      <c r="H163" s="263"/>
      <c r="I163" s="518"/>
    </row>
    <row r="164" spans="2:9">
      <c r="B164" s="497"/>
      <c r="C164" s="495"/>
      <c r="D164" s="495"/>
      <c r="E164" s="495"/>
      <c r="F164" s="268"/>
      <c r="G164" s="269" t="s">
        <v>129</v>
      </c>
      <c r="H164" s="269"/>
      <c r="I164" s="270">
        <f>SUM(G161:G163)</f>
        <v>0</v>
      </c>
    </row>
    <row r="165" spans="2:9">
      <c r="B165" s="271" t="s">
        <v>130</v>
      </c>
      <c r="C165" s="272"/>
      <c r="D165" s="273"/>
      <c r="E165" s="274"/>
      <c r="F165" s="275"/>
      <c r="G165" s="274"/>
      <c r="H165" s="274"/>
      <c r="I165" s="276"/>
    </row>
    <row r="166" spans="2:9">
      <c r="B166" s="485" t="s">
        <v>123</v>
      </c>
      <c r="C166" s="486"/>
      <c r="D166" s="264" t="s">
        <v>131</v>
      </c>
      <c r="E166" s="277" t="s">
        <v>47</v>
      </c>
      <c r="F166" s="278" t="s">
        <v>132</v>
      </c>
      <c r="G166" s="277" t="s">
        <v>133</v>
      </c>
      <c r="H166" s="279"/>
      <c r="I166" s="280" t="s">
        <v>128</v>
      </c>
    </row>
    <row r="167" spans="2:9">
      <c r="B167" s="524" t="s">
        <v>193</v>
      </c>
      <c r="C167" s="499"/>
      <c r="D167" s="287" t="s">
        <v>40</v>
      </c>
      <c r="E167" s="282">
        <v>1</v>
      </c>
      <c r="F167" s="283">
        <v>0</v>
      </c>
      <c r="G167" s="284">
        <v>15000</v>
      </c>
      <c r="H167" s="285"/>
      <c r="I167" s="286">
        <f>(E167*(1+F167/100))*(G167*(1+H167/100))</f>
        <v>15000</v>
      </c>
    </row>
    <row r="168" spans="2:9">
      <c r="B168" s="524" t="s">
        <v>194</v>
      </c>
      <c r="C168" s="499"/>
      <c r="D168" s="287" t="s">
        <v>18</v>
      </c>
      <c r="E168" s="282">
        <v>8</v>
      </c>
      <c r="F168" s="289">
        <v>0</v>
      </c>
      <c r="G168" s="284">
        <v>4500</v>
      </c>
      <c r="H168" s="290"/>
      <c r="I168" s="286">
        <f t="shared" ref="I168:I171" si="4">(E168*(1+F168/100))*(G168*(1+H168/100))</f>
        <v>36000</v>
      </c>
    </row>
    <row r="169" spans="2:9">
      <c r="B169" s="524" t="s">
        <v>195</v>
      </c>
      <c r="C169" s="499"/>
      <c r="D169" s="287" t="s">
        <v>18</v>
      </c>
      <c r="E169" s="282">
        <v>8</v>
      </c>
      <c r="F169" s="291">
        <v>0</v>
      </c>
      <c r="G169" s="284">
        <v>4500</v>
      </c>
      <c r="H169" s="292"/>
      <c r="I169" s="286">
        <f t="shared" si="4"/>
        <v>36000</v>
      </c>
    </row>
    <row r="170" spans="2:9">
      <c r="B170" s="524" t="s">
        <v>196</v>
      </c>
      <c r="C170" s="499"/>
      <c r="D170" s="287" t="s">
        <v>131</v>
      </c>
      <c r="E170" s="282">
        <v>2</v>
      </c>
      <c r="F170" s="291">
        <v>1.5</v>
      </c>
      <c r="G170" s="284">
        <v>10000</v>
      </c>
      <c r="H170" s="292"/>
      <c r="I170" s="286">
        <f t="shared" si="4"/>
        <v>20299.999999999996</v>
      </c>
    </row>
    <row r="171" spans="2:9">
      <c r="B171" s="498"/>
      <c r="C171" s="499"/>
      <c r="D171" s="281"/>
      <c r="E171" s="282"/>
      <c r="F171" s="291"/>
      <c r="G171" s="284"/>
      <c r="H171" s="292"/>
      <c r="I171" s="286">
        <f t="shared" si="4"/>
        <v>0</v>
      </c>
    </row>
    <row r="172" spans="2:9">
      <c r="B172" s="498"/>
      <c r="C172" s="499"/>
      <c r="D172" s="281"/>
      <c r="E172" s="282"/>
      <c r="F172" s="291"/>
      <c r="G172" s="284"/>
      <c r="H172" s="292"/>
      <c r="I172" s="286"/>
    </row>
    <row r="173" spans="2:9">
      <c r="B173" s="491"/>
      <c r="C173" s="492"/>
      <c r="D173" s="293"/>
      <c r="E173" s="282"/>
      <c r="F173" s="291"/>
      <c r="G173" s="284"/>
      <c r="H173" s="292"/>
      <c r="I173" s="286">
        <f t="shared" ref="I173:I175" si="5">(E173*(1+F173/100))*(G173*(1+H173/100))</f>
        <v>0</v>
      </c>
    </row>
    <row r="174" spans="2:9">
      <c r="B174" s="521"/>
      <c r="C174" s="522"/>
      <c r="D174" s="264"/>
      <c r="E174" s="282"/>
      <c r="F174" s="291"/>
      <c r="G174" s="266"/>
      <c r="H174" s="294"/>
      <c r="I174" s="286">
        <f t="shared" si="5"/>
        <v>0</v>
      </c>
    </row>
    <row r="175" spans="2:9">
      <c r="B175" s="521"/>
      <c r="C175" s="522"/>
      <c r="D175" s="264"/>
      <c r="E175" s="282"/>
      <c r="F175" s="291"/>
      <c r="G175" s="266"/>
      <c r="H175" s="294"/>
      <c r="I175" s="286">
        <f t="shared" si="5"/>
        <v>0</v>
      </c>
    </row>
    <row r="176" spans="2:9">
      <c r="B176" s="295"/>
      <c r="C176" s="274"/>
      <c r="D176" s="273"/>
      <c r="E176" s="274"/>
      <c r="F176" s="495" t="s">
        <v>134</v>
      </c>
      <c r="G176" s="496"/>
      <c r="H176" s="267"/>
      <c r="I176" s="270">
        <f>SUM(I167:I175)</f>
        <v>107300</v>
      </c>
    </row>
    <row r="177" spans="2:9" ht="14">
      <c r="B177" s="271" t="s">
        <v>135</v>
      </c>
      <c r="C177" s="272"/>
      <c r="D177" s="273"/>
      <c r="E177" s="274"/>
      <c r="F177" s="275"/>
      <c r="G177" s="274"/>
      <c r="H177" s="274"/>
      <c r="I177" s="296"/>
    </row>
    <row r="178" spans="2:9">
      <c r="B178" s="485" t="s">
        <v>123</v>
      </c>
      <c r="C178" s="486"/>
      <c r="D178" s="264" t="s">
        <v>136</v>
      </c>
      <c r="E178" s="297" t="s">
        <v>137</v>
      </c>
      <c r="F178" s="298" t="s">
        <v>138</v>
      </c>
      <c r="G178" s="297" t="s">
        <v>139</v>
      </c>
      <c r="H178" s="299"/>
      <c r="I178" s="280" t="s">
        <v>128</v>
      </c>
    </row>
    <row r="179" spans="2:9">
      <c r="B179" s="487"/>
      <c r="C179" s="488"/>
      <c r="D179" s="264"/>
      <c r="E179" s="300"/>
      <c r="F179" s="301"/>
      <c r="G179" s="284"/>
      <c r="H179" s="285"/>
      <c r="I179" s="302"/>
    </row>
    <row r="180" spans="2:9">
      <c r="B180" s="489"/>
      <c r="C180" s="490"/>
      <c r="D180" s="264"/>
      <c r="E180" s="300"/>
      <c r="F180" s="265"/>
      <c r="G180" s="266"/>
      <c r="H180" s="292"/>
      <c r="I180" s="302"/>
    </row>
    <row r="181" spans="2:9">
      <c r="B181" s="303"/>
      <c r="C181" s="304"/>
      <c r="D181" s="273"/>
      <c r="E181" s="304"/>
      <c r="F181" s="305" t="s">
        <v>140</v>
      </c>
      <c r="G181" s="304"/>
      <c r="H181" s="306"/>
      <c r="I181" s="307">
        <f>SUM(G179:G180)</f>
        <v>0</v>
      </c>
    </row>
    <row r="182" spans="2:9" ht="14">
      <c r="B182" s="271" t="s">
        <v>141</v>
      </c>
      <c r="C182" s="274"/>
      <c r="D182" s="273"/>
      <c r="E182" s="274"/>
      <c r="F182" s="275"/>
      <c r="G182" s="274"/>
      <c r="H182" s="274"/>
      <c r="I182" s="296"/>
    </row>
    <row r="183" spans="2:9">
      <c r="B183" s="485" t="s">
        <v>123</v>
      </c>
      <c r="C183" s="486"/>
      <c r="D183" s="264" t="s">
        <v>119</v>
      </c>
      <c r="E183" s="277" t="s">
        <v>47</v>
      </c>
      <c r="F183" s="278" t="s">
        <v>133</v>
      </c>
      <c r="G183" s="279" t="s">
        <v>137</v>
      </c>
      <c r="H183" s="279"/>
      <c r="I183" s="280" t="s">
        <v>128</v>
      </c>
    </row>
    <row r="184" spans="2:9" ht="42.75" customHeight="1">
      <c r="B184" s="525" t="s">
        <v>197</v>
      </c>
      <c r="C184" s="492"/>
      <c r="D184" s="264" t="s">
        <v>142</v>
      </c>
      <c r="E184" s="266">
        <v>1</v>
      </c>
      <c r="F184" s="265">
        <f>+[2]Cuadrillas!G5</f>
        <v>209236</v>
      </c>
      <c r="G184" s="308">
        <v>16.475275518365574</v>
      </c>
      <c r="H184" s="309"/>
      <c r="I184" s="310">
        <f>+F184/G184</f>
        <v>12700.000055644423</v>
      </c>
    </row>
    <row r="185" spans="2:9">
      <c r="B185" s="493"/>
      <c r="C185" s="494"/>
      <c r="D185" s="264"/>
      <c r="E185" s="311"/>
      <c r="F185" s="312"/>
      <c r="G185" s="309"/>
      <c r="H185" s="309"/>
      <c r="I185" s="270">
        <f>SUM(F185*E185)*G185</f>
        <v>0</v>
      </c>
    </row>
    <row r="186" spans="2:9">
      <c r="B186" s="481"/>
      <c r="C186" s="482"/>
      <c r="D186" s="264"/>
      <c r="E186" s="313"/>
      <c r="F186" s="312"/>
      <c r="G186" s="309"/>
      <c r="H186" s="309"/>
      <c r="I186" s="270">
        <f>SUM(F186*E186)*G186</f>
        <v>0</v>
      </c>
    </row>
    <row r="187" spans="2:9">
      <c r="B187" s="295"/>
      <c r="C187" s="274"/>
      <c r="D187" s="273"/>
      <c r="E187" s="274"/>
      <c r="F187" s="483" t="s">
        <v>143</v>
      </c>
      <c r="G187" s="483"/>
      <c r="H187" s="314"/>
      <c r="I187" s="270">
        <f>I184</f>
        <v>12700.000055644423</v>
      </c>
    </row>
    <row r="188" spans="2:9" ht="13" thickBot="1">
      <c r="B188" s="295"/>
      <c r="C188" s="274"/>
      <c r="D188" s="273"/>
      <c r="E188" s="274"/>
      <c r="F188" s="315"/>
      <c r="G188" s="314"/>
      <c r="H188" s="314"/>
      <c r="I188" s="276"/>
    </row>
    <row r="189" spans="2:9" ht="13.5" thickBot="1">
      <c r="B189" s="295"/>
      <c r="C189" s="274"/>
      <c r="D189" s="273"/>
      <c r="E189" s="484" t="s">
        <v>29</v>
      </c>
      <c r="F189" s="484"/>
      <c r="G189" s="484"/>
      <c r="H189" s="316"/>
      <c r="I189" s="317">
        <f>SUM(I164+I176+I181+I187)</f>
        <v>120000.00005564443</v>
      </c>
    </row>
    <row r="191" spans="2:9" ht="18.5" thickBot="1">
      <c r="B191" s="474" t="s">
        <v>115</v>
      </c>
      <c r="C191" s="474"/>
      <c r="D191" s="474"/>
      <c r="E191" s="474"/>
      <c r="F191" s="474"/>
      <c r="G191" s="474"/>
      <c r="H191" s="474"/>
      <c r="I191" s="474"/>
    </row>
    <row r="192" spans="2:9" ht="14.5" thickBot="1">
      <c r="B192" s="242" t="s">
        <v>116</v>
      </c>
      <c r="C192" s="475" t="str">
        <f>+C154</f>
        <v>I.E JOSE MARIA CARBONELL</v>
      </c>
      <c r="D192" s="476"/>
      <c r="E192" s="476"/>
      <c r="F192" s="477"/>
      <c r="G192" s="243" t="s">
        <v>117</v>
      </c>
      <c r="H192" s="244"/>
      <c r="I192" s="245">
        <f>+I154</f>
        <v>46175</v>
      </c>
    </row>
    <row r="193" spans="2:9" ht="13" thickBot="1">
      <c r="B193" s="478" t="s">
        <v>118</v>
      </c>
      <c r="C193" s="479"/>
      <c r="D193" s="480"/>
      <c r="E193" s="478" t="s">
        <v>3</v>
      </c>
      <c r="F193" s="479"/>
      <c r="G193" s="479"/>
      <c r="H193" s="479"/>
      <c r="I193" s="480"/>
    </row>
    <row r="194" spans="2:9" ht="13" thickBot="1">
      <c r="B194" s="246" t="s">
        <v>119</v>
      </c>
      <c r="C194" s="500" t="str">
        <f>+[2]PRESUPUESTO!C11</f>
        <v>UN</v>
      </c>
      <c r="D194" s="501"/>
      <c r="E194" s="502" t="str">
        <f>+'PRESUPUESTO OFICIAL'!B15</f>
        <v>Punto electrico incluye panel led cuadrado  de 18 w</v>
      </c>
      <c r="F194" s="503"/>
      <c r="G194" s="503"/>
      <c r="H194" s="503"/>
      <c r="I194" s="504"/>
    </row>
    <row r="195" spans="2:9" ht="13" thickBot="1">
      <c r="B195" s="247"/>
      <c r="C195" s="248" t="s">
        <v>120</v>
      </c>
      <c r="D195" s="327">
        <f>+'PRESUPUESTO OFICIAL'!A15</f>
        <v>3.2</v>
      </c>
      <c r="E195" s="505"/>
      <c r="F195" s="506"/>
      <c r="G195" s="506"/>
      <c r="H195" s="506"/>
      <c r="I195" s="507"/>
    </row>
    <row r="196" spans="2:9" ht="13" thickBot="1">
      <c r="B196" s="511" t="s">
        <v>121</v>
      </c>
      <c r="C196" s="512"/>
      <c r="D196" s="250">
        <f>+'PRESUPUESTO OFICIAL'!D15</f>
        <v>4</v>
      </c>
      <c r="E196" s="508"/>
      <c r="F196" s="509"/>
      <c r="G196" s="509"/>
      <c r="H196" s="509"/>
      <c r="I196" s="510"/>
    </row>
    <row r="197" spans="2:9">
      <c r="B197" s="251" t="s">
        <v>122</v>
      </c>
      <c r="C197" s="252"/>
      <c r="D197" s="513"/>
      <c r="E197" s="513"/>
      <c r="F197" s="513"/>
      <c r="G197" s="513"/>
      <c r="H197" s="513"/>
      <c r="I197" s="514"/>
    </row>
    <row r="198" spans="2:9">
      <c r="B198" s="485" t="s">
        <v>123</v>
      </c>
      <c r="C198" s="486"/>
      <c r="D198" s="264" t="s">
        <v>124</v>
      </c>
      <c r="E198" s="313" t="s">
        <v>125</v>
      </c>
      <c r="F198" s="278" t="s">
        <v>126</v>
      </c>
      <c r="G198" s="277" t="s">
        <v>127</v>
      </c>
      <c r="H198" s="279"/>
      <c r="I198" s="280" t="s">
        <v>128</v>
      </c>
    </row>
    <row r="199" spans="2:9">
      <c r="B199" s="515"/>
      <c r="C199" s="516"/>
      <c r="D199" s="264"/>
      <c r="E199" s="324"/>
      <c r="F199" s="324"/>
      <c r="G199" s="311"/>
      <c r="H199" s="262"/>
      <c r="I199" s="517"/>
    </row>
    <row r="200" spans="2:9">
      <c r="B200" s="481"/>
      <c r="C200" s="482"/>
      <c r="D200" s="264"/>
      <c r="E200" s="324"/>
      <c r="F200" s="324"/>
      <c r="G200" s="311"/>
      <c r="H200" s="263"/>
      <c r="I200" s="518"/>
    </row>
    <row r="201" spans="2:9">
      <c r="B201" s="519"/>
      <c r="C201" s="520"/>
      <c r="D201" s="264"/>
      <c r="E201" s="265"/>
      <c r="F201" s="265"/>
      <c r="G201" s="266"/>
      <c r="H201" s="263"/>
      <c r="I201" s="518"/>
    </row>
    <row r="202" spans="2:9">
      <c r="B202" s="497"/>
      <c r="C202" s="495"/>
      <c r="D202" s="495"/>
      <c r="E202" s="495"/>
      <c r="F202" s="268"/>
      <c r="G202" s="269" t="s">
        <v>129</v>
      </c>
      <c r="H202" s="269"/>
      <c r="I202" s="270">
        <f>SUM(G199:G201)</f>
        <v>0</v>
      </c>
    </row>
    <row r="203" spans="2:9">
      <c r="B203" s="271" t="s">
        <v>130</v>
      </c>
      <c r="C203" s="272"/>
      <c r="D203" s="273"/>
      <c r="E203" s="274"/>
      <c r="F203" s="275"/>
      <c r="G203" s="274"/>
      <c r="H203" s="274"/>
      <c r="I203" s="276"/>
    </row>
    <row r="204" spans="2:9">
      <c r="B204" s="485" t="s">
        <v>123</v>
      </c>
      <c r="C204" s="486"/>
      <c r="D204" s="264" t="s">
        <v>131</v>
      </c>
      <c r="E204" s="277" t="s">
        <v>47</v>
      </c>
      <c r="F204" s="278" t="s">
        <v>132</v>
      </c>
      <c r="G204" s="277" t="s">
        <v>133</v>
      </c>
      <c r="H204" s="279"/>
      <c r="I204" s="280" t="s">
        <v>128</v>
      </c>
    </row>
    <row r="205" spans="2:9">
      <c r="B205" s="524" t="s">
        <v>198</v>
      </c>
      <c r="C205" s="499"/>
      <c r="D205" s="287" t="s">
        <v>40</v>
      </c>
      <c r="E205" s="282">
        <v>1</v>
      </c>
      <c r="F205" s="283">
        <v>0</v>
      </c>
      <c r="G205" s="284">
        <v>28000</v>
      </c>
      <c r="H205" s="285"/>
      <c r="I205" s="286">
        <f>(E205*(1+F205/100))*(G205*(1+H205/100))</f>
        <v>28000</v>
      </c>
    </row>
    <row r="206" spans="2:9">
      <c r="B206" s="524" t="s">
        <v>194</v>
      </c>
      <c r="C206" s="499"/>
      <c r="D206" s="287" t="s">
        <v>18</v>
      </c>
      <c r="E206" s="282">
        <v>6</v>
      </c>
      <c r="F206" s="289">
        <v>0</v>
      </c>
      <c r="G206" s="284">
        <v>4500</v>
      </c>
      <c r="H206" s="290"/>
      <c r="I206" s="286">
        <f t="shared" ref="I206:I208" si="6">(E206*(1+F206/100))*(G206*(1+H206/100))</f>
        <v>27000</v>
      </c>
    </row>
    <row r="207" spans="2:9">
      <c r="B207" s="524" t="s">
        <v>195</v>
      </c>
      <c r="C207" s="499"/>
      <c r="D207" s="287" t="s">
        <v>18</v>
      </c>
      <c r="E207" s="282">
        <v>6</v>
      </c>
      <c r="F207" s="291">
        <v>0</v>
      </c>
      <c r="G207" s="284">
        <v>4500</v>
      </c>
      <c r="H207" s="292"/>
      <c r="I207" s="286">
        <f t="shared" si="6"/>
        <v>27000</v>
      </c>
    </row>
    <row r="208" spans="2:9">
      <c r="B208" s="524" t="s">
        <v>196</v>
      </c>
      <c r="C208" s="499"/>
      <c r="D208" s="287" t="s">
        <v>131</v>
      </c>
      <c r="E208" s="282">
        <v>2</v>
      </c>
      <c r="F208" s="291">
        <v>1.5</v>
      </c>
      <c r="G208" s="284">
        <v>10000</v>
      </c>
      <c r="H208" s="292"/>
      <c r="I208" s="286">
        <f t="shared" si="6"/>
        <v>20299.999999999996</v>
      </c>
    </row>
    <row r="209" spans="2:9">
      <c r="B209" s="498"/>
      <c r="C209" s="499"/>
      <c r="D209" s="281"/>
      <c r="E209" s="282"/>
      <c r="F209" s="291"/>
      <c r="G209" s="284"/>
      <c r="H209" s="292"/>
      <c r="I209" s="286"/>
    </row>
    <row r="210" spans="2:9">
      <c r="B210" s="498"/>
      <c r="C210" s="499"/>
      <c r="D210" s="281"/>
      <c r="E210" s="282"/>
      <c r="F210" s="291"/>
      <c r="G210" s="284"/>
      <c r="H210" s="292"/>
      <c r="I210" s="286"/>
    </row>
    <row r="211" spans="2:9">
      <c r="B211" s="491"/>
      <c r="C211" s="492"/>
      <c r="D211" s="293"/>
      <c r="E211" s="282"/>
      <c r="F211" s="291"/>
      <c r="G211" s="284"/>
      <c r="H211" s="292"/>
      <c r="I211" s="286">
        <f t="shared" ref="I211:I213" si="7">(E211*(1+F211/100))*(G211*(1+H211/100))</f>
        <v>0</v>
      </c>
    </row>
    <row r="212" spans="2:9">
      <c r="B212" s="521"/>
      <c r="C212" s="522"/>
      <c r="D212" s="264"/>
      <c r="E212" s="282"/>
      <c r="F212" s="291"/>
      <c r="G212" s="266"/>
      <c r="H212" s="294"/>
      <c r="I212" s="286">
        <f t="shared" si="7"/>
        <v>0</v>
      </c>
    </row>
    <row r="213" spans="2:9">
      <c r="B213" s="521"/>
      <c r="C213" s="522"/>
      <c r="D213" s="264"/>
      <c r="E213" s="282"/>
      <c r="F213" s="291"/>
      <c r="G213" s="266"/>
      <c r="H213" s="294"/>
      <c r="I213" s="286">
        <f t="shared" si="7"/>
        <v>0</v>
      </c>
    </row>
    <row r="214" spans="2:9">
      <c r="B214" s="295"/>
      <c r="C214" s="274"/>
      <c r="D214" s="273"/>
      <c r="E214" s="274"/>
      <c r="F214" s="495" t="s">
        <v>134</v>
      </c>
      <c r="G214" s="496"/>
      <c r="H214" s="267"/>
      <c r="I214" s="270">
        <f>SUM(I205:I213)</f>
        <v>102300</v>
      </c>
    </row>
    <row r="215" spans="2:9" ht="14">
      <c r="B215" s="271" t="s">
        <v>135</v>
      </c>
      <c r="C215" s="272"/>
      <c r="D215" s="273"/>
      <c r="E215" s="274"/>
      <c r="F215" s="275"/>
      <c r="G215" s="274"/>
      <c r="H215" s="274"/>
      <c r="I215" s="296"/>
    </row>
    <row r="216" spans="2:9">
      <c r="B216" s="485" t="s">
        <v>123</v>
      </c>
      <c r="C216" s="486"/>
      <c r="D216" s="264" t="s">
        <v>136</v>
      </c>
      <c r="E216" s="297" t="s">
        <v>137</v>
      </c>
      <c r="F216" s="298" t="s">
        <v>138</v>
      </c>
      <c r="G216" s="297" t="s">
        <v>139</v>
      </c>
      <c r="H216" s="299"/>
      <c r="I216" s="280" t="s">
        <v>128</v>
      </c>
    </row>
    <row r="217" spans="2:9">
      <c r="B217" s="487"/>
      <c r="C217" s="488"/>
      <c r="D217" s="264"/>
      <c r="E217" s="300"/>
      <c r="F217" s="301"/>
      <c r="G217" s="284"/>
      <c r="H217" s="285"/>
      <c r="I217" s="302"/>
    </row>
    <row r="218" spans="2:9">
      <c r="B218" s="489"/>
      <c r="C218" s="490"/>
      <c r="D218" s="264"/>
      <c r="E218" s="300"/>
      <c r="F218" s="265"/>
      <c r="G218" s="266"/>
      <c r="H218" s="292"/>
      <c r="I218" s="302"/>
    </row>
    <row r="219" spans="2:9">
      <c r="B219" s="303"/>
      <c r="C219" s="304"/>
      <c r="D219" s="273"/>
      <c r="E219" s="304"/>
      <c r="F219" s="305" t="s">
        <v>140</v>
      </c>
      <c r="G219" s="304"/>
      <c r="H219" s="306"/>
      <c r="I219" s="307">
        <f>SUM(G217:G218)</f>
        <v>0</v>
      </c>
    </row>
    <row r="220" spans="2:9" ht="14">
      <c r="B220" s="271" t="s">
        <v>141</v>
      </c>
      <c r="C220" s="274"/>
      <c r="D220" s="273"/>
      <c r="E220" s="274"/>
      <c r="F220" s="275"/>
      <c r="G220" s="274"/>
      <c r="H220" s="274"/>
      <c r="I220" s="296"/>
    </row>
    <row r="221" spans="2:9">
      <c r="B221" s="485" t="s">
        <v>123</v>
      </c>
      <c r="C221" s="486"/>
      <c r="D221" s="264" t="s">
        <v>119</v>
      </c>
      <c r="E221" s="277" t="s">
        <v>47</v>
      </c>
      <c r="F221" s="278" t="s">
        <v>133</v>
      </c>
      <c r="G221" s="279" t="s">
        <v>137</v>
      </c>
      <c r="H221" s="279"/>
      <c r="I221" s="280" t="s">
        <v>128</v>
      </c>
    </row>
    <row r="222" spans="2:9" ht="42.75" customHeight="1">
      <c r="B222" s="523" t="s">
        <v>197</v>
      </c>
      <c r="C222" s="492"/>
      <c r="D222" s="264" t="s">
        <v>142</v>
      </c>
      <c r="E222" s="266">
        <v>1</v>
      </c>
      <c r="F222" s="265">
        <f>+[2]Cuadrillas!G5</f>
        <v>209236</v>
      </c>
      <c r="G222" s="308">
        <v>11.821242907000462</v>
      </c>
      <c r="H222" s="309"/>
      <c r="I222" s="310">
        <f>+F222/G222</f>
        <v>17700.000046195804</v>
      </c>
    </row>
    <row r="223" spans="2:9">
      <c r="B223" s="493"/>
      <c r="C223" s="494"/>
      <c r="D223" s="264"/>
      <c r="E223" s="311"/>
      <c r="F223" s="312"/>
      <c r="G223" s="309"/>
      <c r="H223" s="309"/>
      <c r="I223" s="270">
        <f>SUM(F223*E223)*G223</f>
        <v>0</v>
      </c>
    </row>
    <row r="224" spans="2:9">
      <c r="B224" s="481"/>
      <c r="C224" s="482"/>
      <c r="D224" s="264"/>
      <c r="E224" s="313"/>
      <c r="F224" s="312"/>
      <c r="G224" s="309"/>
      <c r="H224" s="309"/>
      <c r="I224" s="270">
        <f>SUM(F224*E224)*G224</f>
        <v>0</v>
      </c>
    </row>
    <row r="225" spans="2:9">
      <c r="B225" s="295"/>
      <c r="C225" s="274"/>
      <c r="D225" s="273"/>
      <c r="E225" s="274"/>
      <c r="F225" s="483" t="s">
        <v>143</v>
      </c>
      <c r="G225" s="483"/>
      <c r="H225" s="314"/>
      <c r="I225" s="270">
        <f>I222</f>
        <v>17700.000046195804</v>
      </c>
    </row>
    <row r="226" spans="2:9" ht="13" thickBot="1">
      <c r="B226" s="295"/>
      <c r="C226" s="274"/>
      <c r="D226" s="273"/>
      <c r="E226" s="274"/>
      <c r="F226" s="315"/>
      <c r="G226" s="314"/>
      <c r="H226" s="314"/>
      <c r="I226" s="276"/>
    </row>
    <row r="227" spans="2:9" ht="13.5" thickBot="1">
      <c r="B227" s="295"/>
      <c r="C227" s="274"/>
      <c r="D227" s="273"/>
      <c r="E227" s="484" t="s">
        <v>29</v>
      </c>
      <c r="F227" s="484"/>
      <c r="G227" s="484"/>
      <c r="H227" s="316"/>
      <c r="I227" s="317">
        <f>SUM(I202+I214+I219+I225)</f>
        <v>120000.00004619581</v>
      </c>
    </row>
    <row r="229" spans="2:9" ht="18.5" thickBot="1">
      <c r="B229" s="474" t="s">
        <v>115</v>
      </c>
      <c r="C229" s="474"/>
      <c r="D229" s="474"/>
      <c r="E229" s="474"/>
      <c r="F229" s="474"/>
      <c r="G229" s="474"/>
      <c r="H229" s="474"/>
      <c r="I229" s="474"/>
    </row>
    <row r="230" spans="2:9" ht="14.5" thickBot="1">
      <c r="B230" s="242" t="s">
        <v>116</v>
      </c>
      <c r="C230" s="475" t="str">
        <f>+C192</f>
        <v>I.E JOSE MARIA CARBONELL</v>
      </c>
      <c r="D230" s="476"/>
      <c r="E230" s="476"/>
      <c r="F230" s="477"/>
      <c r="G230" s="243" t="s">
        <v>117</v>
      </c>
      <c r="H230" s="244"/>
      <c r="I230" s="245">
        <f>+I192</f>
        <v>46175</v>
      </c>
    </row>
    <row r="231" spans="2:9" ht="13" thickBot="1">
      <c r="B231" s="478" t="s">
        <v>118</v>
      </c>
      <c r="C231" s="479"/>
      <c r="D231" s="480"/>
      <c r="E231" s="478" t="s">
        <v>3</v>
      </c>
      <c r="F231" s="479"/>
      <c r="G231" s="479"/>
      <c r="H231" s="479"/>
      <c r="I231" s="480"/>
    </row>
    <row r="232" spans="2:9" ht="13" thickBot="1">
      <c r="B232" s="246" t="s">
        <v>119</v>
      </c>
      <c r="C232" s="500" t="str">
        <f>+[2]PRESUPUESTO!C12</f>
        <v>M2</v>
      </c>
      <c r="D232" s="501"/>
      <c r="E232" s="502" t="str">
        <f>+'PRESUPUESTO OFICIAL'!B17</f>
        <v>Suministro e instalacion de puerta en aluminio de 1mx2m, (incluye vidrio y persiana)</v>
      </c>
      <c r="F232" s="503"/>
      <c r="G232" s="503"/>
      <c r="H232" s="503"/>
      <c r="I232" s="504"/>
    </row>
    <row r="233" spans="2:9" ht="13" thickBot="1">
      <c r="B233" s="247"/>
      <c r="C233" s="248" t="s">
        <v>120</v>
      </c>
      <c r="D233" s="327">
        <f>+'PRESUPUESTO OFICIAL'!A17</f>
        <v>4.0999999999999996</v>
      </c>
      <c r="E233" s="505"/>
      <c r="F233" s="506"/>
      <c r="G233" s="506"/>
      <c r="H233" s="506"/>
      <c r="I233" s="507"/>
    </row>
    <row r="234" spans="2:9" ht="13" thickBot="1">
      <c r="B234" s="511" t="s">
        <v>121</v>
      </c>
      <c r="C234" s="512"/>
      <c r="D234" s="250">
        <f>+'PRESUPUESTO OFICIAL'!D17</f>
        <v>2</v>
      </c>
      <c r="E234" s="508"/>
      <c r="F234" s="509"/>
      <c r="G234" s="509"/>
      <c r="H234" s="509"/>
      <c r="I234" s="510"/>
    </row>
    <row r="235" spans="2:9">
      <c r="B235" s="251" t="s">
        <v>122</v>
      </c>
      <c r="C235" s="252"/>
      <c r="D235" s="513"/>
      <c r="E235" s="513"/>
      <c r="F235" s="513"/>
      <c r="G235" s="513"/>
      <c r="H235" s="513"/>
      <c r="I235" s="514"/>
    </row>
    <row r="236" spans="2:9">
      <c r="B236" s="485" t="s">
        <v>123</v>
      </c>
      <c r="C236" s="486"/>
      <c r="D236" s="264" t="s">
        <v>124</v>
      </c>
      <c r="E236" s="313" t="s">
        <v>125</v>
      </c>
      <c r="F236" s="278" t="s">
        <v>126</v>
      </c>
      <c r="G236" s="277" t="s">
        <v>127</v>
      </c>
      <c r="H236" s="279"/>
      <c r="I236" s="280" t="s">
        <v>128</v>
      </c>
    </row>
    <row r="237" spans="2:9">
      <c r="B237" s="515"/>
      <c r="C237" s="516"/>
      <c r="D237" s="264"/>
      <c r="E237" s="324"/>
      <c r="F237" s="324"/>
      <c r="G237" s="311"/>
      <c r="H237" s="262"/>
      <c r="I237" s="517"/>
    </row>
    <row r="238" spans="2:9">
      <c r="B238" s="481"/>
      <c r="C238" s="482"/>
      <c r="D238" s="264"/>
      <c r="E238" s="324"/>
      <c r="F238" s="324"/>
      <c r="G238" s="311"/>
      <c r="H238" s="263"/>
      <c r="I238" s="518"/>
    </row>
    <row r="239" spans="2:9">
      <c r="B239" s="519"/>
      <c r="C239" s="520"/>
      <c r="D239" s="264"/>
      <c r="E239" s="265"/>
      <c r="F239" s="265"/>
      <c r="G239" s="266"/>
      <c r="H239" s="263"/>
      <c r="I239" s="518"/>
    </row>
    <row r="240" spans="2:9">
      <c r="B240" s="497"/>
      <c r="C240" s="495"/>
      <c r="D240" s="495"/>
      <c r="E240" s="495"/>
      <c r="F240" s="268"/>
      <c r="G240" s="269" t="s">
        <v>129</v>
      </c>
      <c r="H240" s="269"/>
      <c r="I240" s="270">
        <f>SUM(G237:G239)</f>
        <v>0</v>
      </c>
    </row>
    <row r="241" spans="2:9">
      <c r="B241" s="271" t="s">
        <v>130</v>
      </c>
      <c r="C241" s="272"/>
      <c r="D241" s="273"/>
      <c r="E241" s="274"/>
      <c r="F241" s="275"/>
      <c r="G241" s="274"/>
      <c r="H241" s="274"/>
      <c r="I241" s="276"/>
    </row>
    <row r="242" spans="2:9">
      <c r="B242" s="485" t="s">
        <v>123</v>
      </c>
      <c r="C242" s="486"/>
      <c r="D242" s="264" t="s">
        <v>131</v>
      </c>
      <c r="E242" s="277" t="s">
        <v>47</v>
      </c>
      <c r="F242" s="278" t="s">
        <v>132</v>
      </c>
      <c r="G242" s="277" t="s">
        <v>133</v>
      </c>
      <c r="H242" s="279"/>
      <c r="I242" s="280" t="s">
        <v>128</v>
      </c>
    </row>
    <row r="243" spans="2:9" ht="19.149999999999999" customHeight="1">
      <c r="B243" s="498" t="str">
        <f>+E232</f>
        <v>Suministro e instalacion de puerta en aluminio de 1mx2m, (incluye vidrio y persiana)</v>
      </c>
      <c r="C243" s="499"/>
      <c r="D243" s="287" t="s">
        <v>40</v>
      </c>
      <c r="E243" s="282">
        <v>1</v>
      </c>
      <c r="F243" s="283">
        <v>0</v>
      </c>
      <c r="G243" s="284">
        <v>450000</v>
      </c>
      <c r="H243" s="285"/>
      <c r="I243" s="286">
        <f>+G243*E243</f>
        <v>450000</v>
      </c>
    </row>
    <row r="244" spans="2:9">
      <c r="B244" s="498"/>
      <c r="C244" s="499"/>
      <c r="D244" s="281"/>
      <c r="E244" s="282"/>
      <c r="F244" s="289"/>
      <c r="G244" s="284"/>
      <c r="H244" s="290"/>
      <c r="I244" s="286"/>
    </row>
    <row r="245" spans="2:9">
      <c r="B245" s="498"/>
      <c r="C245" s="499"/>
      <c r="D245" s="281"/>
      <c r="E245" s="282"/>
      <c r="F245" s="291"/>
      <c r="G245" s="284"/>
      <c r="H245" s="292"/>
      <c r="I245" s="286"/>
    </row>
    <row r="246" spans="2:9">
      <c r="B246" s="498"/>
      <c r="C246" s="499"/>
      <c r="D246" s="281"/>
      <c r="E246" s="282"/>
      <c r="F246" s="291"/>
      <c r="G246" s="284"/>
      <c r="H246" s="292"/>
      <c r="I246" s="286"/>
    </row>
    <row r="247" spans="2:9">
      <c r="B247" s="498"/>
      <c r="C247" s="499"/>
      <c r="D247" s="281"/>
      <c r="E247" s="282"/>
      <c r="F247" s="291"/>
      <c r="G247" s="284"/>
      <c r="H247" s="292"/>
      <c r="I247" s="286"/>
    </row>
    <row r="248" spans="2:9">
      <c r="B248" s="498"/>
      <c r="C248" s="499"/>
      <c r="D248" s="281"/>
      <c r="E248" s="282"/>
      <c r="F248" s="291"/>
      <c r="G248" s="284"/>
      <c r="H248" s="292"/>
      <c r="I248" s="286"/>
    </row>
    <row r="249" spans="2:9">
      <c r="B249" s="491"/>
      <c r="C249" s="492"/>
      <c r="D249" s="293"/>
      <c r="E249" s="282"/>
      <c r="F249" s="291"/>
      <c r="G249" s="284"/>
      <c r="H249" s="292"/>
      <c r="I249" s="286">
        <f t="shared" ref="I249:I251" si="8">(E249*(1+F249/100))*(G249*(1+H249/100))</f>
        <v>0</v>
      </c>
    </row>
    <row r="250" spans="2:9">
      <c r="B250" s="521"/>
      <c r="C250" s="522"/>
      <c r="D250" s="264"/>
      <c r="E250" s="282"/>
      <c r="F250" s="291"/>
      <c r="G250" s="266"/>
      <c r="H250" s="294"/>
      <c r="I250" s="286">
        <f t="shared" si="8"/>
        <v>0</v>
      </c>
    </row>
    <row r="251" spans="2:9">
      <c r="B251" s="521"/>
      <c r="C251" s="522"/>
      <c r="D251" s="264"/>
      <c r="E251" s="282"/>
      <c r="F251" s="291"/>
      <c r="G251" s="266"/>
      <c r="H251" s="294"/>
      <c r="I251" s="286">
        <f t="shared" si="8"/>
        <v>0</v>
      </c>
    </row>
    <row r="252" spans="2:9">
      <c r="B252" s="295"/>
      <c r="C252" s="274"/>
      <c r="D252" s="273"/>
      <c r="E252" s="274"/>
      <c r="F252" s="495" t="s">
        <v>134</v>
      </c>
      <c r="G252" s="496"/>
      <c r="H252" s="267"/>
      <c r="I252" s="270">
        <f>SUM(I243:I251)</f>
        <v>450000</v>
      </c>
    </row>
    <row r="253" spans="2:9" ht="14">
      <c r="B253" s="271" t="s">
        <v>135</v>
      </c>
      <c r="C253" s="272"/>
      <c r="D253" s="273"/>
      <c r="E253" s="274"/>
      <c r="F253" s="275"/>
      <c r="G253" s="274"/>
      <c r="H253" s="274"/>
      <c r="I253" s="296"/>
    </row>
    <row r="254" spans="2:9">
      <c r="B254" s="485" t="s">
        <v>123</v>
      </c>
      <c r="C254" s="486"/>
      <c r="D254" s="264" t="s">
        <v>136</v>
      </c>
      <c r="E254" s="297" t="s">
        <v>137</v>
      </c>
      <c r="F254" s="298" t="s">
        <v>138</v>
      </c>
      <c r="G254" s="297" t="s">
        <v>139</v>
      </c>
      <c r="H254" s="299"/>
      <c r="I254" s="280" t="s">
        <v>128</v>
      </c>
    </row>
    <row r="255" spans="2:9">
      <c r="B255" s="487"/>
      <c r="C255" s="488"/>
      <c r="D255" s="264"/>
      <c r="E255" s="300"/>
      <c r="F255" s="301"/>
      <c r="G255" s="284"/>
      <c r="H255" s="285"/>
      <c r="I255" s="302"/>
    </row>
    <row r="256" spans="2:9">
      <c r="B256" s="489"/>
      <c r="C256" s="490"/>
      <c r="D256" s="264"/>
      <c r="E256" s="300"/>
      <c r="F256" s="265"/>
      <c r="G256" s="266"/>
      <c r="H256" s="292"/>
      <c r="I256" s="302"/>
    </row>
    <row r="257" spans="2:9">
      <c r="B257" s="303"/>
      <c r="C257" s="304"/>
      <c r="D257" s="273"/>
      <c r="E257" s="304"/>
      <c r="F257" s="305" t="s">
        <v>140</v>
      </c>
      <c r="G257" s="304"/>
      <c r="H257" s="306"/>
      <c r="I257" s="307">
        <f>SUM(G255:G256)</f>
        <v>0</v>
      </c>
    </row>
    <row r="258" spans="2:9" ht="14">
      <c r="B258" s="271" t="s">
        <v>141</v>
      </c>
      <c r="C258" s="274"/>
      <c r="D258" s="273"/>
      <c r="E258" s="274"/>
      <c r="F258" s="275"/>
      <c r="G258" s="274"/>
      <c r="H258" s="274"/>
      <c r="I258" s="296"/>
    </row>
    <row r="259" spans="2:9">
      <c r="B259" s="485" t="s">
        <v>123</v>
      </c>
      <c r="C259" s="486"/>
      <c r="D259" s="264" t="s">
        <v>119</v>
      </c>
      <c r="E259" s="277" t="s">
        <v>47</v>
      </c>
      <c r="F259" s="278" t="s">
        <v>133</v>
      </c>
      <c r="G259" s="279" t="s">
        <v>137</v>
      </c>
      <c r="H259" s="279"/>
      <c r="I259" s="280" t="s">
        <v>128</v>
      </c>
    </row>
    <row r="260" spans="2:9" ht="42.75" customHeight="1">
      <c r="B260" s="491" t="str">
        <f>+[2]Cuadrillas!B5</f>
        <v>CUADRILLA ALBAÑILERIA TA( 1 OFICIAL + 1 AYUDANTE)</v>
      </c>
      <c r="C260" s="492"/>
      <c r="D260" s="264" t="s">
        <v>142</v>
      </c>
      <c r="E260" s="266">
        <v>1</v>
      </c>
      <c r="F260" s="265">
        <f>+[2]Cuadrillas!G5</f>
        <v>209236</v>
      </c>
      <c r="G260" s="308">
        <v>6.9745333333537802</v>
      </c>
      <c r="H260" s="309"/>
      <c r="I260" s="310">
        <f>+F260/G260</f>
        <v>29999.999999912052</v>
      </c>
    </row>
    <row r="261" spans="2:9">
      <c r="B261" s="493"/>
      <c r="C261" s="494"/>
      <c r="D261" s="264"/>
      <c r="E261" s="311"/>
      <c r="F261" s="312"/>
      <c r="G261" s="309"/>
      <c r="H261" s="309"/>
      <c r="I261" s="270">
        <f>SUM(F261*E261)*G261</f>
        <v>0</v>
      </c>
    </row>
    <row r="262" spans="2:9">
      <c r="B262" s="481"/>
      <c r="C262" s="482"/>
      <c r="D262" s="264"/>
      <c r="E262" s="313"/>
      <c r="F262" s="312"/>
      <c r="G262" s="309"/>
      <c r="H262" s="309"/>
      <c r="I262" s="270">
        <f>SUM(F262*E262)*G262</f>
        <v>0</v>
      </c>
    </row>
    <row r="263" spans="2:9">
      <c r="B263" s="295"/>
      <c r="C263" s="274"/>
      <c r="D263" s="273"/>
      <c r="E263" s="274"/>
      <c r="F263" s="483" t="s">
        <v>143</v>
      </c>
      <c r="G263" s="483"/>
      <c r="H263" s="314"/>
      <c r="I263" s="270">
        <f>I260</f>
        <v>29999.999999912052</v>
      </c>
    </row>
    <row r="264" spans="2:9" ht="13" thickBot="1">
      <c r="B264" s="295"/>
      <c r="C264" s="274"/>
      <c r="D264" s="273"/>
      <c r="E264" s="274"/>
      <c r="F264" s="315"/>
      <c r="G264" s="314"/>
      <c r="H264" s="314"/>
      <c r="I264" s="276"/>
    </row>
    <row r="265" spans="2:9" ht="13.5" thickBot="1">
      <c r="B265" s="295"/>
      <c r="C265" s="274"/>
      <c r="D265" s="273"/>
      <c r="E265" s="484" t="s">
        <v>29</v>
      </c>
      <c r="F265" s="484"/>
      <c r="G265" s="484"/>
      <c r="H265" s="316"/>
      <c r="I265" s="317">
        <f>SUM(I240+I252+I257+I263)</f>
        <v>479999.99999991205</v>
      </c>
    </row>
  </sheetData>
  <mergeCells count="238">
    <mergeCell ref="B1:I1"/>
    <mergeCell ref="C2:F2"/>
    <mergeCell ref="B3:D3"/>
    <mergeCell ref="E3:I3"/>
    <mergeCell ref="C4:D4"/>
    <mergeCell ref="E4:I6"/>
    <mergeCell ref="B6:C6"/>
    <mergeCell ref="F24:G24"/>
    <mergeCell ref="B12:E12"/>
    <mergeCell ref="B14:C14"/>
    <mergeCell ref="B15:C15"/>
    <mergeCell ref="B16:C16"/>
    <mergeCell ref="B17:C17"/>
    <mergeCell ref="B18:C18"/>
    <mergeCell ref="D7:I7"/>
    <mergeCell ref="B8:C8"/>
    <mergeCell ref="B9:C9"/>
    <mergeCell ref="I9:I11"/>
    <mergeCell ref="B10:C10"/>
    <mergeCell ref="B11:C11"/>
    <mergeCell ref="B26:C26"/>
    <mergeCell ref="B27:C27"/>
    <mergeCell ref="B28:C28"/>
    <mergeCell ref="B31:C31"/>
    <mergeCell ref="B32:C32"/>
    <mergeCell ref="B33:C33"/>
    <mergeCell ref="B19:C19"/>
    <mergeCell ref="B20:C20"/>
    <mergeCell ref="B21:C21"/>
    <mergeCell ref="B22:C22"/>
    <mergeCell ref="B23:C23"/>
    <mergeCell ref="B39:I39"/>
    <mergeCell ref="C40:F40"/>
    <mergeCell ref="B41:D41"/>
    <mergeCell ref="E41:I41"/>
    <mergeCell ref="B34:C34"/>
    <mergeCell ref="F35:G35"/>
    <mergeCell ref="E37:G37"/>
    <mergeCell ref="F62:G62"/>
    <mergeCell ref="B50:E50"/>
    <mergeCell ref="B52:C52"/>
    <mergeCell ref="B53:C53"/>
    <mergeCell ref="B54:C54"/>
    <mergeCell ref="B55:C55"/>
    <mergeCell ref="B56:C56"/>
    <mergeCell ref="C42:D42"/>
    <mergeCell ref="E42:I44"/>
    <mergeCell ref="B44:C44"/>
    <mergeCell ref="D45:I45"/>
    <mergeCell ref="B46:C46"/>
    <mergeCell ref="B47:C47"/>
    <mergeCell ref="I47:I49"/>
    <mergeCell ref="B48:C48"/>
    <mergeCell ref="B49:C49"/>
    <mergeCell ref="B64:C64"/>
    <mergeCell ref="B65:C65"/>
    <mergeCell ref="B66:C66"/>
    <mergeCell ref="B69:C69"/>
    <mergeCell ref="B70:C70"/>
    <mergeCell ref="B71:C71"/>
    <mergeCell ref="B57:C57"/>
    <mergeCell ref="B58:C58"/>
    <mergeCell ref="B59:C59"/>
    <mergeCell ref="B60:C60"/>
    <mergeCell ref="B61:C61"/>
    <mergeCell ref="B77:I77"/>
    <mergeCell ref="C78:F78"/>
    <mergeCell ref="B79:D79"/>
    <mergeCell ref="E79:I79"/>
    <mergeCell ref="B72:C72"/>
    <mergeCell ref="F73:G73"/>
    <mergeCell ref="E75:G75"/>
    <mergeCell ref="F100:G100"/>
    <mergeCell ref="B88:E88"/>
    <mergeCell ref="B90:C90"/>
    <mergeCell ref="B91:C91"/>
    <mergeCell ref="B92:C92"/>
    <mergeCell ref="B93:C93"/>
    <mergeCell ref="B94:C94"/>
    <mergeCell ref="C80:D80"/>
    <mergeCell ref="E80:I82"/>
    <mergeCell ref="B82:C82"/>
    <mergeCell ref="D83:I83"/>
    <mergeCell ref="B84:C84"/>
    <mergeCell ref="B85:C85"/>
    <mergeCell ref="I85:I87"/>
    <mergeCell ref="B86:C86"/>
    <mergeCell ref="B87:C87"/>
    <mergeCell ref="B102:C102"/>
    <mergeCell ref="B103:C103"/>
    <mergeCell ref="B104:C104"/>
    <mergeCell ref="B107:C107"/>
    <mergeCell ref="B108:C108"/>
    <mergeCell ref="B109:C109"/>
    <mergeCell ref="B95:C95"/>
    <mergeCell ref="B96:C96"/>
    <mergeCell ref="B97:C97"/>
    <mergeCell ref="B98:C98"/>
    <mergeCell ref="B99:C99"/>
    <mergeCell ref="B115:I115"/>
    <mergeCell ref="C116:F116"/>
    <mergeCell ref="B117:D117"/>
    <mergeCell ref="E117:I117"/>
    <mergeCell ref="B110:C110"/>
    <mergeCell ref="F111:G111"/>
    <mergeCell ref="E113:G113"/>
    <mergeCell ref="F138:G138"/>
    <mergeCell ref="B126:E126"/>
    <mergeCell ref="B128:C128"/>
    <mergeCell ref="B129:C129"/>
    <mergeCell ref="B130:C130"/>
    <mergeCell ref="B131:C131"/>
    <mergeCell ref="B132:C132"/>
    <mergeCell ref="C118:D118"/>
    <mergeCell ref="E118:I120"/>
    <mergeCell ref="B120:C120"/>
    <mergeCell ref="D121:I121"/>
    <mergeCell ref="B122:C122"/>
    <mergeCell ref="B123:C123"/>
    <mergeCell ref="I123:I125"/>
    <mergeCell ref="B124:C124"/>
    <mergeCell ref="B125:C125"/>
    <mergeCell ref="B140:C140"/>
    <mergeCell ref="B141:C141"/>
    <mergeCell ref="B142:C142"/>
    <mergeCell ref="B145:C145"/>
    <mergeCell ref="B146:C146"/>
    <mergeCell ref="B147:C147"/>
    <mergeCell ref="B133:C133"/>
    <mergeCell ref="B134:C134"/>
    <mergeCell ref="B135:C135"/>
    <mergeCell ref="B136:C136"/>
    <mergeCell ref="B137:C137"/>
    <mergeCell ref="B153:I153"/>
    <mergeCell ref="C154:F154"/>
    <mergeCell ref="B155:D155"/>
    <mergeCell ref="E155:I155"/>
    <mergeCell ref="B148:C148"/>
    <mergeCell ref="F149:G149"/>
    <mergeCell ref="E151:G151"/>
    <mergeCell ref="F176:G176"/>
    <mergeCell ref="B164:E164"/>
    <mergeCell ref="B166:C166"/>
    <mergeCell ref="B167:C167"/>
    <mergeCell ref="B168:C168"/>
    <mergeCell ref="B169:C169"/>
    <mergeCell ref="B170:C170"/>
    <mergeCell ref="C156:D156"/>
    <mergeCell ref="E156:I158"/>
    <mergeCell ref="B158:C158"/>
    <mergeCell ref="D159:I159"/>
    <mergeCell ref="B160:C160"/>
    <mergeCell ref="B161:C161"/>
    <mergeCell ref="I161:I163"/>
    <mergeCell ref="B162:C162"/>
    <mergeCell ref="B163:C163"/>
    <mergeCell ref="B178:C178"/>
    <mergeCell ref="B179:C179"/>
    <mergeCell ref="B180:C180"/>
    <mergeCell ref="B183:C183"/>
    <mergeCell ref="B184:C184"/>
    <mergeCell ref="B185:C185"/>
    <mergeCell ref="B171:C171"/>
    <mergeCell ref="B172:C172"/>
    <mergeCell ref="B173:C173"/>
    <mergeCell ref="B174:C174"/>
    <mergeCell ref="B175:C175"/>
    <mergeCell ref="B191:I191"/>
    <mergeCell ref="C192:F192"/>
    <mergeCell ref="B193:D193"/>
    <mergeCell ref="E193:I193"/>
    <mergeCell ref="B186:C186"/>
    <mergeCell ref="F187:G187"/>
    <mergeCell ref="E189:G189"/>
    <mergeCell ref="F214:G214"/>
    <mergeCell ref="B202:E202"/>
    <mergeCell ref="B204:C204"/>
    <mergeCell ref="B205:C205"/>
    <mergeCell ref="B206:C206"/>
    <mergeCell ref="B207:C207"/>
    <mergeCell ref="B208:C208"/>
    <mergeCell ref="C194:D194"/>
    <mergeCell ref="E194:I196"/>
    <mergeCell ref="B196:C196"/>
    <mergeCell ref="D197:I197"/>
    <mergeCell ref="B198:C198"/>
    <mergeCell ref="B199:C199"/>
    <mergeCell ref="I199:I201"/>
    <mergeCell ref="B200:C200"/>
    <mergeCell ref="B201:C201"/>
    <mergeCell ref="B216:C216"/>
    <mergeCell ref="B217:C217"/>
    <mergeCell ref="B218:C218"/>
    <mergeCell ref="B221:C221"/>
    <mergeCell ref="B222:C222"/>
    <mergeCell ref="B223:C223"/>
    <mergeCell ref="B209:C209"/>
    <mergeCell ref="B210:C210"/>
    <mergeCell ref="B211:C211"/>
    <mergeCell ref="B212:C212"/>
    <mergeCell ref="B213:C213"/>
    <mergeCell ref="B224:C224"/>
    <mergeCell ref="F225:G225"/>
    <mergeCell ref="E227:G227"/>
    <mergeCell ref="F252:G252"/>
    <mergeCell ref="B240:E240"/>
    <mergeCell ref="B242:C242"/>
    <mergeCell ref="B243:C243"/>
    <mergeCell ref="B244:C244"/>
    <mergeCell ref="B245:C245"/>
    <mergeCell ref="B246:C246"/>
    <mergeCell ref="C232:D232"/>
    <mergeCell ref="E232:I234"/>
    <mergeCell ref="B234:C234"/>
    <mergeCell ref="D235:I235"/>
    <mergeCell ref="B236:C236"/>
    <mergeCell ref="B237:C237"/>
    <mergeCell ref="I237:I239"/>
    <mergeCell ref="B238:C238"/>
    <mergeCell ref="B239:C239"/>
    <mergeCell ref="B247:C247"/>
    <mergeCell ref="B248:C248"/>
    <mergeCell ref="B249:C249"/>
    <mergeCell ref="B250:C250"/>
    <mergeCell ref="B251:C251"/>
    <mergeCell ref="B229:I229"/>
    <mergeCell ref="C230:F230"/>
    <mergeCell ref="B231:D231"/>
    <mergeCell ref="E231:I231"/>
    <mergeCell ref="B262:C262"/>
    <mergeCell ref="F263:G263"/>
    <mergeCell ref="E265:G265"/>
    <mergeCell ref="B254:C254"/>
    <mergeCell ref="B255:C255"/>
    <mergeCell ref="B256:C256"/>
    <mergeCell ref="B259:C259"/>
    <mergeCell ref="B260:C260"/>
    <mergeCell ref="B261:C261"/>
  </mergeCells>
  <pageMargins left="0.7" right="0.7" top="0.75" bottom="0.75" header="0.3" footer="0.3"/>
  <pageSetup scale="91" orientation="portrait" horizontalDpi="360" verticalDpi="360" r:id="rId1"/>
  <rowBreaks count="6" manualBreakCount="6">
    <brk id="37" max="16383" man="1"/>
    <brk id="76" max="16383" man="1"/>
    <brk id="114" max="16383" man="1"/>
    <brk id="152" max="16383" man="1"/>
    <brk id="190" max="16383" man="1"/>
    <brk id="22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33"/>
  <sheetViews>
    <sheetView view="pageBreakPreview" zoomScaleNormal="100" zoomScaleSheetLayoutView="100" workbookViewId="0">
      <selection activeCell="A2" sqref="A2:I2"/>
    </sheetView>
  </sheetViews>
  <sheetFormatPr baseColWidth="10" defaultRowHeight="13.5"/>
  <cols>
    <col min="1" max="1" width="8.453125" style="338" customWidth="1"/>
    <col min="2" max="2" width="89.7265625" style="228" customWidth="1"/>
    <col min="3" max="3" width="14.453125" style="240" customWidth="1"/>
    <col min="4" max="4" width="9.81640625" style="228" customWidth="1"/>
    <col min="5" max="5" width="11" style="228" bestFit="1" customWidth="1"/>
    <col min="6" max="6" width="12.453125" style="241" customWidth="1"/>
    <col min="7" max="7" width="12.54296875" style="228" customWidth="1"/>
    <col min="8" max="8" width="18.26953125" style="228" customWidth="1"/>
    <col min="9" max="9" width="15.453125" style="228" customWidth="1"/>
    <col min="10" max="10" width="11.54296875" style="210"/>
    <col min="11" max="11" width="15.453125" style="211" customWidth="1"/>
    <col min="12" max="245" width="11.54296875" style="210"/>
    <col min="246" max="246" width="12" style="210" bestFit="1" customWidth="1"/>
    <col min="247" max="247" width="49.1796875" style="210" customWidth="1"/>
    <col min="248" max="248" width="14.453125" style="210" customWidth="1"/>
    <col min="249" max="252" width="11.54296875" style="210"/>
    <col min="253" max="253" width="18.81640625" style="210" customWidth="1"/>
    <col min="254" max="501" width="11.54296875" style="210"/>
    <col min="502" max="502" width="12" style="210" bestFit="1" customWidth="1"/>
    <col min="503" max="503" width="49.1796875" style="210" customWidth="1"/>
    <col min="504" max="504" width="14.453125" style="210" customWidth="1"/>
    <col min="505" max="508" width="11.54296875" style="210"/>
    <col min="509" max="509" width="18.81640625" style="210" customWidth="1"/>
    <col min="510" max="757" width="11.54296875" style="210"/>
    <col min="758" max="758" width="12" style="210" bestFit="1" customWidth="1"/>
    <col min="759" max="759" width="49.1796875" style="210" customWidth="1"/>
    <col min="760" max="760" width="14.453125" style="210" customWidth="1"/>
    <col min="761" max="764" width="11.54296875" style="210"/>
    <col min="765" max="765" width="18.81640625" style="210" customWidth="1"/>
    <col min="766" max="1013" width="11.54296875" style="210"/>
    <col min="1014" max="1014" width="12" style="210" bestFit="1" customWidth="1"/>
    <col min="1015" max="1015" width="49.1796875" style="210" customWidth="1"/>
    <col min="1016" max="1016" width="14.453125" style="210" customWidth="1"/>
    <col min="1017" max="1020" width="11.54296875" style="210"/>
    <col min="1021" max="1021" width="18.81640625" style="210" customWidth="1"/>
    <col min="1022" max="1269" width="11.54296875" style="210"/>
    <col min="1270" max="1270" width="12" style="210" bestFit="1" customWidth="1"/>
    <col min="1271" max="1271" width="49.1796875" style="210" customWidth="1"/>
    <col min="1272" max="1272" width="14.453125" style="210" customWidth="1"/>
    <col min="1273" max="1276" width="11.54296875" style="210"/>
    <col min="1277" max="1277" width="18.81640625" style="210" customWidth="1"/>
    <col min="1278" max="1525" width="11.54296875" style="210"/>
    <col min="1526" max="1526" width="12" style="210" bestFit="1" customWidth="1"/>
    <col min="1527" max="1527" width="49.1796875" style="210" customWidth="1"/>
    <col min="1528" max="1528" width="14.453125" style="210" customWidth="1"/>
    <col min="1529" max="1532" width="11.54296875" style="210"/>
    <col min="1533" max="1533" width="18.81640625" style="210" customWidth="1"/>
    <col min="1534" max="1781" width="11.54296875" style="210"/>
    <col min="1782" max="1782" width="12" style="210" bestFit="1" customWidth="1"/>
    <col min="1783" max="1783" width="49.1796875" style="210" customWidth="1"/>
    <col min="1784" max="1784" width="14.453125" style="210" customWidth="1"/>
    <col min="1785" max="1788" width="11.54296875" style="210"/>
    <col min="1789" max="1789" width="18.81640625" style="210" customWidth="1"/>
    <col min="1790" max="2037" width="11.54296875" style="210"/>
    <col min="2038" max="2038" width="12" style="210" bestFit="1" customWidth="1"/>
    <col min="2039" max="2039" width="49.1796875" style="210" customWidth="1"/>
    <col min="2040" max="2040" width="14.453125" style="210" customWidth="1"/>
    <col min="2041" max="2044" width="11.54296875" style="210"/>
    <col min="2045" max="2045" width="18.81640625" style="210" customWidth="1"/>
    <col min="2046" max="2293" width="11.54296875" style="210"/>
    <col min="2294" max="2294" width="12" style="210" bestFit="1" customWidth="1"/>
    <col min="2295" max="2295" width="49.1796875" style="210" customWidth="1"/>
    <col min="2296" max="2296" width="14.453125" style="210" customWidth="1"/>
    <col min="2297" max="2300" width="11.54296875" style="210"/>
    <col min="2301" max="2301" width="18.81640625" style="210" customWidth="1"/>
    <col min="2302" max="2549" width="11.54296875" style="210"/>
    <col min="2550" max="2550" width="12" style="210" bestFit="1" customWidth="1"/>
    <col min="2551" max="2551" width="49.1796875" style="210" customWidth="1"/>
    <col min="2552" max="2552" width="14.453125" style="210" customWidth="1"/>
    <col min="2553" max="2556" width="11.54296875" style="210"/>
    <col min="2557" max="2557" width="18.81640625" style="210" customWidth="1"/>
    <col min="2558" max="2805" width="11.54296875" style="210"/>
    <col min="2806" max="2806" width="12" style="210" bestFit="1" customWidth="1"/>
    <col min="2807" max="2807" width="49.1796875" style="210" customWidth="1"/>
    <col min="2808" max="2808" width="14.453125" style="210" customWidth="1"/>
    <col min="2809" max="2812" width="11.54296875" style="210"/>
    <col min="2813" max="2813" width="18.81640625" style="210" customWidth="1"/>
    <col min="2814" max="3061" width="11.54296875" style="210"/>
    <col min="3062" max="3062" width="12" style="210" bestFit="1" customWidth="1"/>
    <col min="3063" max="3063" width="49.1796875" style="210" customWidth="1"/>
    <col min="3064" max="3064" width="14.453125" style="210" customWidth="1"/>
    <col min="3065" max="3068" width="11.54296875" style="210"/>
    <col min="3069" max="3069" width="18.81640625" style="210" customWidth="1"/>
    <col min="3070" max="3317" width="11.54296875" style="210"/>
    <col min="3318" max="3318" width="12" style="210" bestFit="1" customWidth="1"/>
    <col min="3319" max="3319" width="49.1796875" style="210" customWidth="1"/>
    <col min="3320" max="3320" width="14.453125" style="210" customWidth="1"/>
    <col min="3321" max="3324" width="11.54296875" style="210"/>
    <col min="3325" max="3325" width="18.81640625" style="210" customWidth="1"/>
    <col min="3326" max="3573" width="11.54296875" style="210"/>
    <col min="3574" max="3574" width="12" style="210" bestFit="1" customWidth="1"/>
    <col min="3575" max="3575" width="49.1796875" style="210" customWidth="1"/>
    <col min="3576" max="3576" width="14.453125" style="210" customWidth="1"/>
    <col min="3577" max="3580" width="11.54296875" style="210"/>
    <col min="3581" max="3581" width="18.81640625" style="210" customWidth="1"/>
    <col min="3582" max="3829" width="11.54296875" style="210"/>
    <col min="3830" max="3830" width="12" style="210" bestFit="1" customWidth="1"/>
    <col min="3831" max="3831" width="49.1796875" style="210" customWidth="1"/>
    <col min="3832" max="3832" width="14.453125" style="210" customWidth="1"/>
    <col min="3833" max="3836" width="11.54296875" style="210"/>
    <col min="3837" max="3837" width="18.81640625" style="210" customWidth="1"/>
    <col min="3838" max="4085" width="11.54296875" style="210"/>
    <col min="4086" max="4086" width="12" style="210" bestFit="1" customWidth="1"/>
    <col min="4087" max="4087" width="49.1796875" style="210" customWidth="1"/>
    <col min="4088" max="4088" width="14.453125" style="210" customWidth="1"/>
    <col min="4089" max="4092" width="11.54296875" style="210"/>
    <col min="4093" max="4093" width="18.81640625" style="210" customWidth="1"/>
    <col min="4094" max="4341" width="11.54296875" style="210"/>
    <col min="4342" max="4342" width="12" style="210" bestFit="1" customWidth="1"/>
    <col min="4343" max="4343" width="49.1796875" style="210" customWidth="1"/>
    <col min="4344" max="4344" width="14.453125" style="210" customWidth="1"/>
    <col min="4345" max="4348" width="11.54296875" style="210"/>
    <col min="4349" max="4349" width="18.81640625" style="210" customWidth="1"/>
    <col min="4350" max="4597" width="11.54296875" style="210"/>
    <col min="4598" max="4598" width="12" style="210" bestFit="1" customWidth="1"/>
    <col min="4599" max="4599" width="49.1796875" style="210" customWidth="1"/>
    <col min="4600" max="4600" width="14.453125" style="210" customWidth="1"/>
    <col min="4601" max="4604" width="11.54296875" style="210"/>
    <col min="4605" max="4605" width="18.81640625" style="210" customWidth="1"/>
    <col min="4606" max="4853" width="11.54296875" style="210"/>
    <col min="4854" max="4854" width="12" style="210" bestFit="1" customWidth="1"/>
    <col min="4855" max="4855" width="49.1796875" style="210" customWidth="1"/>
    <col min="4856" max="4856" width="14.453125" style="210" customWidth="1"/>
    <col min="4857" max="4860" width="11.54296875" style="210"/>
    <col min="4861" max="4861" width="18.81640625" style="210" customWidth="1"/>
    <col min="4862" max="5109" width="11.54296875" style="210"/>
    <col min="5110" max="5110" width="12" style="210" bestFit="1" customWidth="1"/>
    <col min="5111" max="5111" width="49.1796875" style="210" customWidth="1"/>
    <col min="5112" max="5112" width="14.453125" style="210" customWidth="1"/>
    <col min="5113" max="5116" width="11.54296875" style="210"/>
    <col min="5117" max="5117" width="18.81640625" style="210" customWidth="1"/>
    <col min="5118" max="5365" width="11.54296875" style="210"/>
    <col min="5366" max="5366" width="12" style="210" bestFit="1" customWidth="1"/>
    <col min="5367" max="5367" width="49.1796875" style="210" customWidth="1"/>
    <col min="5368" max="5368" width="14.453125" style="210" customWidth="1"/>
    <col min="5369" max="5372" width="11.54296875" style="210"/>
    <col min="5373" max="5373" width="18.81640625" style="210" customWidth="1"/>
    <col min="5374" max="5621" width="11.54296875" style="210"/>
    <col min="5622" max="5622" width="12" style="210" bestFit="1" customWidth="1"/>
    <col min="5623" max="5623" width="49.1796875" style="210" customWidth="1"/>
    <col min="5624" max="5624" width="14.453125" style="210" customWidth="1"/>
    <col min="5625" max="5628" width="11.54296875" style="210"/>
    <col min="5629" max="5629" width="18.81640625" style="210" customWidth="1"/>
    <col min="5630" max="5877" width="11.54296875" style="210"/>
    <col min="5878" max="5878" width="12" style="210" bestFit="1" customWidth="1"/>
    <col min="5879" max="5879" width="49.1796875" style="210" customWidth="1"/>
    <col min="5880" max="5880" width="14.453125" style="210" customWidth="1"/>
    <col min="5881" max="5884" width="11.54296875" style="210"/>
    <col min="5885" max="5885" width="18.81640625" style="210" customWidth="1"/>
    <col min="5886" max="6133" width="11.54296875" style="210"/>
    <col min="6134" max="6134" width="12" style="210" bestFit="1" customWidth="1"/>
    <col min="6135" max="6135" width="49.1796875" style="210" customWidth="1"/>
    <col min="6136" max="6136" width="14.453125" style="210" customWidth="1"/>
    <col min="6137" max="6140" width="11.54296875" style="210"/>
    <col min="6141" max="6141" width="18.81640625" style="210" customWidth="1"/>
    <col min="6142" max="6389" width="11.54296875" style="210"/>
    <col min="6390" max="6390" width="12" style="210" bestFit="1" customWidth="1"/>
    <col min="6391" max="6391" width="49.1796875" style="210" customWidth="1"/>
    <col min="6392" max="6392" width="14.453125" style="210" customWidth="1"/>
    <col min="6393" max="6396" width="11.54296875" style="210"/>
    <col min="6397" max="6397" width="18.81640625" style="210" customWidth="1"/>
    <col min="6398" max="6645" width="11.54296875" style="210"/>
    <col min="6646" max="6646" width="12" style="210" bestFit="1" customWidth="1"/>
    <col min="6647" max="6647" width="49.1796875" style="210" customWidth="1"/>
    <col min="6648" max="6648" width="14.453125" style="210" customWidth="1"/>
    <col min="6649" max="6652" width="11.54296875" style="210"/>
    <col min="6653" max="6653" width="18.81640625" style="210" customWidth="1"/>
    <col min="6654" max="6901" width="11.54296875" style="210"/>
    <col min="6902" max="6902" width="12" style="210" bestFit="1" customWidth="1"/>
    <col min="6903" max="6903" width="49.1796875" style="210" customWidth="1"/>
    <col min="6904" max="6904" width="14.453125" style="210" customWidth="1"/>
    <col min="6905" max="6908" width="11.54296875" style="210"/>
    <col min="6909" max="6909" width="18.81640625" style="210" customWidth="1"/>
    <col min="6910" max="7157" width="11.54296875" style="210"/>
    <col min="7158" max="7158" width="12" style="210" bestFit="1" customWidth="1"/>
    <col min="7159" max="7159" width="49.1796875" style="210" customWidth="1"/>
    <col min="7160" max="7160" width="14.453125" style="210" customWidth="1"/>
    <col min="7161" max="7164" width="11.54296875" style="210"/>
    <col min="7165" max="7165" width="18.81640625" style="210" customWidth="1"/>
    <col min="7166" max="7413" width="11.54296875" style="210"/>
    <col min="7414" max="7414" width="12" style="210" bestFit="1" customWidth="1"/>
    <col min="7415" max="7415" width="49.1796875" style="210" customWidth="1"/>
    <col min="7416" max="7416" width="14.453125" style="210" customWidth="1"/>
    <col min="7417" max="7420" width="11.54296875" style="210"/>
    <col min="7421" max="7421" width="18.81640625" style="210" customWidth="1"/>
    <col min="7422" max="7669" width="11.54296875" style="210"/>
    <col min="7670" max="7670" width="12" style="210" bestFit="1" customWidth="1"/>
    <col min="7671" max="7671" width="49.1796875" style="210" customWidth="1"/>
    <col min="7672" max="7672" width="14.453125" style="210" customWidth="1"/>
    <col min="7673" max="7676" width="11.54296875" style="210"/>
    <col min="7677" max="7677" width="18.81640625" style="210" customWidth="1"/>
    <col min="7678" max="7925" width="11.54296875" style="210"/>
    <col min="7926" max="7926" width="12" style="210" bestFit="1" customWidth="1"/>
    <col min="7927" max="7927" width="49.1796875" style="210" customWidth="1"/>
    <col min="7928" max="7928" width="14.453125" style="210" customWidth="1"/>
    <col min="7929" max="7932" width="11.54296875" style="210"/>
    <col min="7933" max="7933" width="18.81640625" style="210" customWidth="1"/>
    <col min="7934" max="8181" width="11.54296875" style="210"/>
    <col min="8182" max="8182" width="12" style="210" bestFit="1" customWidth="1"/>
    <col min="8183" max="8183" width="49.1796875" style="210" customWidth="1"/>
    <col min="8184" max="8184" width="14.453125" style="210" customWidth="1"/>
    <col min="8185" max="8188" width="11.54296875" style="210"/>
    <col min="8189" max="8189" width="18.81640625" style="210" customWidth="1"/>
    <col min="8190" max="8437" width="11.54296875" style="210"/>
    <col min="8438" max="8438" width="12" style="210" bestFit="1" customWidth="1"/>
    <col min="8439" max="8439" width="49.1796875" style="210" customWidth="1"/>
    <col min="8440" max="8440" width="14.453125" style="210" customWidth="1"/>
    <col min="8441" max="8444" width="11.54296875" style="210"/>
    <col min="8445" max="8445" width="18.81640625" style="210" customWidth="1"/>
    <col min="8446" max="8693" width="11.54296875" style="210"/>
    <col min="8694" max="8694" width="12" style="210" bestFit="1" customWidth="1"/>
    <col min="8695" max="8695" width="49.1796875" style="210" customWidth="1"/>
    <col min="8696" max="8696" width="14.453125" style="210" customWidth="1"/>
    <col min="8697" max="8700" width="11.54296875" style="210"/>
    <col min="8701" max="8701" width="18.81640625" style="210" customWidth="1"/>
    <col min="8702" max="8949" width="11.54296875" style="210"/>
    <col min="8950" max="8950" width="12" style="210" bestFit="1" customWidth="1"/>
    <col min="8951" max="8951" width="49.1796875" style="210" customWidth="1"/>
    <col min="8952" max="8952" width="14.453125" style="210" customWidth="1"/>
    <col min="8953" max="8956" width="11.54296875" style="210"/>
    <col min="8957" max="8957" width="18.81640625" style="210" customWidth="1"/>
    <col min="8958" max="9205" width="11.54296875" style="210"/>
    <col min="9206" max="9206" width="12" style="210" bestFit="1" customWidth="1"/>
    <col min="9207" max="9207" width="49.1796875" style="210" customWidth="1"/>
    <col min="9208" max="9208" width="14.453125" style="210" customWidth="1"/>
    <col min="9209" max="9212" width="11.54296875" style="210"/>
    <col min="9213" max="9213" width="18.81640625" style="210" customWidth="1"/>
    <col min="9214" max="9461" width="11.54296875" style="210"/>
    <col min="9462" max="9462" width="12" style="210" bestFit="1" customWidth="1"/>
    <col min="9463" max="9463" width="49.1796875" style="210" customWidth="1"/>
    <col min="9464" max="9464" width="14.453125" style="210" customWidth="1"/>
    <col min="9465" max="9468" width="11.54296875" style="210"/>
    <col min="9469" max="9469" width="18.81640625" style="210" customWidth="1"/>
    <col min="9470" max="9717" width="11.54296875" style="210"/>
    <col min="9718" max="9718" width="12" style="210" bestFit="1" customWidth="1"/>
    <col min="9719" max="9719" width="49.1796875" style="210" customWidth="1"/>
    <col min="9720" max="9720" width="14.453125" style="210" customWidth="1"/>
    <col min="9721" max="9724" width="11.54296875" style="210"/>
    <col min="9725" max="9725" width="18.81640625" style="210" customWidth="1"/>
    <col min="9726" max="9973" width="11.54296875" style="210"/>
    <col min="9974" max="9974" width="12" style="210" bestFit="1" customWidth="1"/>
    <col min="9975" max="9975" width="49.1796875" style="210" customWidth="1"/>
    <col min="9976" max="9976" width="14.453125" style="210" customWidth="1"/>
    <col min="9977" max="9980" width="11.54296875" style="210"/>
    <col min="9981" max="9981" width="18.81640625" style="210" customWidth="1"/>
    <col min="9982" max="10229" width="11.54296875" style="210"/>
    <col min="10230" max="10230" width="12" style="210" bestFit="1" customWidth="1"/>
    <col min="10231" max="10231" width="49.1796875" style="210" customWidth="1"/>
    <col min="10232" max="10232" width="14.453125" style="210" customWidth="1"/>
    <col min="10233" max="10236" width="11.54296875" style="210"/>
    <col min="10237" max="10237" width="18.81640625" style="210" customWidth="1"/>
    <col min="10238" max="10485" width="11.54296875" style="210"/>
    <col min="10486" max="10486" width="12" style="210" bestFit="1" customWidth="1"/>
    <col min="10487" max="10487" width="49.1796875" style="210" customWidth="1"/>
    <col min="10488" max="10488" width="14.453125" style="210" customWidth="1"/>
    <col min="10489" max="10492" width="11.54296875" style="210"/>
    <col min="10493" max="10493" width="18.81640625" style="210" customWidth="1"/>
    <col min="10494" max="10741" width="11.54296875" style="210"/>
    <col min="10742" max="10742" width="12" style="210" bestFit="1" customWidth="1"/>
    <col min="10743" max="10743" width="49.1796875" style="210" customWidth="1"/>
    <col min="10744" max="10744" width="14.453125" style="210" customWidth="1"/>
    <col min="10745" max="10748" width="11.54296875" style="210"/>
    <col min="10749" max="10749" width="18.81640625" style="210" customWidth="1"/>
    <col min="10750" max="10997" width="11.54296875" style="210"/>
    <col min="10998" max="10998" width="12" style="210" bestFit="1" customWidth="1"/>
    <col min="10999" max="10999" width="49.1796875" style="210" customWidth="1"/>
    <col min="11000" max="11000" width="14.453125" style="210" customWidth="1"/>
    <col min="11001" max="11004" width="11.54296875" style="210"/>
    <col min="11005" max="11005" width="18.81640625" style="210" customWidth="1"/>
    <col min="11006" max="11253" width="11.54296875" style="210"/>
    <col min="11254" max="11254" width="12" style="210" bestFit="1" customWidth="1"/>
    <col min="11255" max="11255" width="49.1796875" style="210" customWidth="1"/>
    <col min="11256" max="11256" width="14.453125" style="210" customWidth="1"/>
    <col min="11257" max="11260" width="11.54296875" style="210"/>
    <col min="11261" max="11261" width="18.81640625" style="210" customWidth="1"/>
    <col min="11262" max="11509" width="11.54296875" style="210"/>
    <col min="11510" max="11510" width="12" style="210" bestFit="1" customWidth="1"/>
    <col min="11511" max="11511" width="49.1796875" style="210" customWidth="1"/>
    <col min="11512" max="11512" width="14.453125" style="210" customWidth="1"/>
    <col min="11513" max="11516" width="11.54296875" style="210"/>
    <col min="11517" max="11517" width="18.81640625" style="210" customWidth="1"/>
    <col min="11518" max="11765" width="11.54296875" style="210"/>
    <col min="11766" max="11766" width="12" style="210" bestFit="1" customWidth="1"/>
    <col min="11767" max="11767" width="49.1796875" style="210" customWidth="1"/>
    <col min="11768" max="11768" width="14.453125" style="210" customWidth="1"/>
    <col min="11769" max="11772" width="11.54296875" style="210"/>
    <col min="11773" max="11773" width="18.81640625" style="210" customWidth="1"/>
    <col min="11774" max="12021" width="11.54296875" style="210"/>
    <col min="12022" max="12022" width="12" style="210" bestFit="1" customWidth="1"/>
    <col min="12023" max="12023" width="49.1796875" style="210" customWidth="1"/>
    <col min="12024" max="12024" width="14.453125" style="210" customWidth="1"/>
    <col min="12025" max="12028" width="11.54296875" style="210"/>
    <col min="12029" max="12029" width="18.81640625" style="210" customWidth="1"/>
    <col min="12030" max="12277" width="11.54296875" style="210"/>
    <col min="12278" max="12278" width="12" style="210" bestFit="1" customWidth="1"/>
    <col min="12279" max="12279" width="49.1796875" style="210" customWidth="1"/>
    <col min="12280" max="12280" width="14.453125" style="210" customWidth="1"/>
    <col min="12281" max="12284" width="11.54296875" style="210"/>
    <col min="12285" max="12285" width="18.81640625" style="210" customWidth="1"/>
    <col min="12286" max="12533" width="11.54296875" style="210"/>
    <col min="12534" max="12534" width="12" style="210" bestFit="1" customWidth="1"/>
    <col min="12535" max="12535" width="49.1796875" style="210" customWidth="1"/>
    <col min="12536" max="12536" width="14.453125" style="210" customWidth="1"/>
    <col min="12537" max="12540" width="11.54296875" style="210"/>
    <col min="12541" max="12541" width="18.81640625" style="210" customWidth="1"/>
    <col min="12542" max="12789" width="11.54296875" style="210"/>
    <col min="12790" max="12790" width="12" style="210" bestFit="1" customWidth="1"/>
    <col min="12791" max="12791" width="49.1796875" style="210" customWidth="1"/>
    <col min="12792" max="12792" width="14.453125" style="210" customWidth="1"/>
    <col min="12793" max="12796" width="11.54296875" style="210"/>
    <col min="12797" max="12797" width="18.81640625" style="210" customWidth="1"/>
    <col min="12798" max="13045" width="11.54296875" style="210"/>
    <col min="13046" max="13046" width="12" style="210" bestFit="1" customWidth="1"/>
    <col min="13047" max="13047" width="49.1796875" style="210" customWidth="1"/>
    <col min="13048" max="13048" width="14.453125" style="210" customWidth="1"/>
    <col min="13049" max="13052" width="11.54296875" style="210"/>
    <col min="13053" max="13053" width="18.81640625" style="210" customWidth="1"/>
    <col min="13054" max="13301" width="11.54296875" style="210"/>
    <col min="13302" max="13302" width="12" style="210" bestFit="1" customWidth="1"/>
    <col min="13303" max="13303" width="49.1796875" style="210" customWidth="1"/>
    <col min="13304" max="13304" width="14.453125" style="210" customWidth="1"/>
    <col min="13305" max="13308" width="11.54296875" style="210"/>
    <col min="13309" max="13309" width="18.81640625" style="210" customWidth="1"/>
    <col min="13310" max="13557" width="11.54296875" style="210"/>
    <col min="13558" max="13558" width="12" style="210" bestFit="1" customWidth="1"/>
    <col min="13559" max="13559" width="49.1796875" style="210" customWidth="1"/>
    <col min="13560" max="13560" width="14.453125" style="210" customWidth="1"/>
    <col min="13561" max="13564" width="11.54296875" style="210"/>
    <col min="13565" max="13565" width="18.81640625" style="210" customWidth="1"/>
    <col min="13566" max="13813" width="11.54296875" style="210"/>
    <col min="13814" max="13814" width="12" style="210" bestFit="1" customWidth="1"/>
    <col min="13815" max="13815" width="49.1796875" style="210" customWidth="1"/>
    <col min="13816" max="13816" width="14.453125" style="210" customWidth="1"/>
    <col min="13817" max="13820" width="11.54296875" style="210"/>
    <col min="13821" max="13821" width="18.81640625" style="210" customWidth="1"/>
    <col min="13822" max="14069" width="11.54296875" style="210"/>
    <col min="14070" max="14070" width="12" style="210" bestFit="1" customWidth="1"/>
    <col min="14071" max="14071" width="49.1796875" style="210" customWidth="1"/>
    <col min="14072" max="14072" width="14.453125" style="210" customWidth="1"/>
    <col min="14073" max="14076" width="11.54296875" style="210"/>
    <col min="14077" max="14077" width="18.81640625" style="210" customWidth="1"/>
    <col min="14078" max="14325" width="11.54296875" style="210"/>
    <col min="14326" max="14326" width="12" style="210" bestFit="1" customWidth="1"/>
    <col min="14327" max="14327" width="49.1796875" style="210" customWidth="1"/>
    <col min="14328" max="14328" width="14.453125" style="210" customWidth="1"/>
    <col min="14329" max="14332" width="11.54296875" style="210"/>
    <col min="14333" max="14333" width="18.81640625" style="210" customWidth="1"/>
    <col min="14334" max="14581" width="11.54296875" style="210"/>
    <col min="14582" max="14582" width="12" style="210" bestFit="1" customWidth="1"/>
    <col min="14583" max="14583" width="49.1796875" style="210" customWidth="1"/>
    <col min="14584" max="14584" width="14.453125" style="210" customWidth="1"/>
    <col min="14585" max="14588" width="11.54296875" style="210"/>
    <col min="14589" max="14589" width="18.81640625" style="210" customWidth="1"/>
    <col min="14590" max="14837" width="11.54296875" style="210"/>
    <col min="14838" max="14838" width="12" style="210" bestFit="1" customWidth="1"/>
    <col min="14839" max="14839" width="49.1796875" style="210" customWidth="1"/>
    <col min="14840" max="14840" width="14.453125" style="210" customWidth="1"/>
    <col min="14841" max="14844" width="11.54296875" style="210"/>
    <col min="14845" max="14845" width="18.81640625" style="210" customWidth="1"/>
    <col min="14846" max="15093" width="11.54296875" style="210"/>
    <col min="15094" max="15094" width="12" style="210" bestFit="1" customWidth="1"/>
    <col min="15095" max="15095" width="49.1796875" style="210" customWidth="1"/>
    <col min="15096" max="15096" width="14.453125" style="210" customWidth="1"/>
    <col min="15097" max="15100" width="11.54296875" style="210"/>
    <col min="15101" max="15101" width="18.81640625" style="210" customWidth="1"/>
    <col min="15102" max="15349" width="11.54296875" style="210"/>
    <col min="15350" max="15350" width="12" style="210" bestFit="1" customWidth="1"/>
    <col min="15351" max="15351" width="49.1796875" style="210" customWidth="1"/>
    <col min="15352" max="15352" width="14.453125" style="210" customWidth="1"/>
    <col min="15353" max="15356" width="11.54296875" style="210"/>
    <col min="15357" max="15357" width="18.81640625" style="210" customWidth="1"/>
    <col min="15358" max="15605" width="11.54296875" style="210"/>
    <col min="15606" max="15606" width="12" style="210" bestFit="1" customWidth="1"/>
    <col min="15607" max="15607" width="49.1796875" style="210" customWidth="1"/>
    <col min="15608" max="15608" width="14.453125" style="210" customWidth="1"/>
    <col min="15609" max="15612" width="11.54296875" style="210"/>
    <col min="15613" max="15613" width="18.81640625" style="210" customWidth="1"/>
    <col min="15614" max="15861" width="11.54296875" style="210"/>
    <col min="15862" max="15862" width="12" style="210" bestFit="1" customWidth="1"/>
    <col min="15863" max="15863" width="49.1796875" style="210" customWidth="1"/>
    <col min="15864" max="15864" width="14.453125" style="210" customWidth="1"/>
    <col min="15865" max="15868" width="11.54296875" style="210"/>
    <col min="15869" max="15869" width="18.81640625" style="210" customWidth="1"/>
    <col min="15870" max="16117" width="11.54296875" style="210"/>
    <col min="16118" max="16118" width="12" style="210" bestFit="1" customWidth="1"/>
    <col min="16119" max="16119" width="49.1796875" style="210" customWidth="1"/>
    <col min="16120" max="16120" width="14.453125" style="210" customWidth="1"/>
    <col min="16121" max="16124" width="11.54296875" style="210"/>
    <col min="16125" max="16125" width="18.81640625" style="210" customWidth="1"/>
    <col min="16126" max="16384" width="11.54296875" style="210"/>
  </cols>
  <sheetData>
    <row r="1" spans="1:11" ht="39.75" customHeight="1" thickBot="1">
      <c r="A1" s="535"/>
      <c r="B1" s="535"/>
      <c r="C1" s="535"/>
      <c r="D1" s="535"/>
      <c r="E1" s="535"/>
      <c r="F1" s="535"/>
      <c r="G1" s="535"/>
      <c r="H1" s="535"/>
      <c r="I1" s="535"/>
    </row>
    <row r="2" spans="1:11" ht="26.25" customHeight="1" thickBot="1">
      <c r="A2" s="536" t="s">
        <v>199</v>
      </c>
      <c r="B2" s="537"/>
      <c r="C2" s="537"/>
      <c r="D2" s="537"/>
      <c r="E2" s="537"/>
      <c r="F2" s="537"/>
      <c r="G2" s="537"/>
      <c r="H2" s="537"/>
      <c r="I2" s="538"/>
    </row>
    <row r="3" spans="1:11" ht="26.25" customHeight="1" thickBot="1">
      <c r="A3" s="539" t="str">
        <f>+'PRESUPUESTO OFICIAL'!A3</f>
        <v>MANTENIMIENTO Y ADECUACIÓN DE LA SALA DE PROFESORES DE LA INSTITUCIÓN EDUCATIVA JOSÉ MARÍA CARBONELL, SEDE PRINCIPAL DEL MUNICIPIO DE SAN ANTONIO - TOLIMA</v>
      </c>
      <c r="B3" s="535"/>
      <c r="C3" s="535"/>
      <c r="D3" s="535"/>
      <c r="E3" s="535"/>
      <c r="F3" s="535"/>
      <c r="G3" s="535"/>
      <c r="H3" s="535"/>
      <c r="I3" s="540"/>
    </row>
    <row r="4" spans="1:11" ht="16">
      <c r="A4" s="333"/>
      <c r="B4" s="212"/>
      <c r="C4" s="212"/>
      <c r="D4" s="213"/>
      <c r="E4" s="214"/>
      <c r="F4" s="214"/>
      <c r="G4" s="214"/>
      <c r="H4" s="214"/>
      <c r="I4" s="215"/>
    </row>
    <row r="5" spans="1:11" s="221" customFormat="1" ht="15">
      <c r="A5" s="334">
        <f>+'PRESUPUESTO OFICIAL'!A8</f>
        <v>1.1000000000000001</v>
      </c>
      <c r="B5" s="216" t="str">
        <f>+'PRESUPUESTO OFICIAL'!B8</f>
        <v>Mantenimiento de viga canal incluye (nivelacion y enchape)</v>
      </c>
      <c r="C5" s="217" t="str">
        <f>+'PRESUPUESTO OFICIAL'!C8</f>
        <v>ML</v>
      </c>
      <c r="D5" s="218"/>
      <c r="E5" s="219" t="s">
        <v>41</v>
      </c>
      <c r="F5" s="219" t="s">
        <v>42</v>
      </c>
      <c r="G5" s="219" t="s">
        <v>43</v>
      </c>
      <c r="H5" s="219" t="s">
        <v>44</v>
      </c>
      <c r="I5" s="220" t="s">
        <v>45</v>
      </c>
      <c r="K5" s="222"/>
    </row>
    <row r="6" spans="1:11" s="228" customFormat="1" ht="16">
      <c r="A6" s="335"/>
      <c r="B6" s="223" t="s">
        <v>200</v>
      </c>
      <c r="C6" s="224"/>
      <c r="D6" s="225"/>
      <c r="E6" s="226">
        <v>15</v>
      </c>
      <c r="F6" s="226"/>
      <c r="G6" s="226"/>
      <c r="H6" s="226"/>
      <c r="I6" s="227">
        <f>+E6</f>
        <v>15</v>
      </c>
      <c r="K6" s="229"/>
    </row>
    <row r="7" spans="1:11" s="228" customFormat="1" ht="16">
      <c r="A7" s="335"/>
      <c r="B7" s="223"/>
      <c r="C7" s="224"/>
      <c r="D7" s="225"/>
      <c r="E7" s="226"/>
      <c r="F7" s="226"/>
      <c r="G7" s="226"/>
      <c r="H7" s="226"/>
      <c r="I7" s="220">
        <f>SUM(I6:I6)</f>
        <v>15</v>
      </c>
      <c r="K7" s="229"/>
    </row>
    <row r="8" spans="1:11" s="221" customFormat="1" ht="40.5" customHeight="1">
      <c r="A8" s="334">
        <f>+'PRESUPUESTO OFICIAL'!A9</f>
        <v>1.2</v>
      </c>
      <c r="B8" s="230" t="str">
        <f>+'PRESUPUESTO OFICIAL'!B9</f>
        <v>Cielo razo en pvc incluye estructura de soporte</v>
      </c>
      <c r="C8" s="217" t="str">
        <f>+[3]SEGUIMIENTO!C7</f>
        <v>M2</v>
      </c>
      <c r="D8" s="218"/>
      <c r="E8" s="219" t="s">
        <v>41</v>
      </c>
      <c r="F8" s="219" t="s">
        <v>42</v>
      </c>
      <c r="G8" s="219" t="s">
        <v>43</v>
      </c>
      <c r="H8" s="219" t="s">
        <v>44</v>
      </c>
      <c r="I8" s="220" t="s">
        <v>45</v>
      </c>
      <c r="K8" s="222"/>
    </row>
    <row r="9" spans="1:11" s="228" customFormat="1" ht="40.5" customHeight="1">
      <c r="A9" s="335"/>
      <c r="B9" s="231" t="s">
        <v>201</v>
      </c>
      <c r="C9" s="232"/>
      <c r="D9" s="225"/>
      <c r="E9" s="226">
        <v>5</v>
      </c>
      <c r="F9" s="226">
        <v>4</v>
      </c>
      <c r="G9" s="226"/>
      <c r="H9" s="226"/>
      <c r="I9" s="227">
        <f>+E9*F9</f>
        <v>20</v>
      </c>
      <c r="K9" s="229"/>
    </row>
    <row r="10" spans="1:11" s="228" customFormat="1" ht="16">
      <c r="A10" s="335"/>
      <c r="B10" s="223" t="s">
        <v>202</v>
      </c>
      <c r="C10" s="224"/>
      <c r="D10" s="225"/>
      <c r="E10" s="226">
        <v>5</v>
      </c>
      <c r="F10" s="226">
        <v>4</v>
      </c>
      <c r="G10" s="226"/>
      <c r="H10" s="226"/>
      <c r="I10" s="227">
        <f>+E10*F10</f>
        <v>20</v>
      </c>
      <c r="K10" s="229"/>
    </row>
    <row r="11" spans="1:11" s="228" customFormat="1" ht="16">
      <c r="A11" s="335"/>
      <c r="B11" s="233"/>
      <c r="C11" s="224"/>
      <c r="D11" s="225"/>
      <c r="E11" s="226"/>
      <c r="F11" s="226"/>
      <c r="G11" s="226"/>
      <c r="H11" s="226"/>
      <c r="I11" s="220">
        <f>+I9+I10</f>
        <v>40</v>
      </c>
      <c r="K11" s="229"/>
    </row>
    <row r="12" spans="1:11" s="221" customFormat="1" ht="15">
      <c r="A12" s="334">
        <f>+'PRESUPUESTO OFICIAL'!A11</f>
        <v>2.2000000000000002</v>
      </c>
      <c r="B12" s="216" t="str">
        <f>+'PRESUPUESTO OFICIAL'!B11</f>
        <v>Estuco y Pintura vinilo tipo 1 sobre lamina de superboard</v>
      </c>
      <c r="C12" s="234" t="str">
        <f>+[3]SEGUIMIENTO!C8</f>
        <v>M2</v>
      </c>
      <c r="D12" s="218"/>
      <c r="E12" s="219" t="s">
        <v>41</v>
      </c>
      <c r="F12" s="219" t="s">
        <v>42</v>
      </c>
      <c r="G12" s="219" t="s">
        <v>43</v>
      </c>
      <c r="H12" s="219" t="s">
        <v>44</v>
      </c>
      <c r="I12" s="220" t="s">
        <v>45</v>
      </c>
      <c r="K12" s="222"/>
    </row>
    <row r="13" spans="1:11" s="228" customFormat="1" ht="43.5" customHeight="1">
      <c r="A13" s="335"/>
      <c r="B13" s="223" t="str">
        <f>+B9</f>
        <v>AREA 1 BODEGA</v>
      </c>
      <c r="C13" s="224"/>
      <c r="D13" s="225"/>
      <c r="E13" s="226">
        <v>5</v>
      </c>
      <c r="F13" s="226"/>
      <c r="G13" s="226">
        <v>3</v>
      </c>
      <c r="H13" s="226">
        <v>2</v>
      </c>
      <c r="I13" s="227">
        <f>+E13*G13*H13</f>
        <v>30</v>
      </c>
      <c r="K13" s="229"/>
    </row>
    <row r="14" spans="1:11" s="228" customFormat="1" ht="16">
      <c r="A14" s="335"/>
      <c r="B14" s="223" t="str">
        <f>+B10</f>
        <v xml:space="preserve">AREA 2 OFICINA </v>
      </c>
      <c r="C14" s="224"/>
      <c r="D14" s="225"/>
      <c r="E14" s="226">
        <v>5</v>
      </c>
      <c r="F14" s="226"/>
      <c r="G14" s="226">
        <v>3</v>
      </c>
      <c r="H14" s="226">
        <v>2</v>
      </c>
      <c r="I14" s="227">
        <f>+E14*G14*H14</f>
        <v>30</v>
      </c>
      <c r="K14" s="229"/>
    </row>
    <row r="15" spans="1:11" s="228" customFormat="1" ht="16">
      <c r="A15" s="335"/>
      <c r="B15" s="223" t="s">
        <v>203</v>
      </c>
      <c r="C15" s="224"/>
      <c r="D15" s="225"/>
      <c r="E15" s="226">
        <v>4</v>
      </c>
      <c r="F15" s="226"/>
      <c r="G15" s="226">
        <v>3</v>
      </c>
      <c r="H15" s="226">
        <v>2</v>
      </c>
      <c r="I15" s="227">
        <f>+E15*G15*H15</f>
        <v>24</v>
      </c>
      <c r="K15" s="229"/>
    </row>
    <row r="16" spans="1:11" s="228" customFormat="1" ht="16">
      <c r="A16" s="335"/>
      <c r="B16" s="233"/>
      <c r="C16" s="224"/>
      <c r="D16" s="225"/>
      <c r="E16" s="226"/>
      <c r="F16" s="226"/>
      <c r="G16" s="226"/>
      <c r="H16" s="226"/>
      <c r="I16" s="220">
        <f>SUM(I13:I15)</f>
        <v>84</v>
      </c>
      <c r="K16" s="229"/>
    </row>
    <row r="17" spans="1:11" s="221" customFormat="1" ht="37.5" customHeight="1">
      <c r="A17" s="336">
        <f>+'PRESUPUESTO OFICIAL'!A12</f>
        <v>2.2999999999999998</v>
      </c>
      <c r="B17" s="235" t="str">
        <f>+'PRESUPUESTO OFICIAL'!B12</f>
        <v>Muro doble cara con placas de fibro cemento superboard incluye (Estructura y sello de juntas )</v>
      </c>
      <c r="C17" s="234" t="str">
        <f>+[3]SEGUIMIENTO!C9</f>
        <v>M2</v>
      </c>
      <c r="D17" s="218"/>
      <c r="E17" s="219" t="str">
        <f>+E12</f>
        <v xml:space="preserve">LARGO </v>
      </c>
      <c r="F17" s="219" t="str">
        <f>+F12</f>
        <v>ANCHO</v>
      </c>
      <c r="G17" s="219" t="str">
        <f>+G12</f>
        <v xml:space="preserve">ALTURA </v>
      </c>
      <c r="H17" s="219" t="str">
        <f>+H12</f>
        <v xml:space="preserve">REPETICIONES </v>
      </c>
      <c r="I17" s="236" t="str">
        <f>+I12</f>
        <v xml:space="preserve">TOTAL </v>
      </c>
      <c r="K17" s="222"/>
    </row>
    <row r="18" spans="1:11" s="228" customFormat="1" ht="37.5" customHeight="1">
      <c r="A18" s="337"/>
      <c r="B18" s="223" t="str">
        <f>+B13</f>
        <v>AREA 1 BODEGA</v>
      </c>
      <c r="C18" s="224"/>
      <c r="D18" s="225"/>
      <c r="E18" s="226">
        <v>5</v>
      </c>
      <c r="F18" s="226"/>
      <c r="G18" s="226">
        <v>3</v>
      </c>
      <c r="H18" s="226">
        <v>2</v>
      </c>
      <c r="I18" s="227">
        <f>+E18*G18*H18</f>
        <v>30</v>
      </c>
      <c r="K18" s="229"/>
    </row>
    <row r="19" spans="1:11" s="228" customFormat="1" ht="37.5" customHeight="1">
      <c r="A19" s="337"/>
      <c r="B19" s="223" t="str">
        <f>+B14</f>
        <v xml:space="preserve">AREA 2 OFICINA </v>
      </c>
      <c r="C19" s="224"/>
      <c r="D19" s="225"/>
      <c r="E19" s="226">
        <v>5</v>
      </c>
      <c r="F19" s="226"/>
      <c r="G19" s="226">
        <v>3</v>
      </c>
      <c r="H19" s="226">
        <v>2</v>
      </c>
      <c r="I19" s="227">
        <f>+E19*G19*H19</f>
        <v>30</v>
      </c>
      <c r="K19" s="229"/>
    </row>
    <row r="20" spans="1:11" ht="36.75" customHeight="1">
      <c r="A20" s="335"/>
      <c r="B20" s="223" t="str">
        <f>+B15</f>
        <v>DIVISION ENTRE AREAS</v>
      </c>
      <c r="C20" s="224"/>
      <c r="D20" s="225"/>
      <c r="E20" s="226">
        <v>4</v>
      </c>
      <c r="F20" s="226"/>
      <c r="G20" s="226">
        <v>3</v>
      </c>
      <c r="H20" s="226">
        <v>2</v>
      </c>
      <c r="I20" s="227">
        <f>+E20*G20*H20</f>
        <v>24</v>
      </c>
    </row>
    <row r="21" spans="1:11" s="228" customFormat="1" ht="16">
      <c r="A21" s="335"/>
      <c r="B21" s="233"/>
      <c r="C21" s="224"/>
      <c r="D21" s="225"/>
      <c r="E21" s="226"/>
      <c r="F21" s="226"/>
      <c r="G21" s="226"/>
      <c r="H21" s="226"/>
      <c r="I21" s="220">
        <f>SUM(I18:I20)</f>
        <v>84</v>
      </c>
      <c r="K21" s="229"/>
    </row>
    <row r="22" spans="1:11" s="238" customFormat="1" ht="36.75" customHeight="1">
      <c r="A22" s="334">
        <f>+'PRESUPUESTO OFICIAL'!A14</f>
        <v>3.1</v>
      </c>
      <c r="B22" s="216" t="str">
        <f>+'PRESUPUESTO OFICIAL'!B14</f>
        <v xml:space="preserve">Punto toma corriente de 6 metros </v>
      </c>
      <c r="C22" s="234" t="str">
        <f>+'PRESUPUESTO OFICIAL'!C14</f>
        <v>UND.</v>
      </c>
      <c r="D22" s="218"/>
      <c r="E22" s="219" t="s">
        <v>41</v>
      </c>
      <c r="F22" s="219" t="s">
        <v>42</v>
      </c>
      <c r="G22" s="219" t="s">
        <v>43</v>
      </c>
      <c r="H22" s="219" t="s">
        <v>44</v>
      </c>
      <c r="I22" s="220" t="s">
        <v>45</v>
      </c>
      <c r="K22" s="239"/>
    </row>
    <row r="23" spans="1:11" s="238" customFormat="1" ht="36.75" customHeight="1">
      <c r="A23" s="334"/>
      <c r="B23" s="223" t="str">
        <f>+B18</f>
        <v>AREA 1 BODEGA</v>
      </c>
      <c r="C23" s="234"/>
      <c r="D23" s="218"/>
      <c r="E23" s="219"/>
      <c r="F23" s="219"/>
      <c r="G23" s="219"/>
      <c r="H23" s="226">
        <v>2</v>
      </c>
      <c r="I23" s="227">
        <f>+H23</f>
        <v>2</v>
      </c>
      <c r="K23" s="239"/>
    </row>
    <row r="24" spans="1:11" ht="20.5" customHeight="1">
      <c r="A24" s="335"/>
      <c r="B24" s="223" t="str">
        <f>+B19</f>
        <v xml:space="preserve">AREA 2 OFICINA </v>
      </c>
      <c r="C24" s="224"/>
      <c r="D24" s="225"/>
      <c r="E24" s="226"/>
      <c r="F24" s="226"/>
      <c r="G24" s="226"/>
      <c r="H24" s="226">
        <v>2</v>
      </c>
      <c r="I24" s="227">
        <f>+H24</f>
        <v>2</v>
      </c>
    </row>
    <row r="25" spans="1:11" s="228" customFormat="1" ht="16">
      <c r="A25" s="335"/>
      <c r="B25" s="223"/>
      <c r="C25" s="224"/>
      <c r="D25" s="225"/>
      <c r="E25" s="226"/>
      <c r="F25" s="226"/>
      <c r="G25" s="226"/>
      <c r="H25" s="226"/>
      <c r="I25" s="220">
        <f>SUM(I23:I24)</f>
        <v>4</v>
      </c>
      <c r="K25" s="229"/>
    </row>
    <row r="26" spans="1:11" s="221" customFormat="1" ht="15">
      <c r="A26" s="334">
        <f>+'PRESUPUESTO OFICIAL'!A15</f>
        <v>3.2</v>
      </c>
      <c r="B26" s="216" t="str">
        <f>+'PRESUPUESTO OFICIAL'!B15</f>
        <v>Punto electrico incluye panel led cuadrado  de 18 w</v>
      </c>
      <c r="C26" s="234" t="str">
        <f>+'PRESUPUESTO OFICIAL'!C15</f>
        <v>UND.</v>
      </c>
      <c r="D26" s="218"/>
      <c r="E26" s="219" t="s">
        <v>41</v>
      </c>
      <c r="F26" s="219" t="s">
        <v>42</v>
      </c>
      <c r="G26" s="219" t="s">
        <v>43</v>
      </c>
      <c r="H26" s="219" t="s">
        <v>44</v>
      </c>
      <c r="I26" s="220" t="s">
        <v>45</v>
      </c>
      <c r="K26" s="222"/>
    </row>
    <row r="27" spans="1:11" s="228" customFormat="1" ht="43.5" customHeight="1">
      <c r="A27" s="335"/>
      <c r="B27" s="223" t="str">
        <f>+B23</f>
        <v>AREA 1 BODEGA</v>
      </c>
      <c r="C27" s="234"/>
      <c r="D27" s="218"/>
      <c r="E27" s="219"/>
      <c r="F27" s="219"/>
      <c r="G27" s="219"/>
      <c r="H27" s="226">
        <v>2</v>
      </c>
      <c r="I27" s="227">
        <f>+H27</f>
        <v>2</v>
      </c>
      <c r="K27" s="229"/>
    </row>
    <row r="28" spans="1:11" s="228" customFormat="1" ht="16">
      <c r="A28" s="335"/>
      <c r="B28" s="223" t="str">
        <f>+B23</f>
        <v>AREA 1 BODEGA</v>
      </c>
      <c r="C28" s="224"/>
      <c r="D28" s="225"/>
      <c r="E28" s="226"/>
      <c r="F28" s="226"/>
      <c r="G28" s="226"/>
      <c r="H28" s="226">
        <v>2</v>
      </c>
      <c r="I28" s="227">
        <f>+H28</f>
        <v>2</v>
      </c>
      <c r="K28" s="229"/>
    </row>
    <row r="29" spans="1:11" s="228" customFormat="1" ht="16">
      <c r="A29" s="335"/>
      <c r="B29" s="233"/>
      <c r="C29" s="224"/>
      <c r="D29" s="225"/>
      <c r="E29" s="226"/>
      <c r="F29" s="226"/>
      <c r="G29" s="226"/>
      <c r="H29" s="226"/>
      <c r="I29" s="220">
        <f>SUM(I27:I28)</f>
        <v>4</v>
      </c>
      <c r="K29" s="229"/>
    </row>
    <row r="30" spans="1:11" s="221" customFormat="1" ht="37.5" customHeight="1">
      <c r="A30" s="336">
        <f>+'PRESUPUESTO OFICIAL'!A17</f>
        <v>4.0999999999999996</v>
      </c>
      <c r="B30" s="235" t="str">
        <f>+'PRESUPUESTO OFICIAL'!B17</f>
        <v>Suministro e instalacion de puerta en aluminio de 1mx2m, (incluye vidrio y persiana)</v>
      </c>
      <c r="C30" s="234" t="str">
        <f>+'PRESUPUESTO OFICIAL'!C17</f>
        <v>UND.</v>
      </c>
      <c r="D30" s="218"/>
      <c r="E30" s="219" t="str">
        <f>+E26</f>
        <v xml:space="preserve">LARGO </v>
      </c>
      <c r="F30" s="219" t="str">
        <f t="shared" ref="F30:I30" si="0">+F26</f>
        <v>ANCHO</v>
      </c>
      <c r="G30" s="219" t="str">
        <f t="shared" si="0"/>
        <v xml:space="preserve">ALTURA </v>
      </c>
      <c r="H30" s="219" t="str">
        <f t="shared" si="0"/>
        <v xml:space="preserve">REPETICIONES </v>
      </c>
      <c r="I30" s="236" t="str">
        <f t="shared" si="0"/>
        <v xml:space="preserve">TOTAL </v>
      </c>
      <c r="K30" s="222"/>
    </row>
    <row r="31" spans="1:11" s="228" customFormat="1" ht="24" customHeight="1">
      <c r="A31" s="337"/>
      <c r="B31" s="223" t="str">
        <f>+B27</f>
        <v>AREA 1 BODEGA</v>
      </c>
      <c r="C31" s="224"/>
      <c r="D31" s="225"/>
      <c r="E31" s="226"/>
      <c r="F31" s="226"/>
      <c r="G31" s="226"/>
      <c r="H31" s="226">
        <v>1</v>
      </c>
      <c r="I31" s="237">
        <f>+H31</f>
        <v>1</v>
      </c>
      <c r="K31" s="229"/>
    </row>
    <row r="32" spans="1:11" s="228" customFormat="1" ht="24" customHeight="1">
      <c r="A32" s="337"/>
      <c r="B32" s="223" t="str">
        <f>+B27</f>
        <v>AREA 1 BODEGA</v>
      </c>
      <c r="C32" s="224"/>
      <c r="D32" s="225"/>
      <c r="E32" s="226"/>
      <c r="F32" s="226"/>
      <c r="G32" s="226"/>
      <c r="H32" s="226">
        <v>1</v>
      </c>
      <c r="I32" s="237">
        <f>+H32</f>
        <v>1</v>
      </c>
      <c r="K32" s="229"/>
    </row>
    <row r="33" spans="1:11" s="228" customFormat="1" ht="16">
      <c r="A33" s="335"/>
      <c r="B33" s="233"/>
      <c r="C33" s="224"/>
      <c r="D33" s="225"/>
      <c r="E33" s="226"/>
      <c r="F33" s="226"/>
      <c r="G33" s="226"/>
      <c r="H33" s="226"/>
      <c r="I33" s="220">
        <f>SUM(I31:I32)</f>
        <v>2</v>
      </c>
      <c r="K33" s="229"/>
    </row>
  </sheetData>
  <mergeCells count="3">
    <mergeCell ref="A1:I1"/>
    <mergeCell ref="A2:I2"/>
    <mergeCell ref="A3:I3"/>
  </mergeCells>
  <pageMargins left="0.70866141732283472" right="0.70866141732283472" top="1.3385826771653544" bottom="0.74803149606299213" header="0.31496062992125984" footer="0.31496062992125984"/>
  <pageSetup scale="45" orientation="portrait" r:id="rId1"/>
  <headerFooter>
    <oddHeader>&amp;L&amp;G&amp;R&amp;G</oddHeader>
  </headerFooter>
  <legacyDrawingHF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OF48"/>
  <sheetViews>
    <sheetView view="pageBreakPreview" zoomScale="72" zoomScaleNormal="100" zoomScaleSheetLayoutView="115" workbookViewId="0">
      <selection activeCell="B2" sqref="B2:AM2"/>
    </sheetView>
  </sheetViews>
  <sheetFormatPr baseColWidth="10" defaultColWidth="11" defaultRowHeight="12.5"/>
  <cols>
    <col min="1" max="1" width="2.1796875" style="193" customWidth="1"/>
    <col min="2" max="2" width="3.26953125" style="193" customWidth="1"/>
    <col min="3" max="3" width="5.453125" style="193" customWidth="1"/>
    <col min="4" max="38" width="3.26953125" style="193" customWidth="1"/>
    <col min="39" max="39" width="2.7265625" style="193" customWidth="1"/>
    <col min="40" max="40" width="16.1796875" style="153" customWidth="1"/>
    <col min="41" max="41" width="14" style="153" customWidth="1"/>
    <col min="42" max="42" width="13.1796875" style="153" customWidth="1"/>
    <col min="43" max="43" width="9.54296875" style="153" customWidth="1"/>
    <col min="44" max="44" width="8.26953125" style="153" customWidth="1"/>
    <col min="45" max="45" width="12.7265625" style="153" customWidth="1"/>
    <col min="46" max="245" width="2.1796875" style="153" customWidth="1"/>
    <col min="246" max="246" width="62.7265625" style="153" hidden="1" customWidth="1"/>
    <col min="247" max="339" width="2.1796875" style="153" hidden="1" customWidth="1"/>
    <col min="340" max="340" width="23.81640625" style="154" hidden="1" customWidth="1"/>
    <col min="341" max="341" width="19.453125" style="154" hidden="1" customWidth="1"/>
    <col min="342" max="342" width="18.26953125" style="154" hidden="1" customWidth="1"/>
    <col min="343" max="343" width="12.26953125" style="154" hidden="1" customWidth="1"/>
    <col min="344" max="345" width="13.453125" style="154" hidden="1" customWidth="1"/>
    <col min="346" max="346" width="14.54296875" style="154" hidden="1" customWidth="1"/>
    <col min="347" max="360" width="12.1796875" style="154" hidden="1" customWidth="1"/>
    <col min="361" max="396" width="11" style="154" hidden="1" customWidth="1"/>
    <col min="397" max="558" width="11" style="154"/>
    <col min="559" max="571" width="2.7265625" style="154" customWidth="1"/>
    <col min="572" max="572" width="1" style="154" customWidth="1"/>
    <col min="573" max="580" width="2.7265625" style="154" customWidth="1"/>
    <col min="581" max="581" width="1" style="154" customWidth="1"/>
    <col min="582" max="586" width="2.7265625" style="154" customWidth="1"/>
    <col min="587" max="587" width="0.7265625" style="154" customWidth="1"/>
    <col min="588" max="589" width="2.7265625" style="154" customWidth="1"/>
    <col min="590" max="590" width="5.453125" style="154" customWidth="1"/>
    <col min="591" max="596" width="2.7265625" style="154" customWidth="1"/>
    <col min="597" max="597" width="14" style="154" customWidth="1"/>
    <col min="598" max="598" width="20.54296875" style="154" customWidth="1"/>
    <col min="599" max="599" width="19.453125" style="154" customWidth="1"/>
    <col min="600" max="600" width="18.26953125" style="154" customWidth="1"/>
    <col min="601" max="814" width="11" style="154"/>
    <col min="815" max="827" width="2.7265625" style="154" customWidth="1"/>
    <col min="828" max="828" width="1" style="154" customWidth="1"/>
    <col min="829" max="836" width="2.7265625" style="154" customWidth="1"/>
    <col min="837" max="837" width="1" style="154" customWidth="1"/>
    <col min="838" max="842" width="2.7265625" style="154" customWidth="1"/>
    <col min="843" max="843" width="0.7265625" style="154" customWidth="1"/>
    <col min="844" max="845" width="2.7265625" style="154" customWidth="1"/>
    <col min="846" max="846" width="5.453125" style="154" customWidth="1"/>
    <col min="847" max="852" width="2.7265625" style="154" customWidth="1"/>
    <col min="853" max="853" width="14" style="154" customWidth="1"/>
    <col min="854" max="854" width="20.54296875" style="154" customWidth="1"/>
    <col min="855" max="855" width="19.453125" style="154" customWidth="1"/>
    <col min="856" max="856" width="18.26953125" style="154" customWidth="1"/>
    <col min="857" max="1070" width="11" style="154"/>
    <col min="1071" max="1083" width="2.7265625" style="154" customWidth="1"/>
    <col min="1084" max="1084" width="1" style="154" customWidth="1"/>
    <col min="1085" max="1092" width="2.7265625" style="154" customWidth="1"/>
    <col min="1093" max="1093" width="1" style="154" customWidth="1"/>
    <col min="1094" max="1098" width="2.7265625" style="154" customWidth="1"/>
    <col min="1099" max="1099" width="0.7265625" style="154" customWidth="1"/>
    <col min="1100" max="1101" width="2.7265625" style="154" customWidth="1"/>
    <col min="1102" max="1102" width="5.453125" style="154" customWidth="1"/>
    <col min="1103" max="1108" width="2.7265625" style="154" customWidth="1"/>
    <col min="1109" max="1109" width="14" style="154" customWidth="1"/>
    <col min="1110" max="1110" width="20.54296875" style="154" customWidth="1"/>
    <col min="1111" max="1111" width="19.453125" style="154" customWidth="1"/>
    <col min="1112" max="1112" width="18.26953125" style="154" customWidth="1"/>
    <col min="1113" max="1326" width="11" style="154"/>
    <col min="1327" max="1339" width="2.7265625" style="154" customWidth="1"/>
    <col min="1340" max="1340" width="1" style="154" customWidth="1"/>
    <col min="1341" max="1348" width="2.7265625" style="154" customWidth="1"/>
    <col min="1349" max="1349" width="1" style="154" customWidth="1"/>
    <col min="1350" max="1354" width="2.7265625" style="154" customWidth="1"/>
    <col min="1355" max="1355" width="0.7265625" style="154" customWidth="1"/>
    <col min="1356" max="1357" width="2.7265625" style="154" customWidth="1"/>
    <col min="1358" max="1358" width="5.453125" style="154" customWidth="1"/>
    <col min="1359" max="1364" width="2.7265625" style="154" customWidth="1"/>
    <col min="1365" max="1365" width="14" style="154" customWidth="1"/>
    <col min="1366" max="1366" width="20.54296875" style="154" customWidth="1"/>
    <col min="1367" max="1367" width="19.453125" style="154" customWidth="1"/>
    <col min="1368" max="1368" width="18.26953125" style="154" customWidth="1"/>
    <col min="1369" max="1582" width="11" style="154"/>
    <col min="1583" max="1595" width="2.7265625" style="154" customWidth="1"/>
    <col min="1596" max="1596" width="1" style="154" customWidth="1"/>
    <col min="1597" max="1604" width="2.7265625" style="154" customWidth="1"/>
    <col min="1605" max="1605" width="1" style="154" customWidth="1"/>
    <col min="1606" max="1610" width="2.7265625" style="154" customWidth="1"/>
    <col min="1611" max="1611" width="0.7265625" style="154" customWidth="1"/>
    <col min="1612" max="1613" width="2.7265625" style="154" customWidth="1"/>
    <col min="1614" max="1614" width="5.453125" style="154" customWidth="1"/>
    <col min="1615" max="1620" width="2.7265625" style="154" customWidth="1"/>
    <col min="1621" max="1621" width="14" style="154" customWidth="1"/>
    <col min="1622" max="1622" width="20.54296875" style="154" customWidth="1"/>
    <col min="1623" max="1623" width="19.453125" style="154" customWidth="1"/>
    <col min="1624" max="1624" width="18.26953125" style="154" customWidth="1"/>
    <col min="1625" max="1838" width="11" style="154"/>
    <col min="1839" max="1851" width="2.7265625" style="154" customWidth="1"/>
    <col min="1852" max="1852" width="1" style="154" customWidth="1"/>
    <col min="1853" max="1860" width="2.7265625" style="154" customWidth="1"/>
    <col min="1861" max="1861" width="1" style="154" customWidth="1"/>
    <col min="1862" max="1866" width="2.7265625" style="154" customWidth="1"/>
    <col min="1867" max="1867" width="0.7265625" style="154" customWidth="1"/>
    <col min="1868" max="1869" width="2.7265625" style="154" customWidth="1"/>
    <col min="1870" max="1870" width="5.453125" style="154" customWidth="1"/>
    <col min="1871" max="1876" width="2.7265625" style="154" customWidth="1"/>
    <col min="1877" max="1877" width="14" style="154" customWidth="1"/>
    <col min="1878" max="1878" width="20.54296875" style="154" customWidth="1"/>
    <col min="1879" max="1879" width="19.453125" style="154" customWidth="1"/>
    <col min="1880" max="1880" width="18.26953125" style="154" customWidth="1"/>
    <col min="1881" max="2094" width="11" style="154"/>
    <col min="2095" max="2107" width="2.7265625" style="154" customWidth="1"/>
    <col min="2108" max="2108" width="1" style="154" customWidth="1"/>
    <col min="2109" max="2116" width="2.7265625" style="154" customWidth="1"/>
    <col min="2117" max="2117" width="1" style="154" customWidth="1"/>
    <col min="2118" max="2122" width="2.7265625" style="154" customWidth="1"/>
    <col min="2123" max="2123" width="0.7265625" style="154" customWidth="1"/>
    <col min="2124" max="2125" width="2.7265625" style="154" customWidth="1"/>
    <col min="2126" max="2126" width="5.453125" style="154" customWidth="1"/>
    <col min="2127" max="2132" width="2.7265625" style="154" customWidth="1"/>
    <col min="2133" max="2133" width="14" style="154" customWidth="1"/>
    <col min="2134" max="2134" width="20.54296875" style="154" customWidth="1"/>
    <col min="2135" max="2135" width="19.453125" style="154" customWidth="1"/>
    <col min="2136" max="2136" width="18.26953125" style="154" customWidth="1"/>
    <col min="2137" max="2350" width="11" style="154"/>
    <col min="2351" max="2363" width="2.7265625" style="154" customWidth="1"/>
    <col min="2364" max="2364" width="1" style="154" customWidth="1"/>
    <col min="2365" max="2372" width="2.7265625" style="154" customWidth="1"/>
    <col min="2373" max="2373" width="1" style="154" customWidth="1"/>
    <col min="2374" max="2378" width="2.7265625" style="154" customWidth="1"/>
    <col min="2379" max="2379" width="0.7265625" style="154" customWidth="1"/>
    <col min="2380" max="2381" width="2.7265625" style="154" customWidth="1"/>
    <col min="2382" max="2382" width="5.453125" style="154" customWidth="1"/>
    <col min="2383" max="2388" width="2.7265625" style="154" customWidth="1"/>
    <col min="2389" max="2389" width="14" style="154" customWidth="1"/>
    <col min="2390" max="2390" width="20.54296875" style="154" customWidth="1"/>
    <col min="2391" max="2391" width="19.453125" style="154" customWidth="1"/>
    <col min="2392" max="2392" width="18.26953125" style="154" customWidth="1"/>
    <col min="2393" max="2606" width="11" style="154"/>
    <col min="2607" max="2619" width="2.7265625" style="154" customWidth="1"/>
    <col min="2620" max="2620" width="1" style="154" customWidth="1"/>
    <col min="2621" max="2628" width="2.7265625" style="154" customWidth="1"/>
    <col min="2629" max="2629" width="1" style="154" customWidth="1"/>
    <col min="2630" max="2634" width="2.7265625" style="154" customWidth="1"/>
    <col min="2635" max="2635" width="0.7265625" style="154" customWidth="1"/>
    <col min="2636" max="2637" width="2.7265625" style="154" customWidth="1"/>
    <col min="2638" max="2638" width="5.453125" style="154" customWidth="1"/>
    <col min="2639" max="2644" width="2.7265625" style="154" customWidth="1"/>
    <col min="2645" max="2645" width="14" style="154" customWidth="1"/>
    <col min="2646" max="2646" width="20.54296875" style="154" customWidth="1"/>
    <col min="2647" max="2647" width="19.453125" style="154" customWidth="1"/>
    <col min="2648" max="2648" width="18.26953125" style="154" customWidth="1"/>
    <col min="2649" max="2862" width="11" style="154"/>
    <col min="2863" max="2875" width="2.7265625" style="154" customWidth="1"/>
    <col min="2876" max="2876" width="1" style="154" customWidth="1"/>
    <col min="2877" max="2884" width="2.7265625" style="154" customWidth="1"/>
    <col min="2885" max="2885" width="1" style="154" customWidth="1"/>
    <col min="2886" max="2890" width="2.7265625" style="154" customWidth="1"/>
    <col min="2891" max="2891" width="0.7265625" style="154" customWidth="1"/>
    <col min="2892" max="2893" width="2.7265625" style="154" customWidth="1"/>
    <col min="2894" max="2894" width="5.453125" style="154" customWidth="1"/>
    <col min="2895" max="2900" width="2.7265625" style="154" customWidth="1"/>
    <col min="2901" max="2901" width="14" style="154" customWidth="1"/>
    <col min="2902" max="2902" width="20.54296875" style="154" customWidth="1"/>
    <col min="2903" max="2903" width="19.453125" style="154" customWidth="1"/>
    <col min="2904" max="2904" width="18.26953125" style="154" customWidth="1"/>
    <col min="2905" max="3118" width="11" style="154"/>
    <col min="3119" max="3131" width="2.7265625" style="154" customWidth="1"/>
    <col min="3132" max="3132" width="1" style="154" customWidth="1"/>
    <col min="3133" max="3140" width="2.7265625" style="154" customWidth="1"/>
    <col min="3141" max="3141" width="1" style="154" customWidth="1"/>
    <col min="3142" max="3146" width="2.7265625" style="154" customWidth="1"/>
    <col min="3147" max="3147" width="0.7265625" style="154" customWidth="1"/>
    <col min="3148" max="3149" width="2.7265625" style="154" customWidth="1"/>
    <col min="3150" max="3150" width="5.453125" style="154" customWidth="1"/>
    <col min="3151" max="3156" width="2.7265625" style="154" customWidth="1"/>
    <col min="3157" max="3157" width="14" style="154" customWidth="1"/>
    <col min="3158" max="3158" width="20.54296875" style="154" customWidth="1"/>
    <col min="3159" max="3159" width="19.453125" style="154" customWidth="1"/>
    <col min="3160" max="3160" width="18.26953125" style="154" customWidth="1"/>
    <col min="3161" max="3374" width="11" style="154"/>
    <col min="3375" max="3387" width="2.7265625" style="154" customWidth="1"/>
    <col min="3388" max="3388" width="1" style="154" customWidth="1"/>
    <col min="3389" max="3396" width="2.7265625" style="154" customWidth="1"/>
    <col min="3397" max="3397" width="1" style="154" customWidth="1"/>
    <col min="3398" max="3402" width="2.7265625" style="154" customWidth="1"/>
    <col min="3403" max="3403" width="0.7265625" style="154" customWidth="1"/>
    <col min="3404" max="3405" width="2.7265625" style="154" customWidth="1"/>
    <col min="3406" max="3406" width="5.453125" style="154" customWidth="1"/>
    <col min="3407" max="3412" width="2.7265625" style="154" customWidth="1"/>
    <col min="3413" max="3413" width="14" style="154" customWidth="1"/>
    <col min="3414" max="3414" width="20.54296875" style="154" customWidth="1"/>
    <col min="3415" max="3415" width="19.453125" style="154" customWidth="1"/>
    <col min="3416" max="3416" width="18.26953125" style="154" customWidth="1"/>
    <col min="3417" max="3630" width="11" style="154"/>
    <col min="3631" max="3643" width="2.7265625" style="154" customWidth="1"/>
    <col min="3644" max="3644" width="1" style="154" customWidth="1"/>
    <col min="3645" max="3652" width="2.7265625" style="154" customWidth="1"/>
    <col min="3653" max="3653" width="1" style="154" customWidth="1"/>
    <col min="3654" max="3658" width="2.7265625" style="154" customWidth="1"/>
    <col min="3659" max="3659" width="0.7265625" style="154" customWidth="1"/>
    <col min="3660" max="3661" width="2.7265625" style="154" customWidth="1"/>
    <col min="3662" max="3662" width="5.453125" style="154" customWidth="1"/>
    <col min="3663" max="3668" width="2.7265625" style="154" customWidth="1"/>
    <col min="3669" max="3669" width="14" style="154" customWidth="1"/>
    <col min="3670" max="3670" width="20.54296875" style="154" customWidth="1"/>
    <col min="3671" max="3671" width="19.453125" style="154" customWidth="1"/>
    <col min="3672" max="3672" width="18.26953125" style="154" customWidth="1"/>
    <col min="3673" max="3886" width="11" style="154"/>
    <col min="3887" max="3899" width="2.7265625" style="154" customWidth="1"/>
    <col min="3900" max="3900" width="1" style="154" customWidth="1"/>
    <col min="3901" max="3908" width="2.7265625" style="154" customWidth="1"/>
    <col min="3909" max="3909" width="1" style="154" customWidth="1"/>
    <col min="3910" max="3914" width="2.7265625" style="154" customWidth="1"/>
    <col min="3915" max="3915" width="0.7265625" style="154" customWidth="1"/>
    <col min="3916" max="3917" width="2.7265625" style="154" customWidth="1"/>
    <col min="3918" max="3918" width="5.453125" style="154" customWidth="1"/>
    <col min="3919" max="3924" width="2.7265625" style="154" customWidth="1"/>
    <col min="3925" max="3925" width="14" style="154" customWidth="1"/>
    <col min="3926" max="3926" width="20.54296875" style="154" customWidth="1"/>
    <col min="3927" max="3927" width="19.453125" style="154" customWidth="1"/>
    <col min="3928" max="3928" width="18.26953125" style="154" customWidth="1"/>
    <col min="3929" max="4142" width="11" style="154"/>
    <col min="4143" max="4155" width="2.7265625" style="154" customWidth="1"/>
    <col min="4156" max="4156" width="1" style="154" customWidth="1"/>
    <col min="4157" max="4164" width="2.7265625" style="154" customWidth="1"/>
    <col min="4165" max="4165" width="1" style="154" customWidth="1"/>
    <col min="4166" max="4170" width="2.7265625" style="154" customWidth="1"/>
    <col min="4171" max="4171" width="0.7265625" style="154" customWidth="1"/>
    <col min="4172" max="4173" width="2.7265625" style="154" customWidth="1"/>
    <col min="4174" max="4174" width="5.453125" style="154" customWidth="1"/>
    <col min="4175" max="4180" width="2.7265625" style="154" customWidth="1"/>
    <col min="4181" max="4181" width="14" style="154" customWidth="1"/>
    <col min="4182" max="4182" width="20.54296875" style="154" customWidth="1"/>
    <col min="4183" max="4183" width="19.453125" style="154" customWidth="1"/>
    <col min="4184" max="4184" width="18.26953125" style="154" customWidth="1"/>
    <col min="4185" max="4398" width="11" style="154"/>
    <col min="4399" max="4411" width="2.7265625" style="154" customWidth="1"/>
    <col min="4412" max="4412" width="1" style="154" customWidth="1"/>
    <col min="4413" max="4420" width="2.7265625" style="154" customWidth="1"/>
    <col min="4421" max="4421" width="1" style="154" customWidth="1"/>
    <col min="4422" max="4426" width="2.7265625" style="154" customWidth="1"/>
    <col min="4427" max="4427" width="0.7265625" style="154" customWidth="1"/>
    <col min="4428" max="4429" width="2.7265625" style="154" customWidth="1"/>
    <col min="4430" max="4430" width="5.453125" style="154" customWidth="1"/>
    <col min="4431" max="4436" width="2.7265625" style="154" customWidth="1"/>
    <col min="4437" max="4437" width="14" style="154" customWidth="1"/>
    <col min="4438" max="4438" width="20.54296875" style="154" customWidth="1"/>
    <col min="4439" max="4439" width="19.453125" style="154" customWidth="1"/>
    <col min="4440" max="4440" width="18.26953125" style="154" customWidth="1"/>
    <col min="4441" max="4654" width="11" style="154"/>
    <col min="4655" max="4667" width="2.7265625" style="154" customWidth="1"/>
    <col min="4668" max="4668" width="1" style="154" customWidth="1"/>
    <col min="4669" max="4676" width="2.7265625" style="154" customWidth="1"/>
    <col min="4677" max="4677" width="1" style="154" customWidth="1"/>
    <col min="4678" max="4682" width="2.7265625" style="154" customWidth="1"/>
    <col min="4683" max="4683" width="0.7265625" style="154" customWidth="1"/>
    <col min="4684" max="4685" width="2.7265625" style="154" customWidth="1"/>
    <col min="4686" max="4686" width="5.453125" style="154" customWidth="1"/>
    <col min="4687" max="4692" width="2.7265625" style="154" customWidth="1"/>
    <col min="4693" max="4693" width="14" style="154" customWidth="1"/>
    <col min="4694" max="4694" width="20.54296875" style="154" customWidth="1"/>
    <col min="4695" max="4695" width="19.453125" style="154" customWidth="1"/>
    <col min="4696" max="4696" width="18.26953125" style="154" customWidth="1"/>
    <col min="4697" max="4910" width="11" style="154"/>
    <col min="4911" max="4923" width="2.7265625" style="154" customWidth="1"/>
    <col min="4924" max="4924" width="1" style="154" customWidth="1"/>
    <col min="4925" max="4932" width="2.7265625" style="154" customWidth="1"/>
    <col min="4933" max="4933" width="1" style="154" customWidth="1"/>
    <col min="4934" max="4938" width="2.7265625" style="154" customWidth="1"/>
    <col min="4939" max="4939" width="0.7265625" style="154" customWidth="1"/>
    <col min="4940" max="4941" width="2.7265625" style="154" customWidth="1"/>
    <col min="4942" max="4942" width="5.453125" style="154" customWidth="1"/>
    <col min="4943" max="4948" width="2.7265625" style="154" customWidth="1"/>
    <col min="4949" max="4949" width="14" style="154" customWidth="1"/>
    <col min="4950" max="4950" width="20.54296875" style="154" customWidth="1"/>
    <col min="4951" max="4951" width="19.453125" style="154" customWidth="1"/>
    <col min="4952" max="4952" width="18.26953125" style="154" customWidth="1"/>
    <col min="4953" max="5166" width="11" style="154"/>
    <col min="5167" max="5179" width="2.7265625" style="154" customWidth="1"/>
    <col min="5180" max="5180" width="1" style="154" customWidth="1"/>
    <col min="5181" max="5188" width="2.7265625" style="154" customWidth="1"/>
    <col min="5189" max="5189" width="1" style="154" customWidth="1"/>
    <col min="5190" max="5194" width="2.7265625" style="154" customWidth="1"/>
    <col min="5195" max="5195" width="0.7265625" style="154" customWidth="1"/>
    <col min="5196" max="5197" width="2.7265625" style="154" customWidth="1"/>
    <col min="5198" max="5198" width="5.453125" style="154" customWidth="1"/>
    <col min="5199" max="5204" width="2.7265625" style="154" customWidth="1"/>
    <col min="5205" max="5205" width="14" style="154" customWidth="1"/>
    <col min="5206" max="5206" width="20.54296875" style="154" customWidth="1"/>
    <col min="5207" max="5207" width="19.453125" style="154" customWidth="1"/>
    <col min="5208" max="5208" width="18.26953125" style="154" customWidth="1"/>
    <col min="5209" max="5422" width="11" style="154"/>
    <col min="5423" max="5435" width="2.7265625" style="154" customWidth="1"/>
    <col min="5436" max="5436" width="1" style="154" customWidth="1"/>
    <col min="5437" max="5444" width="2.7265625" style="154" customWidth="1"/>
    <col min="5445" max="5445" width="1" style="154" customWidth="1"/>
    <col min="5446" max="5450" width="2.7265625" style="154" customWidth="1"/>
    <col min="5451" max="5451" width="0.7265625" style="154" customWidth="1"/>
    <col min="5452" max="5453" width="2.7265625" style="154" customWidth="1"/>
    <col min="5454" max="5454" width="5.453125" style="154" customWidth="1"/>
    <col min="5455" max="5460" width="2.7265625" style="154" customWidth="1"/>
    <col min="5461" max="5461" width="14" style="154" customWidth="1"/>
    <col min="5462" max="5462" width="20.54296875" style="154" customWidth="1"/>
    <col min="5463" max="5463" width="19.453125" style="154" customWidth="1"/>
    <col min="5464" max="5464" width="18.26953125" style="154" customWidth="1"/>
    <col min="5465" max="5678" width="11" style="154"/>
    <col min="5679" max="5691" width="2.7265625" style="154" customWidth="1"/>
    <col min="5692" max="5692" width="1" style="154" customWidth="1"/>
    <col min="5693" max="5700" width="2.7265625" style="154" customWidth="1"/>
    <col min="5701" max="5701" width="1" style="154" customWidth="1"/>
    <col min="5702" max="5706" width="2.7265625" style="154" customWidth="1"/>
    <col min="5707" max="5707" width="0.7265625" style="154" customWidth="1"/>
    <col min="5708" max="5709" width="2.7265625" style="154" customWidth="1"/>
    <col min="5710" max="5710" width="5.453125" style="154" customWidth="1"/>
    <col min="5711" max="5716" width="2.7265625" style="154" customWidth="1"/>
    <col min="5717" max="5717" width="14" style="154" customWidth="1"/>
    <col min="5718" max="5718" width="20.54296875" style="154" customWidth="1"/>
    <col min="5719" max="5719" width="19.453125" style="154" customWidth="1"/>
    <col min="5720" max="5720" width="18.26953125" style="154" customWidth="1"/>
    <col min="5721" max="5934" width="11" style="154"/>
    <col min="5935" max="5947" width="2.7265625" style="154" customWidth="1"/>
    <col min="5948" max="5948" width="1" style="154" customWidth="1"/>
    <col min="5949" max="5956" width="2.7265625" style="154" customWidth="1"/>
    <col min="5957" max="5957" width="1" style="154" customWidth="1"/>
    <col min="5958" max="5962" width="2.7265625" style="154" customWidth="1"/>
    <col min="5963" max="5963" width="0.7265625" style="154" customWidth="1"/>
    <col min="5964" max="5965" width="2.7265625" style="154" customWidth="1"/>
    <col min="5966" max="5966" width="5.453125" style="154" customWidth="1"/>
    <col min="5967" max="5972" width="2.7265625" style="154" customWidth="1"/>
    <col min="5973" max="5973" width="14" style="154" customWidth="1"/>
    <col min="5974" max="5974" width="20.54296875" style="154" customWidth="1"/>
    <col min="5975" max="5975" width="19.453125" style="154" customWidth="1"/>
    <col min="5976" max="5976" width="18.26953125" style="154" customWidth="1"/>
    <col min="5977" max="6190" width="11" style="154"/>
    <col min="6191" max="6203" width="2.7265625" style="154" customWidth="1"/>
    <col min="6204" max="6204" width="1" style="154" customWidth="1"/>
    <col min="6205" max="6212" width="2.7265625" style="154" customWidth="1"/>
    <col min="6213" max="6213" width="1" style="154" customWidth="1"/>
    <col min="6214" max="6218" width="2.7265625" style="154" customWidth="1"/>
    <col min="6219" max="6219" width="0.7265625" style="154" customWidth="1"/>
    <col min="6220" max="6221" width="2.7265625" style="154" customWidth="1"/>
    <col min="6222" max="6222" width="5.453125" style="154" customWidth="1"/>
    <col min="6223" max="6228" width="2.7265625" style="154" customWidth="1"/>
    <col min="6229" max="6229" width="14" style="154" customWidth="1"/>
    <col min="6230" max="6230" width="20.54296875" style="154" customWidth="1"/>
    <col min="6231" max="6231" width="19.453125" style="154" customWidth="1"/>
    <col min="6232" max="6232" width="18.26953125" style="154" customWidth="1"/>
    <col min="6233" max="6446" width="11" style="154"/>
    <col min="6447" max="6459" width="2.7265625" style="154" customWidth="1"/>
    <col min="6460" max="6460" width="1" style="154" customWidth="1"/>
    <col min="6461" max="6468" width="2.7265625" style="154" customWidth="1"/>
    <col min="6469" max="6469" width="1" style="154" customWidth="1"/>
    <col min="6470" max="6474" width="2.7265625" style="154" customWidth="1"/>
    <col min="6475" max="6475" width="0.7265625" style="154" customWidth="1"/>
    <col min="6476" max="6477" width="2.7265625" style="154" customWidth="1"/>
    <col min="6478" max="6478" width="5.453125" style="154" customWidth="1"/>
    <col min="6479" max="6484" width="2.7265625" style="154" customWidth="1"/>
    <col min="6485" max="6485" width="14" style="154" customWidth="1"/>
    <col min="6486" max="6486" width="20.54296875" style="154" customWidth="1"/>
    <col min="6487" max="6487" width="19.453125" style="154" customWidth="1"/>
    <col min="6488" max="6488" width="18.26953125" style="154" customWidth="1"/>
    <col min="6489" max="6702" width="11" style="154"/>
    <col min="6703" max="6715" width="2.7265625" style="154" customWidth="1"/>
    <col min="6716" max="6716" width="1" style="154" customWidth="1"/>
    <col min="6717" max="6724" width="2.7265625" style="154" customWidth="1"/>
    <col min="6725" max="6725" width="1" style="154" customWidth="1"/>
    <col min="6726" max="6730" width="2.7265625" style="154" customWidth="1"/>
    <col min="6731" max="6731" width="0.7265625" style="154" customWidth="1"/>
    <col min="6732" max="6733" width="2.7265625" style="154" customWidth="1"/>
    <col min="6734" max="6734" width="5.453125" style="154" customWidth="1"/>
    <col min="6735" max="6740" width="2.7265625" style="154" customWidth="1"/>
    <col min="6741" max="6741" width="14" style="154" customWidth="1"/>
    <col min="6742" max="6742" width="20.54296875" style="154" customWidth="1"/>
    <col min="6743" max="6743" width="19.453125" style="154" customWidth="1"/>
    <col min="6744" max="6744" width="18.26953125" style="154" customWidth="1"/>
    <col min="6745" max="6958" width="11" style="154"/>
    <col min="6959" max="6971" width="2.7265625" style="154" customWidth="1"/>
    <col min="6972" max="6972" width="1" style="154" customWidth="1"/>
    <col min="6973" max="6980" width="2.7265625" style="154" customWidth="1"/>
    <col min="6981" max="6981" width="1" style="154" customWidth="1"/>
    <col min="6982" max="6986" width="2.7265625" style="154" customWidth="1"/>
    <col min="6987" max="6987" width="0.7265625" style="154" customWidth="1"/>
    <col min="6988" max="6989" width="2.7265625" style="154" customWidth="1"/>
    <col min="6990" max="6990" width="5.453125" style="154" customWidth="1"/>
    <col min="6991" max="6996" width="2.7265625" style="154" customWidth="1"/>
    <col min="6997" max="6997" width="14" style="154" customWidth="1"/>
    <col min="6998" max="6998" width="20.54296875" style="154" customWidth="1"/>
    <col min="6999" max="6999" width="19.453125" style="154" customWidth="1"/>
    <col min="7000" max="7000" width="18.26953125" style="154" customWidth="1"/>
    <col min="7001" max="7214" width="11" style="154"/>
    <col min="7215" max="7227" width="2.7265625" style="154" customWidth="1"/>
    <col min="7228" max="7228" width="1" style="154" customWidth="1"/>
    <col min="7229" max="7236" width="2.7265625" style="154" customWidth="1"/>
    <col min="7237" max="7237" width="1" style="154" customWidth="1"/>
    <col min="7238" max="7242" width="2.7265625" style="154" customWidth="1"/>
    <col min="7243" max="7243" width="0.7265625" style="154" customWidth="1"/>
    <col min="7244" max="7245" width="2.7265625" style="154" customWidth="1"/>
    <col min="7246" max="7246" width="5.453125" style="154" customWidth="1"/>
    <col min="7247" max="7252" width="2.7265625" style="154" customWidth="1"/>
    <col min="7253" max="7253" width="14" style="154" customWidth="1"/>
    <col min="7254" max="7254" width="20.54296875" style="154" customWidth="1"/>
    <col min="7255" max="7255" width="19.453125" style="154" customWidth="1"/>
    <col min="7256" max="7256" width="18.26953125" style="154" customWidth="1"/>
    <col min="7257" max="7470" width="11" style="154"/>
    <col min="7471" max="7483" width="2.7265625" style="154" customWidth="1"/>
    <col min="7484" max="7484" width="1" style="154" customWidth="1"/>
    <col min="7485" max="7492" width="2.7265625" style="154" customWidth="1"/>
    <col min="7493" max="7493" width="1" style="154" customWidth="1"/>
    <col min="7494" max="7498" width="2.7265625" style="154" customWidth="1"/>
    <col min="7499" max="7499" width="0.7265625" style="154" customWidth="1"/>
    <col min="7500" max="7501" width="2.7265625" style="154" customWidth="1"/>
    <col min="7502" max="7502" width="5.453125" style="154" customWidth="1"/>
    <col min="7503" max="7508" width="2.7265625" style="154" customWidth="1"/>
    <col min="7509" max="7509" width="14" style="154" customWidth="1"/>
    <col min="7510" max="7510" width="20.54296875" style="154" customWidth="1"/>
    <col min="7511" max="7511" width="19.453125" style="154" customWidth="1"/>
    <col min="7512" max="7512" width="18.26953125" style="154" customWidth="1"/>
    <col min="7513" max="7726" width="11" style="154"/>
    <col min="7727" max="7739" width="2.7265625" style="154" customWidth="1"/>
    <col min="7740" max="7740" width="1" style="154" customWidth="1"/>
    <col min="7741" max="7748" width="2.7265625" style="154" customWidth="1"/>
    <col min="7749" max="7749" width="1" style="154" customWidth="1"/>
    <col min="7750" max="7754" width="2.7265625" style="154" customWidth="1"/>
    <col min="7755" max="7755" width="0.7265625" style="154" customWidth="1"/>
    <col min="7756" max="7757" width="2.7265625" style="154" customWidth="1"/>
    <col min="7758" max="7758" width="5.453125" style="154" customWidth="1"/>
    <col min="7759" max="7764" width="2.7265625" style="154" customWidth="1"/>
    <col min="7765" max="7765" width="14" style="154" customWidth="1"/>
    <col min="7766" max="7766" width="20.54296875" style="154" customWidth="1"/>
    <col min="7767" max="7767" width="19.453125" style="154" customWidth="1"/>
    <col min="7768" max="7768" width="18.26953125" style="154" customWidth="1"/>
    <col min="7769" max="7982" width="11" style="154"/>
    <col min="7983" max="7995" width="2.7265625" style="154" customWidth="1"/>
    <col min="7996" max="7996" width="1" style="154" customWidth="1"/>
    <col min="7997" max="8004" width="2.7265625" style="154" customWidth="1"/>
    <col min="8005" max="8005" width="1" style="154" customWidth="1"/>
    <col min="8006" max="8010" width="2.7265625" style="154" customWidth="1"/>
    <col min="8011" max="8011" width="0.7265625" style="154" customWidth="1"/>
    <col min="8012" max="8013" width="2.7265625" style="154" customWidth="1"/>
    <col min="8014" max="8014" width="5.453125" style="154" customWidth="1"/>
    <col min="8015" max="8020" width="2.7265625" style="154" customWidth="1"/>
    <col min="8021" max="8021" width="14" style="154" customWidth="1"/>
    <col min="8022" max="8022" width="20.54296875" style="154" customWidth="1"/>
    <col min="8023" max="8023" width="19.453125" style="154" customWidth="1"/>
    <col min="8024" max="8024" width="18.26953125" style="154" customWidth="1"/>
    <col min="8025" max="8238" width="11" style="154"/>
    <col min="8239" max="8251" width="2.7265625" style="154" customWidth="1"/>
    <col min="8252" max="8252" width="1" style="154" customWidth="1"/>
    <col min="8253" max="8260" width="2.7265625" style="154" customWidth="1"/>
    <col min="8261" max="8261" width="1" style="154" customWidth="1"/>
    <col min="8262" max="8266" width="2.7265625" style="154" customWidth="1"/>
    <col min="8267" max="8267" width="0.7265625" style="154" customWidth="1"/>
    <col min="8268" max="8269" width="2.7265625" style="154" customWidth="1"/>
    <col min="8270" max="8270" width="5.453125" style="154" customWidth="1"/>
    <col min="8271" max="8276" width="2.7265625" style="154" customWidth="1"/>
    <col min="8277" max="8277" width="14" style="154" customWidth="1"/>
    <col min="8278" max="8278" width="20.54296875" style="154" customWidth="1"/>
    <col min="8279" max="8279" width="19.453125" style="154" customWidth="1"/>
    <col min="8280" max="8280" width="18.26953125" style="154" customWidth="1"/>
    <col min="8281" max="8494" width="11" style="154"/>
    <col min="8495" max="8507" width="2.7265625" style="154" customWidth="1"/>
    <col min="8508" max="8508" width="1" style="154" customWidth="1"/>
    <col min="8509" max="8516" width="2.7265625" style="154" customWidth="1"/>
    <col min="8517" max="8517" width="1" style="154" customWidth="1"/>
    <col min="8518" max="8522" width="2.7265625" style="154" customWidth="1"/>
    <col min="8523" max="8523" width="0.7265625" style="154" customWidth="1"/>
    <col min="8524" max="8525" width="2.7265625" style="154" customWidth="1"/>
    <col min="8526" max="8526" width="5.453125" style="154" customWidth="1"/>
    <col min="8527" max="8532" width="2.7265625" style="154" customWidth="1"/>
    <col min="8533" max="8533" width="14" style="154" customWidth="1"/>
    <col min="8534" max="8534" width="20.54296875" style="154" customWidth="1"/>
    <col min="8535" max="8535" width="19.453125" style="154" customWidth="1"/>
    <col min="8536" max="8536" width="18.26953125" style="154" customWidth="1"/>
    <col min="8537" max="8750" width="11" style="154"/>
    <col min="8751" max="8763" width="2.7265625" style="154" customWidth="1"/>
    <col min="8764" max="8764" width="1" style="154" customWidth="1"/>
    <col min="8765" max="8772" width="2.7265625" style="154" customWidth="1"/>
    <col min="8773" max="8773" width="1" style="154" customWidth="1"/>
    <col min="8774" max="8778" width="2.7265625" style="154" customWidth="1"/>
    <col min="8779" max="8779" width="0.7265625" style="154" customWidth="1"/>
    <col min="8780" max="8781" width="2.7265625" style="154" customWidth="1"/>
    <col min="8782" max="8782" width="5.453125" style="154" customWidth="1"/>
    <col min="8783" max="8788" width="2.7265625" style="154" customWidth="1"/>
    <col min="8789" max="8789" width="14" style="154" customWidth="1"/>
    <col min="8790" max="8790" width="20.54296875" style="154" customWidth="1"/>
    <col min="8791" max="8791" width="19.453125" style="154" customWidth="1"/>
    <col min="8792" max="8792" width="18.26953125" style="154" customWidth="1"/>
    <col min="8793" max="9006" width="11" style="154"/>
    <col min="9007" max="9019" width="2.7265625" style="154" customWidth="1"/>
    <col min="9020" max="9020" width="1" style="154" customWidth="1"/>
    <col min="9021" max="9028" width="2.7265625" style="154" customWidth="1"/>
    <col min="9029" max="9029" width="1" style="154" customWidth="1"/>
    <col min="9030" max="9034" width="2.7265625" style="154" customWidth="1"/>
    <col min="9035" max="9035" width="0.7265625" style="154" customWidth="1"/>
    <col min="9036" max="9037" width="2.7265625" style="154" customWidth="1"/>
    <col min="9038" max="9038" width="5.453125" style="154" customWidth="1"/>
    <col min="9039" max="9044" width="2.7265625" style="154" customWidth="1"/>
    <col min="9045" max="9045" width="14" style="154" customWidth="1"/>
    <col min="9046" max="9046" width="20.54296875" style="154" customWidth="1"/>
    <col min="9047" max="9047" width="19.453125" style="154" customWidth="1"/>
    <col min="9048" max="9048" width="18.26953125" style="154" customWidth="1"/>
    <col min="9049" max="9262" width="11" style="154"/>
    <col min="9263" max="9275" width="2.7265625" style="154" customWidth="1"/>
    <col min="9276" max="9276" width="1" style="154" customWidth="1"/>
    <col min="9277" max="9284" width="2.7265625" style="154" customWidth="1"/>
    <col min="9285" max="9285" width="1" style="154" customWidth="1"/>
    <col min="9286" max="9290" width="2.7265625" style="154" customWidth="1"/>
    <col min="9291" max="9291" width="0.7265625" style="154" customWidth="1"/>
    <col min="9292" max="9293" width="2.7265625" style="154" customWidth="1"/>
    <col min="9294" max="9294" width="5.453125" style="154" customWidth="1"/>
    <col min="9295" max="9300" width="2.7265625" style="154" customWidth="1"/>
    <col min="9301" max="9301" width="14" style="154" customWidth="1"/>
    <col min="9302" max="9302" width="20.54296875" style="154" customWidth="1"/>
    <col min="9303" max="9303" width="19.453125" style="154" customWidth="1"/>
    <col min="9304" max="9304" width="18.26953125" style="154" customWidth="1"/>
    <col min="9305" max="9518" width="11" style="154"/>
    <col min="9519" max="9531" width="2.7265625" style="154" customWidth="1"/>
    <col min="9532" max="9532" width="1" style="154" customWidth="1"/>
    <col min="9533" max="9540" width="2.7265625" style="154" customWidth="1"/>
    <col min="9541" max="9541" width="1" style="154" customWidth="1"/>
    <col min="9542" max="9546" width="2.7265625" style="154" customWidth="1"/>
    <col min="9547" max="9547" width="0.7265625" style="154" customWidth="1"/>
    <col min="9548" max="9549" width="2.7265625" style="154" customWidth="1"/>
    <col min="9550" max="9550" width="5.453125" style="154" customWidth="1"/>
    <col min="9551" max="9556" width="2.7265625" style="154" customWidth="1"/>
    <col min="9557" max="9557" width="14" style="154" customWidth="1"/>
    <col min="9558" max="9558" width="20.54296875" style="154" customWidth="1"/>
    <col min="9559" max="9559" width="19.453125" style="154" customWidth="1"/>
    <col min="9560" max="9560" width="18.26953125" style="154" customWidth="1"/>
    <col min="9561" max="9774" width="11" style="154"/>
    <col min="9775" max="9787" width="2.7265625" style="154" customWidth="1"/>
    <col min="9788" max="9788" width="1" style="154" customWidth="1"/>
    <col min="9789" max="9796" width="2.7265625" style="154" customWidth="1"/>
    <col min="9797" max="9797" width="1" style="154" customWidth="1"/>
    <col min="9798" max="9802" width="2.7265625" style="154" customWidth="1"/>
    <col min="9803" max="9803" width="0.7265625" style="154" customWidth="1"/>
    <col min="9804" max="9805" width="2.7265625" style="154" customWidth="1"/>
    <col min="9806" max="9806" width="5.453125" style="154" customWidth="1"/>
    <col min="9807" max="9812" width="2.7265625" style="154" customWidth="1"/>
    <col min="9813" max="9813" width="14" style="154" customWidth="1"/>
    <col min="9814" max="9814" width="20.54296875" style="154" customWidth="1"/>
    <col min="9815" max="9815" width="19.453125" style="154" customWidth="1"/>
    <col min="9816" max="9816" width="18.26953125" style="154" customWidth="1"/>
    <col min="9817" max="10030" width="11" style="154"/>
    <col min="10031" max="10043" width="2.7265625" style="154" customWidth="1"/>
    <col min="10044" max="10044" width="1" style="154" customWidth="1"/>
    <col min="10045" max="10052" width="2.7265625" style="154" customWidth="1"/>
    <col min="10053" max="10053" width="1" style="154" customWidth="1"/>
    <col min="10054" max="10058" width="2.7265625" style="154" customWidth="1"/>
    <col min="10059" max="10059" width="0.7265625" style="154" customWidth="1"/>
    <col min="10060" max="10061" width="2.7265625" style="154" customWidth="1"/>
    <col min="10062" max="10062" width="5.453125" style="154" customWidth="1"/>
    <col min="10063" max="10068" width="2.7265625" style="154" customWidth="1"/>
    <col min="10069" max="10069" width="14" style="154" customWidth="1"/>
    <col min="10070" max="10070" width="20.54296875" style="154" customWidth="1"/>
    <col min="10071" max="10071" width="19.453125" style="154" customWidth="1"/>
    <col min="10072" max="10072" width="18.26953125" style="154" customWidth="1"/>
    <col min="10073" max="10286" width="11" style="154"/>
    <col min="10287" max="10299" width="2.7265625" style="154" customWidth="1"/>
    <col min="10300" max="10300" width="1" style="154" customWidth="1"/>
    <col min="10301" max="10308" width="2.7265625" style="154" customWidth="1"/>
    <col min="10309" max="10309" width="1" style="154" customWidth="1"/>
    <col min="10310" max="10314" width="2.7265625" style="154" customWidth="1"/>
    <col min="10315" max="10315" width="0.7265625" style="154" customWidth="1"/>
    <col min="10316" max="10317" width="2.7265625" style="154" customWidth="1"/>
    <col min="10318" max="10318" width="5.453125" style="154" customWidth="1"/>
    <col min="10319" max="10324" width="2.7265625" style="154" customWidth="1"/>
    <col min="10325" max="10325" width="14" style="154" customWidth="1"/>
    <col min="10326" max="10326" width="20.54296875" style="154" customWidth="1"/>
    <col min="10327" max="10327" width="19.453125" style="154" customWidth="1"/>
    <col min="10328" max="10328" width="18.26953125" style="154" customWidth="1"/>
    <col min="10329" max="10542" width="11" style="154"/>
    <col min="10543" max="10555" width="2.7265625" style="154" customWidth="1"/>
    <col min="10556" max="10556" width="1" style="154" customWidth="1"/>
    <col min="10557" max="10564" width="2.7265625" style="154" customWidth="1"/>
    <col min="10565" max="10565" width="1" style="154" customWidth="1"/>
    <col min="10566" max="10570" width="2.7265625" style="154" customWidth="1"/>
    <col min="10571" max="10571" width="0.7265625" style="154" customWidth="1"/>
    <col min="10572" max="10573" width="2.7265625" style="154" customWidth="1"/>
    <col min="10574" max="10574" width="5.453125" style="154" customWidth="1"/>
    <col min="10575" max="10580" width="2.7265625" style="154" customWidth="1"/>
    <col min="10581" max="10581" width="14" style="154" customWidth="1"/>
    <col min="10582" max="10582" width="20.54296875" style="154" customWidth="1"/>
    <col min="10583" max="10583" width="19.453125" style="154" customWidth="1"/>
    <col min="10584" max="10584" width="18.26953125" style="154" customWidth="1"/>
    <col min="10585" max="10798" width="11" style="154"/>
    <col min="10799" max="10811" width="2.7265625" style="154" customWidth="1"/>
    <col min="10812" max="10812" width="1" style="154" customWidth="1"/>
    <col min="10813" max="10820" width="2.7265625" style="154" customWidth="1"/>
    <col min="10821" max="10821" width="1" style="154" customWidth="1"/>
    <col min="10822" max="10826" width="2.7265625" style="154" customWidth="1"/>
    <col min="10827" max="10827" width="0.7265625" style="154" customWidth="1"/>
    <col min="10828" max="10829" width="2.7265625" style="154" customWidth="1"/>
    <col min="10830" max="10830" width="5.453125" style="154" customWidth="1"/>
    <col min="10831" max="10836" width="2.7265625" style="154" customWidth="1"/>
    <col min="10837" max="10837" width="14" style="154" customWidth="1"/>
    <col min="10838" max="10838" width="20.54296875" style="154" customWidth="1"/>
    <col min="10839" max="10839" width="19.453125" style="154" customWidth="1"/>
    <col min="10840" max="10840" width="18.26953125" style="154" customWidth="1"/>
    <col min="10841" max="11054" width="11" style="154"/>
    <col min="11055" max="11067" width="2.7265625" style="154" customWidth="1"/>
    <col min="11068" max="11068" width="1" style="154" customWidth="1"/>
    <col min="11069" max="11076" width="2.7265625" style="154" customWidth="1"/>
    <col min="11077" max="11077" width="1" style="154" customWidth="1"/>
    <col min="11078" max="11082" width="2.7265625" style="154" customWidth="1"/>
    <col min="11083" max="11083" width="0.7265625" style="154" customWidth="1"/>
    <col min="11084" max="11085" width="2.7265625" style="154" customWidth="1"/>
    <col min="11086" max="11086" width="5.453125" style="154" customWidth="1"/>
    <col min="11087" max="11092" width="2.7265625" style="154" customWidth="1"/>
    <col min="11093" max="11093" width="14" style="154" customWidth="1"/>
    <col min="11094" max="11094" width="20.54296875" style="154" customWidth="1"/>
    <col min="11095" max="11095" width="19.453125" style="154" customWidth="1"/>
    <col min="11096" max="11096" width="18.26953125" style="154" customWidth="1"/>
    <col min="11097" max="11310" width="11" style="154"/>
    <col min="11311" max="11323" width="2.7265625" style="154" customWidth="1"/>
    <col min="11324" max="11324" width="1" style="154" customWidth="1"/>
    <col min="11325" max="11332" width="2.7265625" style="154" customWidth="1"/>
    <col min="11333" max="11333" width="1" style="154" customWidth="1"/>
    <col min="11334" max="11338" width="2.7265625" style="154" customWidth="1"/>
    <col min="11339" max="11339" width="0.7265625" style="154" customWidth="1"/>
    <col min="11340" max="11341" width="2.7265625" style="154" customWidth="1"/>
    <col min="11342" max="11342" width="5.453125" style="154" customWidth="1"/>
    <col min="11343" max="11348" width="2.7265625" style="154" customWidth="1"/>
    <col min="11349" max="11349" width="14" style="154" customWidth="1"/>
    <col min="11350" max="11350" width="20.54296875" style="154" customWidth="1"/>
    <col min="11351" max="11351" width="19.453125" style="154" customWidth="1"/>
    <col min="11352" max="11352" width="18.26953125" style="154" customWidth="1"/>
    <col min="11353" max="11566" width="11" style="154"/>
    <col min="11567" max="11579" width="2.7265625" style="154" customWidth="1"/>
    <col min="11580" max="11580" width="1" style="154" customWidth="1"/>
    <col min="11581" max="11588" width="2.7265625" style="154" customWidth="1"/>
    <col min="11589" max="11589" width="1" style="154" customWidth="1"/>
    <col min="11590" max="11594" width="2.7265625" style="154" customWidth="1"/>
    <col min="11595" max="11595" width="0.7265625" style="154" customWidth="1"/>
    <col min="11596" max="11597" width="2.7265625" style="154" customWidth="1"/>
    <col min="11598" max="11598" width="5.453125" style="154" customWidth="1"/>
    <col min="11599" max="11604" width="2.7265625" style="154" customWidth="1"/>
    <col min="11605" max="11605" width="14" style="154" customWidth="1"/>
    <col min="11606" max="11606" width="20.54296875" style="154" customWidth="1"/>
    <col min="11607" max="11607" width="19.453125" style="154" customWidth="1"/>
    <col min="11608" max="11608" width="18.26953125" style="154" customWidth="1"/>
    <col min="11609" max="11822" width="11" style="154"/>
    <col min="11823" max="11835" width="2.7265625" style="154" customWidth="1"/>
    <col min="11836" max="11836" width="1" style="154" customWidth="1"/>
    <col min="11837" max="11844" width="2.7265625" style="154" customWidth="1"/>
    <col min="11845" max="11845" width="1" style="154" customWidth="1"/>
    <col min="11846" max="11850" width="2.7265625" style="154" customWidth="1"/>
    <col min="11851" max="11851" width="0.7265625" style="154" customWidth="1"/>
    <col min="11852" max="11853" width="2.7265625" style="154" customWidth="1"/>
    <col min="11854" max="11854" width="5.453125" style="154" customWidth="1"/>
    <col min="11855" max="11860" width="2.7265625" style="154" customWidth="1"/>
    <col min="11861" max="11861" width="14" style="154" customWidth="1"/>
    <col min="11862" max="11862" width="20.54296875" style="154" customWidth="1"/>
    <col min="11863" max="11863" width="19.453125" style="154" customWidth="1"/>
    <col min="11864" max="11864" width="18.26953125" style="154" customWidth="1"/>
    <col min="11865" max="12078" width="11" style="154"/>
    <col min="12079" max="12091" width="2.7265625" style="154" customWidth="1"/>
    <col min="12092" max="12092" width="1" style="154" customWidth="1"/>
    <col min="12093" max="12100" width="2.7265625" style="154" customWidth="1"/>
    <col min="12101" max="12101" width="1" style="154" customWidth="1"/>
    <col min="12102" max="12106" width="2.7265625" style="154" customWidth="1"/>
    <col min="12107" max="12107" width="0.7265625" style="154" customWidth="1"/>
    <col min="12108" max="12109" width="2.7265625" style="154" customWidth="1"/>
    <col min="12110" max="12110" width="5.453125" style="154" customWidth="1"/>
    <col min="12111" max="12116" width="2.7265625" style="154" customWidth="1"/>
    <col min="12117" max="12117" width="14" style="154" customWidth="1"/>
    <col min="12118" max="12118" width="20.54296875" style="154" customWidth="1"/>
    <col min="12119" max="12119" width="19.453125" style="154" customWidth="1"/>
    <col min="12120" max="12120" width="18.26953125" style="154" customWidth="1"/>
    <col min="12121" max="12334" width="11" style="154"/>
    <col min="12335" max="12347" width="2.7265625" style="154" customWidth="1"/>
    <col min="12348" max="12348" width="1" style="154" customWidth="1"/>
    <col min="12349" max="12356" width="2.7265625" style="154" customWidth="1"/>
    <col min="12357" max="12357" width="1" style="154" customWidth="1"/>
    <col min="12358" max="12362" width="2.7265625" style="154" customWidth="1"/>
    <col min="12363" max="12363" width="0.7265625" style="154" customWidth="1"/>
    <col min="12364" max="12365" width="2.7265625" style="154" customWidth="1"/>
    <col min="12366" max="12366" width="5.453125" style="154" customWidth="1"/>
    <col min="12367" max="12372" width="2.7265625" style="154" customWidth="1"/>
    <col min="12373" max="12373" width="14" style="154" customWidth="1"/>
    <col min="12374" max="12374" width="20.54296875" style="154" customWidth="1"/>
    <col min="12375" max="12375" width="19.453125" style="154" customWidth="1"/>
    <col min="12376" max="12376" width="18.26953125" style="154" customWidth="1"/>
    <col min="12377" max="12590" width="11" style="154"/>
    <col min="12591" max="12603" width="2.7265625" style="154" customWidth="1"/>
    <col min="12604" max="12604" width="1" style="154" customWidth="1"/>
    <col min="12605" max="12612" width="2.7265625" style="154" customWidth="1"/>
    <col min="12613" max="12613" width="1" style="154" customWidth="1"/>
    <col min="12614" max="12618" width="2.7265625" style="154" customWidth="1"/>
    <col min="12619" max="12619" width="0.7265625" style="154" customWidth="1"/>
    <col min="12620" max="12621" width="2.7265625" style="154" customWidth="1"/>
    <col min="12622" max="12622" width="5.453125" style="154" customWidth="1"/>
    <col min="12623" max="12628" width="2.7265625" style="154" customWidth="1"/>
    <col min="12629" max="12629" width="14" style="154" customWidth="1"/>
    <col min="12630" max="12630" width="20.54296875" style="154" customWidth="1"/>
    <col min="12631" max="12631" width="19.453125" style="154" customWidth="1"/>
    <col min="12632" max="12632" width="18.26953125" style="154" customWidth="1"/>
    <col min="12633" max="12846" width="11" style="154"/>
    <col min="12847" max="12859" width="2.7265625" style="154" customWidth="1"/>
    <col min="12860" max="12860" width="1" style="154" customWidth="1"/>
    <col min="12861" max="12868" width="2.7265625" style="154" customWidth="1"/>
    <col min="12869" max="12869" width="1" style="154" customWidth="1"/>
    <col min="12870" max="12874" width="2.7265625" style="154" customWidth="1"/>
    <col min="12875" max="12875" width="0.7265625" style="154" customWidth="1"/>
    <col min="12876" max="12877" width="2.7265625" style="154" customWidth="1"/>
    <col min="12878" max="12878" width="5.453125" style="154" customWidth="1"/>
    <col min="12879" max="12884" width="2.7265625" style="154" customWidth="1"/>
    <col min="12885" max="12885" width="14" style="154" customWidth="1"/>
    <col min="12886" max="12886" width="20.54296875" style="154" customWidth="1"/>
    <col min="12887" max="12887" width="19.453125" style="154" customWidth="1"/>
    <col min="12888" max="12888" width="18.26953125" style="154" customWidth="1"/>
    <col min="12889" max="13102" width="11" style="154"/>
    <col min="13103" max="13115" width="2.7265625" style="154" customWidth="1"/>
    <col min="13116" max="13116" width="1" style="154" customWidth="1"/>
    <col min="13117" max="13124" width="2.7265625" style="154" customWidth="1"/>
    <col min="13125" max="13125" width="1" style="154" customWidth="1"/>
    <col min="13126" max="13130" width="2.7265625" style="154" customWidth="1"/>
    <col min="13131" max="13131" width="0.7265625" style="154" customWidth="1"/>
    <col min="13132" max="13133" width="2.7265625" style="154" customWidth="1"/>
    <col min="13134" max="13134" width="5.453125" style="154" customWidth="1"/>
    <col min="13135" max="13140" width="2.7265625" style="154" customWidth="1"/>
    <col min="13141" max="13141" width="14" style="154" customWidth="1"/>
    <col min="13142" max="13142" width="20.54296875" style="154" customWidth="1"/>
    <col min="13143" max="13143" width="19.453125" style="154" customWidth="1"/>
    <col min="13144" max="13144" width="18.26953125" style="154" customWidth="1"/>
    <col min="13145" max="13358" width="11" style="154"/>
    <col min="13359" max="13371" width="2.7265625" style="154" customWidth="1"/>
    <col min="13372" max="13372" width="1" style="154" customWidth="1"/>
    <col min="13373" max="13380" width="2.7265625" style="154" customWidth="1"/>
    <col min="13381" max="13381" width="1" style="154" customWidth="1"/>
    <col min="13382" max="13386" width="2.7265625" style="154" customWidth="1"/>
    <col min="13387" max="13387" width="0.7265625" style="154" customWidth="1"/>
    <col min="13388" max="13389" width="2.7265625" style="154" customWidth="1"/>
    <col min="13390" max="13390" width="5.453125" style="154" customWidth="1"/>
    <col min="13391" max="13396" width="2.7265625" style="154" customWidth="1"/>
    <col min="13397" max="13397" width="14" style="154" customWidth="1"/>
    <col min="13398" max="13398" width="20.54296875" style="154" customWidth="1"/>
    <col min="13399" max="13399" width="19.453125" style="154" customWidth="1"/>
    <col min="13400" max="13400" width="18.26953125" style="154" customWidth="1"/>
    <col min="13401" max="13614" width="11" style="154"/>
    <col min="13615" max="13627" width="2.7265625" style="154" customWidth="1"/>
    <col min="13628" max="13628" width="1" style="154" customWidth="1"/>
    <col min="13629" max="13636" width="2.7265625" style="154" customWidth="1"/>
    <col min="13637" max="13637" width="1" style="154" customWidth="1"/>
    <col min="13638" max="13642" width="2.7265625" style="154" customWidth="1"/>
    <col min="13643" max="13643" width="0.7265625" style="154" customWidth="1"/>
    <col min="13644" max="13645" width="2.7265625" style="154" customWidth="1"/>
    <col min="13646" max="13646" width="5.453125" style="154" customWidth="1"/>
    <col min="13647" max="13652" width="2.7265625" style="154" customWidth="1"/>
    <col min="13653" max="13653" width="14" style="154" customWidth="1"/>
    <col min="13654" max="13654" width="20.54296875" style="154" customWidth="1"/>
    <col min="13655" max="13655" width="19.453125" style="154" customWidth="1"/>
    <col min="13656" max="13656" width="18.26953125" style="154" customWidth="1"/>
    <col min="13657" max="13870" width="11" style="154"/>
    <col min="13871" max="13883" width="2.7265625" style="154" customWidth="1"/>
    <col min="13884" max="13884" width="1" style="154" customWidth="1"/>
    <col min="13885" max="13892" width="2.7265625" style="154" customWidth="1"/>
    <col min="13893" max="13893" width="1" style="154" customWidth="1"/>
    <col min="13894" max="13898" width="2.7265625" style="154" customWidth="1"/>
    <col min="13899" max="13899" width="0.7265625" style="154" customWidth="1"/>
    <col min="13900" max="13901" width="2.7265625" style="154" customWidth="1"/>
    <col min="13902" max="13902" width="5.453125" style="154" customWidth="1"/>
    <col min="13903" max="13908" width="2.7265625" style="154" customWidth="1"/>
    <col min="13909" max="13909" width="14" style="154" customWidth="1"/>
    <col min="13910" max="13910" width="20.54296875" style="154" customWidth="1"/>
    <col min="13911" max="13911" width="19.453125" style="154" customWidth="1"/>
    <col min="13912" max="13912" width="18.26953125" style="154" customWidth="1"/>
    <col min="13913" max="14126" width="11" style="154"/>
    <col min="14127" max="14139" width="2.7265625" style="154" customWidth="1"/>
    <col min="14140" max="14140" width="1" style="154" customWidth="1"/>
    <col min="14141" max="14148" width="2.7265625" style="154" customWidth="1"/>
    <col min="14149" max="14149" width="1" style="154" customWidth="1"/>
    <col min="14150" max="14154" width="2.7265625" style="154" customWidth="1"/>
    <col min="14155" max="14155" width="0.7265625" style="154" customWidth="1"/>
    <col min="14156" max="14157" width="2.7265625" style="154" customWidth="1"/>
    <col min="14158" max="14158" width="5.453125" style="154" customWidth="1"/>
    <col min="14159" max="14164" width="2.7265625" style="154" customWidth="1"/>
    <col min="14165" max="14165" width="14" style="154" customWidth="1"/>
    <col min="14166" max="14166" width="20.54296875" style="154" customWidth="1"/>
    <col min="14167" max="14167" width="19.453125" style="154" customWidth="1"/>
    <col min="14168" max="14168" width="18.26953125" style="154" customWidth="1"/>
    <col min="14169" max="14382" width="11" style="154"/>
    <col min="14383" max="14395" width="2.7265625" style="154" customWidth="1"/>
    <col min="14396" max="14396" width="1" style="154" customWidth="1"/>
    <col min="14397" max="14404" width="2.7265625" style="154" customWidth="1"/>
    <col min="14405" max="14405" width="1" style="154" customWidth="1"/>
    <col min="14406" max="14410" width="2.7265625" style="154" customWidth="1"/>
    <col min="14411" max="14411" width="0.7265625" style="154" customWidth="1"/>
    <col min="14412" max="14413" width="2.7265625" style="154" customWidth="1"/>
    <col min="14414" max="14414" width="5.453125" style="154" customWidth="1"/>
    <col min="14415" max="14420" width="2.7265625" style="154" customWidth="1"/>
    <col min="14421" max="14421" width="14" style="154" customWidth="1"/>
    <col min="14422" max="14422" width="20.54296875" style="154" customWidth="1"/>
    <col min="14423" max="14423" width="19.453125" style="154" customWidth="1"/>
    <col min="14424" max="14424" width="18.26953125" style="154" customWidth="1"/>
    <col min="14425" max="14638" width="11" style="154"/>
    <col min="14639" max="14651" width="2.7265625" style="154" customWidth="1"/>
    <col min="14652" max="14652" width="1" style="154" customWidth="1"/>
    <col min="14653" max="14660" width="2.7265625" style="154" customWidth="1"/>
    <col min="14661" max="14661" width="1" style="154" customWidth="1"/>
    <col min="14662" max="14666" width="2.7265625" style="154" customWidth="1"/>
    <col min="14667" max="14667" width="0.7265625" style="154" customWidth="1"/>
    <col min="14668" max="14669" width="2.7265625" style="154" customWidth="1"/>
    <col min="14670" max="14670" width="5.453125" style="154" customWidth="1"/>
    <col min="14671" max="14676" width="2.7265625" style="154" customWidth="1"/>
    <col min="14677" max="14677" width="14" style="154" customWidth="1"/>
    <col min="14678" max="14678" width="20.54296875" style="154" customWidth="1"/>
    <col min="14679" max="14679" width="19.453125" style="154" customWidth="1"/>
    <col min="14680" max="14680" width="18.26953125" style="154" customWidth="1"/>
    <col min="14681" max="14894" width="11" style="154"/>
    <col min="14895" max="14907" width="2.7265625" style="154" customWidth="1"/>
    <col min="14908" max="14908" width="1" style="154" customWidth="1"/>
    <col min="14909" max="14916" width="2.7265625" style="154" customWidth="1"/>
    <col min="14917" max="14917" width="1" style="154" customWidth="1"/>
    <col min="14918" max="14922" width="2.7265625" style="154" customWidth="1"/>
    <col min="14923" max="14923" width="0.7265625" style="154" customWidth="1"/>
    <col min="14924" max="14925" width="2.7265625" style="154" customWidth="1"/>
    <col min="14926" max="14926" width="5.453125" style="154" customWidth="1"/>
    <col min="14927" max="14932" width="2.7265625" style="154" customWidth="1"/>
    <col min="14933" max="14933" width="14" style="154" customWidth="1"/>
    <col min="14934" max="14934" width="20.54296875" style="154" customWidth="1"/>
    <col min="14935" max="14935" width="19.453125" style="154" customWidth="1"/>
    <col min="14936" max="14936" width="18.26953125" style="154" customWidth="1"/>
    <col min="14937" max="15150" width="11" style="154"/>
    <col min="15151" max="15163" width="2.7265625" style="154" customWidth="1"/>
    <col min="15164" max="15164" width="1" style="154" customWidth="1"/>
    <col min="15165" max="15172" width="2.7265625" style="154" customWidth="1"/>
    <col min="15173" max="15173" width="1" style="154" customWidth="1"/>
    <col min="15174" max="15178" width="2.7265625" style="154" customWidth="1"/>
    <col min="15179" max="15179" width="0.7265625" style="154" customWidth="1"/>
    <col min="15180" max="15181" width="2.7265625" style="154" customWidth="1"/>
    <col min="15182" max="15182" width="5.453125" style="154" customWidth="1"/>
    <col min="15183" max="15188" width="2.7265625" style="154" customWidth="1"/>
    <col min="15189" max="15189" width="14" style="154" customWidth="1"/>
    <col min="15190" max="15190" width="20.54296875" style="154" customWidth="1"/>
    <col min="15191" max="15191" width="19.453125" style="154" customWidth="1"/>
    <col min="15192" max="15192" width="18.26953125" style="154" customWidth="1"/>
    <col min="15193" max="15406" width="11" style="154"/>
    <col min="15407" max="15419" width="2.7265625" style="154" customWidth="1"/>
    <col min="15420" max="15420" width="1" style="154" customWidth="1"/>
    <col min="15421" max="15428" width="2.7265625" style="154" customWidth="1"/>
    <col min="15429" max="15429" width="1" style="154" customWidth="1"/>
    <col min="15430" max="15434" width="2.7265625" style="154" customWidth="1"/>
    <col min="15435" max="15435" width="0.7265625" style="154" customWidth="1"/>
    <col min="15436" max="15437" width="2.7265625" style="154" customWidth="1"/>
    <col min="15438" max="15438" width="5.453125" style="154" customWidth="1"/>
    <col min="15439" max="15444" width="2.7265625" style="154" customWidth="1"/>
    <col min="15445" max="15445" width="14" style="154" customWidth="1"/>
    <col min="15446" max="15446" width="20.54296875" style="154" customWidth="1"/>
    <col min="15447" max="15447" width="19.453125" style="154" customWidth="1"/>
    <col min="15448" max="15448" width="18.26953125" style="154" customWidth="1"/>
    <col min="15449" max="15662" width="11" style="154"/>
    <col min="15663" max="15675" width="2.7265625" style="154" customWidth="1"/>
    <col min="15676" max="15676" width="1" style="154" customWidth="1"/>
    <col min="15677" max="15684" width="2.7265625" style="154" customWidth="1"/>
    <col min="15685" max="15685" width="1" style="154" customWidth="1"/>
    <col min="15686" max="15690" width="2.7265625" style="154" customWidth="1"/>
    <col min="15691" max="15691" width="0.7265625" style="154" customWidth="1"/>
    <col min="15692" max="15693" width="2.7265625" style="154" customWidth="1"/>
    <col min="15694" max="15694" width="5.453125" style="154" customWidth="1"/>
    <col min="15695" max="15700" width="2.7265625" style="154" customWidth="1"/>
    <col min="15701" max="15701" width="14" style="154" customWidth="1"/>
    <col min="15702" max="15702" width="20.54296875" style="154" customWidth="1"/>
    <col min="15703" max="15703" width="19.453125" style="154" customWidth="1"/>
    <col min="15704" max="15704" width="18.26953125" style="154" customWidth="1"/>
    <col min="15705" max="15918" width="11" style="154"/>
    <col min="15919" max="15931" width="2.7265625" style="154" customWidth="1"/>
    <col min="15932" max="15932" width="1" style="154" customWidth="1"/>
    <col min="15933" max="15940" width="2.7265625" style="154" customWidth="1"/>
    <col min="15941" max="15941" width="1" style="154" customWidth="1"/>
    <col min="15942" max="15946" width="2.7265625" style="154" customWidth="1"/>
    <col min="15947" max="15947" width="0.7265625" style="154" customWidth="1"/>
    <col min="15948" max="15949" width="2.7265625" style="154" customWidth="1"/>
    <col min="15950" max="15950" width="5.453125" style="154" customWidth="1"/>
    <col min="15951" max="15956" width="2.7265625" style="154" customWidth="1"/>
    <col min="15957" max="15957" width="14" style="154" customWidth="1"/>
    <col min="15958" max="15958" width="20.54296875" style="154" customWidth="1"/>
    <col min="15959" max="15959" width="19.453125" style="154" customWidth="1"/>
    <col min="15960" max="15960" width="18.26953125" style="154" customWidth="1"/>
    <col min="15961" max="16174" width="11" style="154"/>
    <col min="16175" max="16187" width="2.7265625" style="154" customWidth="1"/>
    <col min="16188" max="16188" width="1" style="154" customWidth="1"/>
    <col min="16189" max="16196" width="2.7265625" style="154" customWidth="1"/>
    <col min="16197" max="16197" width="1" style="154" customWidth="1"/>
    <col min="16198" max="16202" width="2.7265625" style="154" customWidth="1"/>
    <col min="16203" max="16203" width="0.7265625" style="154" customWidth="1"/>
    <col min="16204" max="16205" width="2.7265625" style="154" customWidth="1"/>
    <col min="16206" max="16206" width="5.453125" style="154" customWidth="1"/>
    <col min="16207" max="16212" width="2.7265625" style="154" customWidth="1"/>
    <col min="16213" max="16213" width="14" style="154" customWidth="1"/>
    <col min="16214" max="16214" width="20.54296875" style="154" customWidth="1"/>
    <col min="16215" max="16215" width="19.453125" style="154" customWidth="1"/>
    <col min="16216" max="16216" width="18.26953125" style="154" customWidth="1"/>
    <col min="16217" max="16384" width="11" style="154"/>
  </cols>
  <sheetData>
    <row r="1" spans="1:342" ht="13" thickBot="1">
      <c r="A1" s="148"/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49"/>
      <c r="X1" s="149"/>
      <c r="Y1" s="149"/>
      <c r="Z1" s="149"/>
      <c r="AA1" s="149"/>
      <c r="AB1" s="149"/>
      <c r="AC1" s="149"/>
      <c r="AD1" s="149"/>
      <c r="AE1" s="149"/>
      <c r="AF1" s="149"/>
      <c r="AG1" s="149"/>
      <c r="AH1" s="149"/>
      <c r="AI1" s="149"/>
      <c r="AJ1" s="149"/>
      <c r="AK1" s="149"/>
      <c r="AL1" s="149"/>
      <c r="AM1" s="150"/>
      <c r="AN1" s="151"/>
      <c r="AO1" s="152"/>
      <c r="AP1" s="152"/>
      <c r="AQ1" s="152"/>
      <c r="AR1" s="152"/>
      <c r="AS1" s="152"/>
    </row>
    <row r="2" spans="1:342" s="157" customFormat="1" ht="40.5" customHeight="1" thickBot="1">
      <c r="A2" s="155"/>
      <c r="B2" s="552" t="str">
        <f>+'PRESUPUESTO OFICIAL'!A3</f>
        <v>MANTENIMIENTO Y ADECUACIÓN DE LA SALA DE PROFESORES DE LA INSTITUCIÓN EDUCATIVA JOSÉ MARÍA CARBONELL, SEDE PRINCIPAL DEL MUNICIPIO DE SAN ANTONIO - TOLIMA</v>
      </c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3"/>
      <c r="AH2" s="553"/>
      <c r="AI2" s="553"/>
      <c r="AJ2" s="553"/>
      <c r="AK2" s="553"/>
      <c r="AL2" s="553"/>
      <c r="AM2" s="554"/>
      <c r="AN2" s="357"/>
      <c r="AO2" s="357"/>
      <c r="AP2" s="357"/>
      <c r="AQ2" s="357"/>
      <c r="AR2" s="357"/>
      <c r="AS2" s="357"/>
      <c r="AT2" s="156"/>
      <c r="AU2" s="156"/>
      <c r="AV2" s="156"/>
      <c r="AW2" s="156"/>
      <c r="AX2" s="156"/>
      <c r="AY2" s="156"/>
      <c r="AZ2" s="156"/>
      <c r="BA2" s="156"/>
      <c r="BB2" s="156"/>
      <c r="BC2" s="156"/>
      <c r="BD2" s="156"/>
      <c r="BE2" s="156"/>
    </row>
    <row r="3" spans="1:342" ht="35.25" customHeight="1" thickBot="1">
      <c r="A3" s="158"/>
      <c r="B3" s="555" t="s">
        <v>146</v>
      </c>
      <c r="C3" s="556"/>
      <c r="D3" s="556"/>
      <c r="E3" s="556"/>
      <c r="F3" s="556"/>
      <c r="G3" s="556"/>
      <c r="H3" s="556"/>
      <c r="I3" s="556"/>
      <c r="J3" s="556"/>
      <c r="K3" s="556"/>
      <c r="L3" s="556"/>
      <c r="M3" s="556"/>
      <c r="N3" s="556"/>
      <c r="O3" s="556"/>
      <c r="P3" s="556"/>
      <c r="Q3" s="556"/>
      <c r="R3" s="556"/>
      <c r="S3" s="556"/>
      <c r="T3" s="556"/>
      <c r="U3" s="556"/>
      <c r="V3" s="556"/>
      <c r="W3" s="556"/>
      <c r="X3" s="556"/>
      <c r="Y3" s="556"/>
      <c r="Z3" s="556"/>
      <c r="AA3" s="556"/>
      <c r="AB3" s="556"/>
      <c r="AC3" s="556"/>
      <c r="AD3" s="556"/>
      <c r="AE3" s="556"/>
      <c r="AF3" s="556"/>
      <c r="AG3" s="556"/>
      <c r="AH3" s="556"/>
      <c r="AI3" s="556"/>
      <c r="AJ3" s="556"/>
      <c r="AK3" s="556"/>
      <c r="AL3" s="557"/>
      <c r="AM3" s="159"/>
      <c r="AN3" s="159"/>
      <c r="AO3" s="159"/>
      <c r="AP3" s="159"/>
      <c r="AQ3" s="159"/>
      <c r="AR3" s="159"/>
      <c r="AS3" s="159"/>
      <c r="AT3" s="159"/>
      <c r="AU3" s="159"/>
      <c r="AV3" s="159"/>
      <c r="AW3" s="159"/>
      <c r="AX3" s="159"/>
      <c r="AY3" s="159"/>
      <c r="AZ3" s="159"/>
      <c r="BA3" s="159"/>
      <c r="BB3" s="159"/>
      <c r="BC3" s="159"/>
      <c r="BD3" s="159"/>
      <c r="BE3" s="159"/>
    </row>
    <row r="4" spans="1:342" ht="5.25" customHeight="1" thickBot="1">
      <c r="A4" s="158"/>
      <c r="B4" s="160"/>
      <c r="C4" s="161"/>
      <c r="D4" s="161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1"/>
      <c r="AG4" s="161"/>
      <c r="AH4" s="161"/>
      <c r="AI4" s="161"/>
      <c r="AJ4" s="161"/>
      <c r="AK4" s="161"/>
      <c r="AL4" s="162"/>
    </row>
    <row r="5" spans="1:342" ht="6" customHeight="1">
      <c r="A5" s="158"/>
      <c r="B5" s="163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  <c r="W5" s="164"/>
      <c r="X5" s="164"/>
      <c r="Y5" s="164"/>
      <c r="Z5" s="164"/>
      <c r="AA5" s="164"/>
      <c r="AB5" s="164"/>
      <c r="AC5" s="164"/>
      <c r="AD5" s="164"/>
      <c r="AE5" s="164"/>
      <c r="AF5" s="164"/>
      <c r="AG5" s="164"/>
      <c r="AH5" s="164"/>
      <c r="AI5" s="164"/>
      <c r="AJ5" s="164"/>
      <c r="AK5" s="164"/>
      <c r="AL5" s="165"/>
      <c r="AM5" s="194"/>
      <c r="AN5" s="166"/>
      <c r="AO5" s="166"/>
      <c r="AP5" s="166"/>
      <c r="AQ5" s="166"/>
      <c r="AR5" s="166"/>
      <c r="AS5" s="166"/>
      <c r="AT5" s="166"/>
      <c r="AU5" s="166"/>
      <c r="AV5" s="166"/>
      <c r="AW5" s="166"/>
      <c r="AX5" s="166"/>
      <c r="AY5" s="166"/>
      <c r="AZ5" s="166"/>
      <c r="BA5" s="166"/>
      <c r="BB5" s="166"/>
      <c r="BC5" s="166"/>
      <c r="BD5" s="166"/>
      <c r="BE5" s="166"/>
      <c r="BF5" s="166"/>
      <c r="BG5" s="166"/>
      <c r="BH5" s="166"/>
      <c r="BI5" s="166"/>
      <c r="BJ5" s="166"/>
      <c r="BK5" s="166"/>
      <c r="BL5" s="166"/>
      <c r="BM5" s="166"/>
      <c r="BN5" s="166"/>
      <c r="BO5" s="166"/>
      <c r="BP5" s="166"/>
      <c r="BQ5" s="166"/>
      <c r="BR5" s="166"/>
      <c r="BS5" s="166"/>
      <c r="BT5" s="166"/>
      <c r="BU5" s="166"/>
      <c r="BV5" s="166"/>
      <c r="BW5" s="166"/>
      <c r="BX5" s="166"/>
      <c r="BY5" s="166"/>
      <c r="BZ5" s="166"/>
      <c r="CA5" s="166"/>
      <c r="CB5" s="166"/>
      <c r="CC5" s="166"/>
      <c r="CD5" s="166"/>
      <c r="CE5" s="166"/>
      <c r="CF5" s="166"/>
      <c r="CG5" s="166"/>
      <c r="CH5" s="166"/>
      <c r="CI5" s="166"/>
      <c r="CJ5" s="166"/>
      <c r="CK5" s="166"/>
      <c r="CL5" s="166"/>
      <c r="CM5" s="166"/>
      <c r="CN5" s="166"/>
      <c r="CO5" s="166"/>
      <c r="CP5" s="166"/>
      <c r="CQ5" s="166"/>
      <c r="CR5" s="166"/>
      <c r="CS5" s="166"/>
      <c r="CT5" s="166"/>
      <c r="CU5" s="166"/>
      <c r="CV5" s="166"/>
      <c r="CW5" s="166"/>
      <c r="CX5" s="166"/>
      <c r="CY5" s="166"/>
      <c r="CZ5" s="166"/>
      <c r="DA5" s="166"/>
      <c r="DB5" s="166"/>
      <c r="DC5" s="166"/>
      <c r="DD5" s="166"/>
      <c r="DE5" s="166"/>
      <c r="DF5" s="166"/>
      <c r="DG5" s="166"/>
      <c r="DH5" s="166"/>
      <c r="DI5" s="166"/>
      <c r="DJ5" s="166"/>
      <c r="DK5" s="166"/>
      <c r="DL5" s="166"/>
      <c r="DM5" s="166"/>
      <c r="DN5" s="166"/>
      <c r="DO5" s="166"/>
      <c r="DP5" s="166"/>
      <c r="DQ5" s="166"/>
      <c r="DR5" s="166"/>
      <c r="DS5" s="166"/>
      <c r="DT5" s="166"/>
      <c r="DU5" s="166"/>
      <c r="DV5" s="166"/>
      <c r="DW5" s="166"/>
      <c r="DX5" s="166"/>
      <c r="DY5" s="166"/>
      <c r="DZ5" s="166"/>
      <c r="EA5" s="166"/>
      <c r="EB5" s="166"/>
      <c r="EC5" s="166"/>
      <c r="ED5" s="166"/>
      <c r="EE5" s="166"/>
      <c r="EF5" s="166"/>
      <c r="EG5" s="166"/>
      <c r="EH5" s="166"/>
      <c r="EI5" s="166"/>
      <c r="EJ5" s="166"/>
      <c r="EK5" s="166"/>
      <c r="EL5" s="166"/>
      <c r="EM5" s="166"/>
      <c r="EN5" s="166"/>
      <c r="EO5" s="166"/>
      <c r="EP5" s="166"/>
      <c r="EQ5" s="166"/>
      <c r="ER5" s="166"/>
      <c r="ES5" s="166"/>
      <c r="ET5" s="166"/>
      <c r="EU5" s="166"/>
      <c r="EV5" s="166"/>
      <c r="EW5" s="166"/>
      <c r="EX5" s="166"/>
      <c r="EY5" s="166"/>
      <c r="EZ5" s="166"/>
      <c r="FA5" s="166"/>
      <c r="FB5" s="166"/>
      <c r="FC5" s="166"/>
      <c r="FD5" s="166"/>
      <c r="FE5" s="166"/>
      <c r="FF5" s="166"/>
      <c r="FG5" s="166"/>
      <c r="FH5" s="166"/>
      <c r="FI5" s="166"/>
      <c r="FJ5" s="166"/>
      <c r="FK5" s="166"/>
      <c r="FL5" s="166"/>
      <c r="FM5" s="166"/>
      <c r="FN5" s="166"/>
      <c r="FO5" s="166"/>
      <c r="FP5" s="166"/>
      <c r="FQ5" s="166"/>
      <c r="FR5" s="166"/>
      <c r="FS5" s="166"/>
      <c r="FT5" s="166"/>
      <c r="FU5" s="166"/>
      <c r="FV5" s="166"/>
      <c r="FW5" s="166"/>
      <c r="FX5" s="166"/>
      <c r="FY5" s="166"/>
      <c r="FZ5" s="166"/>
      <c r="GA5" s="166"/>
      <c r="GB5" s="166"/>
      <c r="GC5" s="166"/>
      <c r="GD5" s="166"/>
      <c r="GE5" s="166"/>
      <c r="GF5" s="166"/>
      <c r="GG5" s="166"/>
      <c r="GH5" s="166"/>
      <c r="GI5" s="166"/>
      <c r="GJ5" s="166"/>
      <c r="GK5" s="166"/>
      <c r="GL5" s="166"/>
      <c r="GM5" s="166"/>
      <c r="GN5" s="166"/>
      <c r="GO5" s="166"/>
      <c r="GP5" s="166"/>
      <c r="GQ5" s="166"/>
      <c r="GR5" s="166"/>
      <c r="GS5" s="166"/>
      <c r="GT5" s="166"/>
      <c r="GU5" s="166"/>
      <c r="GV5" s="166"/>
      <c r="GW5" s="166"/>
      <c r="GX5" s="166"/>
      <c r="GY5" s="166"/>
      <c r="GZ5" s="166"/>
      <c r="HA5" s="166"/>
      <c r="HB5" s="166"/>
      <c r="HC5" s="166"/>
      <c r="HD5" s="166"/>
      <c r="HE5" s="166"/>
      <c r="HF5" s="166"/>
      <c r="HG5" s="166"/>
      <c r="HH5" s="166"/>
      <c r="HI5" s="166"/>
      <c r="HJ5" s="166"/>
      <c r="HK5" s="166"/>
      <c r="HL5" s="166"/>
      <c r="HM5" s="166"/>
      <c r="HN5" s="166"/>
      <c r="HO5" s="166"/>
      <c r="HP5" s="166"/>
      <c r="HQ5" s="166"/>
      <c r="HR5" s="166"/>
      <c r="HS5" s="166"/>
      <c r="HT5" s="166"/>
      <c r="HU5" s="166"/>
      <c r="HV5" s="166"/>
      <c r="HW5" s="166"/>
      <c r="HX5" s="166"/>
      <c r="HY5" s="166"/>
      <c r="HZ5" s="166"/>
      <c r="IA5" s="166"/>
      <c r="IB5" s="166"/>
      <c r="IC5" s="166"/>
      <c r="ID5" s="166"/>
      <c r="IE5" s="166"/>
      <c r="IF5" s="166"/>
      <c r="IG5" s="166"/>
      <c r="IH5" s="166"/>
      <c r="II5" s="166"/>
      <c r="IJ5" s="166"/>
      <c r="IK5" s="166"/>
      <c r="IL5" s="166"/>
      <c r="IM5" s="166"/>
      <c r="IN5" s="166"/>
      <c r="IO5" s="166"/>
      <c r="IP5" s="166"/>
      <c r="IQ5" s="166"/>
      <c r="IR5" s="166"/>
      <c r="IS5" s="166"/>
      <c r="IT5" s="166"/>
      <c r="IU5" s="166"/>
      <c r="IV5" s="166"/>
      <c r="IW5" s="166"/>
      <c r="IX5" s="166"/>
      <c r="IY5" s="166"/>
      <c r="IZ5" s="166"/>
      <c r="JA5" s="166"/>
      <c r="JB5" s="166"/>
      <c r="JC5" s="166"/>
      <c r="JD5" s="166"/>
      <c r="JE5" s="166"/>
      <c r="JF5" s="166"/>
      <c r="JG5" s="166"/>
      <c r="JH5" s="166"/>
      <c r="JI5" s="166"/>
      <c r="JJ5" s="166"/>
      <c r="JK5" s="166"/>
      <c r="JL5" s="166"/>
      <c r="JM5" s="166"/>
      <c r="JN5" s="166"/>
      <c r="JO5" s="166"/>
      <c r="JP5" s="166"/>
      <c r="JQ5" s="166"/>
      <c r="JR5" s="166"/>
      <c r="JS5" s="166"/>
      <c r="JT5" s="166"/>
      <c r="JU5" s="166"/>
      <c r="JV5" s="166"/>
      <c r="JW5" s="166"/>
      <c r="JX5" s="166"/>
      <c r="JY5" s="166"/>
      <c r="JZ5" s="166"/>
      <c r="KA5" s="166"/>
      <c r="KB5" s="166"/>
      <c r="KC5" s="166"/>
      <c r="KD5" s="166"/>
      <c r="KE5" s="166"/>
      <c r="KF5" s="166"/>
      <c r="KG5" s="166"/>
      <c r="KH5" s="166"/>
      <c r="KI5" s="166"/>
      <c r="KJ5" s="166"/>
      <c r="KK5" s="166"/>
      <c r="KL5" s="166"/>
      <c r="KM5" s="166"/>
      <c r="KN5" s="166"/>
      <c r="KO5" s="166"/>
      <c r="KP5" s="166"/>
      <c r="KQ5" s="166"/>
      <c r="KR5" s="166"/>
      <c r="KS5" s="166"/>
      <c r="KT5" s="166"/>
      <c r="KU5" s="166"/>
      <c r="KV5" s="166"/>
      <c r="KW5" s="166"/>
      <c r="KX5" s="166"/>
      <c r="KY5" s="166"/>
      <c r="KZ5" s="166"/>
      <c r="LA5" s="166"/>
      <c r="LB5" s="166"/>
      <c r="LC5" s="166"/>
      <c r="LD5" s="166"/>
      <c r="LE5" s="166"/>
      <c r="LF5" s="166"/>
      <c r="LG5" s="166"/>
      <c r="LH5" s="166"/>
      <c r="LI5" s="166"/>
      <c r="LJ5" s="166"/>
      <c r="LK5" s="166"/>
      <c r="LL5" s="166"/>
      <c r="LM5" s="166"/>
      <c r="LN5" s="166"/>
      <c r="LO5" s="166"/>
      <c r="LP5" s="166"/>
      <c r="LQ5" s="166"/>
      <c r="LR5" s="166"/>
      <c r="LS5" s="166"/>
      <c r="LT5" s="166"/>
      <c r="LU5" s="166"/>
      <c r="LV5" s="166"/>
      <c r="LW5" s="166"/>
      <c r="LX5" s="166"/>
      <c r="LY5" s="166"/>
      <c r="LZ5" s="166"/>
      <c r="MA5" s="166"/>
      <c r="MB5" s="167"/>
    </row>
    <row r="6" spans="1:342" ht="14.15" customHeight="1">
      <c r="A6" s="158"/>
      <c r="B6" s="168"/>
      <c r="C6" s="568" t="s">
        <v>147</v>
      </c>
      <c r="D6" s="568"/>
      <c r="E6" s="568"/>
      <c r="F6" s="568"/>
      <c r="G6" s="568"/>
      <c r="H6" s="568"/>
      <c r="I6" s="568"/>
      <c r="J6" s="568"/>
      <c r="K6" s="568"/>
      <c r="L6" s="568"/>
      <c r="M6" s="568"/>
      <c r="N6" s="568"/>
      <c r="O6" s="169"/>
      <c r="P6" s="169"/>
      <c r="Q6" s="170"/>
      <c r="R6" s="170"/>
      <c r="S6" s="170"/>
      <c r="T6" s="170"/>
      <c r="U6" s="170"/>
      <c r="V6" s="170"/>
      <c r="W6" s="170"/>
      <c r="X6" s="569">
        <f>+'PRESUPUESTO OFICIAL'!F18</f>
        <v>17015720.004145723</v>
      </c>
      <c r="Y6" s="569"/>
      <c r="Z6" s="569"/>
      <c r="AA6" s="569"/>
      <c r="AB6" s="569"/>
      <c r="AC6" s="569"/>
      <c r="AD6" s="569"/>
      <c r="AE6" s="569"/>
      <c r="AF6" s="569"/>
      <c r="AG6" s="569"/>
      <c r="AH6" s="569"/>
      <c r="AI6" s="170"/>
      <c r="AJ6" s="170"/>
      <c r="AK6" s="170"/>
      <c r="AL6" s="171"/>
      <c r="AM6" s="194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6"/>
      <c r="BY6" s="166"/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166"/>
      <c r="CK6" s="166"/>
      <c r="CL6" s="166"/>
      <c r="CM6" s="166"/>
      <c r="CN6" s="166"/>
      <c r="CO6" s="166"/>
      <c r="CP6" s="166"/>
      <c r="CQ6" s="166"/>
      <c r="CR6" s="166"/>
      <c r="CS6" s="166"/>
      <c r="CT6" s="166"/>
      <c r="CU6" s="166"/>
      <c r="CV6" s="166"/>
      <c r="CW6" s="166"/>
      <c r="CX6" s="166"/>
      <c r="CY6" s="166"/>
      <c r="CZ6" s="166"/>
      <c r="DA6" s="166"/>
      <c r="DB6" s="166"/>
      <c r="DC6" s="166"/>
      <c r="DD6" s="166"/>
      <c r="DE6" s="166"/>
      <c r="DF6" s="166"/>
      <c r="DG6" s="166"/>
      <c r="DH6" s="166"/>
      <c r="DI6" s="166"/>
      <c r="DJ6" s="166"/>
      <c r="DK6" s="166"/>
      <c r="DL6" s="166"/>
      <c r="DM6" s="166"/>
      <c r="DN6" s="166"/>
      <c r="DO6" s="166"/>
      <c r="DP6" s="166"/>
      <c r="DQ6" s="166"/>
      <c r="DR6" s="166"/>
      <c r="DS6" s="166"/>
      <c r="DT6" s="166"/>
      <c r="DU6" s="166"/>
      <c r="DV6" s="166"/>
      <c r="DW6" s="166"/>
      <c r="DX6" s="166"/>
      <c r="DY6" s="166"/>
      <c r="DZ6" s="166"/>
      <c r="EA6" s="166"/>
      <c r="EB6" s="166"/>
      <c r="EC6" s="166"/>
      <c r="ED6" s="166"/>
      <c r="EE6" s="166"/>
      <c r="EF6" s="166"/>
      <c r="EG6" s="166"/>
      <c r="EH6" s="166"/>
      <c r="EI6" s="166"/>
      <c r="EJ6" s="166"/>
      <c r="EK6" s="166"/>
      <c r="EL6" s="166"/>
      <c r="EM6" s="166"/>
      <c r="EN6" s="166"/>
      <c r="EO6" s="166"/>
      <c r="EP6" s="166"/>
      <c r="EQ6" s="166"/>
      <c r="ER6" s="166"/>
      <c r="ES6" s="166"/>
      <c r="ET6" s="166"/>
      <c r="EU6" s="166"/>
      <c r="EV6" s="166"/>
      <c r="EW6" s="166"/>
      <c r="EX6" s="166"/>
      <c r="EY6" s="166"/>
      <c r="EZ6" s="166"/>
      <c r="FA6" s="166"/>
      <c r="FB6" s="166"/>
      <c r="FC6" s="166"/>
      <c r="FD6" s="166"/>
      <c r="FE6" s="166"/>
      <c r="FF6" s="166"/>
      <c r="FG6" s="166"/>
      <c r="FH6" s="166"/>
      <c r="FI6" s="166"/>
      <c r="FJ6" s="166"/>
      <c r="FK6" s="166"/>
      <c r="FL6" s="166"/>
      <c r="FM6" s="166"/>
      <c r="FN6" s="166"/>
      <c r="FO6" s="166"/>
      <c r="FP6" s="166"/>
      <c r="FQ6" s="166"/>
      <c r="FR6" s="166"/>
      <c r="FS6" s="166"/>
      <c r="FT6" s="166"/>
      <c r="FU6" s="166"/>
      <c r="FV6" s="166"/>
      <c r="FW6" s="166"/>
      <c r="FX6" s="166"/>
      <c r="FY6" s="166"/>
      <c r="FZ6" s="166"/>
      <c r="GA6" s="166"/>
      <c r="GB6" s="166"/>
      <c r="GC6" s="166"/>
      <c r="GD6" s="166"/>
      <c r="GE6" s="166"/>
      <c r="GF6" s="166"/>
      <c r="GG6" s="166"/>
      <c r="GH6" s="166"/>
      <c r="GI6" s="166"/>
      <c r="GJ6" s="166"/>
      <c r="GK6" s="166"/>
      <c r="GL6" s="166"/>
      <c r="GM6" s="166"/>
      <c r="GN6" s="166"/>
      <c r="GO6" s="166"/>
      <c r="GP6" s="166"/>
      <c r="GQ6" s="166"/>
      <c r="GR6" s="166"/>
      <c r="GS6" s="166"/>
      <c r="GT6" s="166"/>
      <c r="GU6" s="166"/>
      <c r="GV6" s="166"/>
      <c r="GW6" s="166"/>
      <c r="GX6" s="166"/>
      <c r="GY6" s="166"/>
      <c r="GZ6" s="166"/>
      <c r="HA6" s="166"/>
      <c r="HB6" s="166"/>
      <c r="HC6" s="166"/>
      <c r="HD6" s="166"/>
      <c r="HE6" s="166"/>
      <c r="HF6" s="166"/>
      <c r="HG6" s="166"/>
      <c r="HH6" s="166"/>
      <c r="HI6" s="166"/>
      <c r="HJ6" s="166"/>
      <c r="HK6" s="166"/>
      <c r="HL6" s="166"/>
      <c r="HM6" s="166"/>
      <c r="HN6" s="166"/>
      <c r="HO6" s="166"/>
      <c r="HP6" s="166"/>
      <c r="HQ6" s="166"/>
      <c r="HR6" s="166"/>
      <c r="HS6" s="166"/>
      <c r="HT6" s="166"/>
      <c r="HU6" s="166"/>
      <c r="HV6" s="166"/>
      <c r="HW6" s="166"/>
      <c r="HX6" s="166"/>
      <c r="HY6" s="166"/>
      <c r="HZ6" s="166"/>
      <c r="IA6" s="166"/>
      <c r="IB6" s="166"/>
      <c r="IC6" s="166"/>
      <c r="ID6" s="166"/>
      <c r="IE6" s="166"/>
      <c r="IF6" s="166"/>
      <c r="IG6" s="166"/>
      <c r="IH6" s="166"/>
      <c r="II6" s="166"/>
      <c r="IJ6" s="166"/>
      <c r="IK6" s="166"/>
      <c r="IL6" s="166"/>
      <c r="IM6" s="166"/>
      <c r="IN6" s="166"/>
      <c r="IO6" s="166"/>
      <c r="IP6" s="166"/>
      <c r="IQ6" s="166"/>
      <c r="IR6" s="166"/>
      <c r="IS6" s="166"/>
      <c r="IT6" s="166"/>
      <c r="IU6" s="166"/>
      <c r="IV6" s="166"/>
      <c r="IW6" s="166"/>
      <c r="IX6" s="166"/>
      <c r="IY6" s="166"/>
      <c r="IZ6" s="166"/>
      <c r="JA6" s="166"/>
      <c r="JB6" s="166"/>
      <c r="JC6" s="166"/>
      <c r="JD6" s="166"/>
      <c r="JE6" s="166"/>
      <c r="JF6" s="166"/>
      <c r="JG6" s="166"/>
      <c r="JH6" s="166"/>
      <c r="JI6" s="166"/>
      <c r="JJ6" s="166"/>
      <c r="JK6" s="166"/>
      <c r="JL6" s="166"/>
      <c r="JM6" s="166"/>
      <c r="JN6" s="166"/>
      <c r="JO6" s="166"/>
      <c r="JP6" s="166"/>
      <c r="JQ6" s="166"/>
      <c r="JR6" s="166"/>
      <c r="JS6" s="166"/>
      <c r="JT6" s="166"/>
      <c r="JU6" s="166"/>
      <c r="JV6" s="166"/>
      <c r="JW6" s="166"/>
      <c r="JX6" s="166"/>
      <c r="JY6" s="166"/>
      <c r="JZ6" s="166"/>
      <c r="KA6" s="166"/>
      <c r="KB6" s="166"/>
      <c r="KC6" s="166"/>
      <c r="KD6" s="166"/>
      <c r="KE6" s="166"/>
      <c r="KF6" s="166"/>
      <c r="KG6" s="166"/>
      <c r="KH6" s="166"/>
      <c r="KI6" s="166"/>
      <c r="KJ6" s="166"/>
      <c r="KK6" s="166"/>
      <c r="KL6" s="166"/>
      <c r="KM6" s="166"/>
      <c r="KN6" s="166"/>
      <c r="KO6" s="166"/>
      <c r="KP6" s="166"/>
      <c r="KQ6" s="166"/>
      <c r="KR6" s="166"/>
      <c r="KS6" s="166"/>
      <c r="KT6" s="166"/>
      <c r="KU6" s="166"/>
      <c r="KV6" s="166"/>
      <c r="KW6" s="166"/>
      <c r="KX6" s="166"/>
      <c r="KY6" s="166"/>
      <c r="KZ6" s="166"/>
      <c r="LA6" s="166"/>
      <c r="LB6" s="166"/>
      <c r="LC6" s="166"/>
      <c r="LD6" s="166"/>
      <c r="LE6" s="166"/>
      <c r="LF6" s="166"/>
      <c r="LG6" s="166"/>
      <c r="LH6" s="166"/>
      <c r="LI6" s="166"/>
      <c r="LJ6" s="166"/>
      <c r="LK6" s="166"/>
      <c r="LL6" s="166"/>
      <c r="LM6" s="166"/>
      <c r="LN6" s="166"/>
      <c r="LO6" s="166"/>
      <c r="LP6" s="166"/>
      <c r="LQ6" s="166"/>
      <c r="LR6" s="166"/>
      <c r="LS6" s="166"/>
      <c r="LT6" s="166"/>
      <c r="LU6" s="166"/>
      <c r="LV6" s="166"/>
      <c r="LW6" s="166"/>
      <c r="LX6" s="166"/>
      <c r="LY6" s="166"/>
      <c r="LZ6" s="166"/>
      <c r="MA6" s="166"/>
      <c r="MB6" s="167"/>
    </row>
    <row r="7" spans="1:342" ht="14.15" customHeight="1">
      <c r="A7" s="158"/>
      <c r="B7" s="168"/>
      <c r="C7" s="568" t="s">
        <v>148</v>
      </c>
      <c r="D7" s="568"/>
      <c r="E7" s="568"/>
      <c r="F7" s="568"/>
      <c r="G7" s="568"/>
      <c r="H7" s="568"/>
      <c r="I7" s="568"/>
      <c r="J7" s="568"/>
      <c r="K7" s="568"/>
      <c r="L7" s="568"/>
      <c r="M7" s="568"/>
      <c r="N7" s="568"/>
      <c r="O7" s="169"/>
      <c r="P7" s="169"/>
      <c r="Q7" s="170"/>
      <c r="R7" s="170"/>
      <c r="S7" s="170"/>
      <c r="T7" s="170"/>
      <c r="U7" s="170"/>
      <c r="V7" s="170"/>
      <c r="W7" s="170"/>
      <c r="X7" s="570">
        <v>1</v>
      </c>
      <c r="Y7" s="570"/>
      <c r="Z7" s="570"/>
      <c r="AA7" s="570"/>
      <c r="AB7" s="570"/>
      <c r="AC7" s="570"/>
      <c r="AD7" s="570"/>
      <c r="AE7" s="570"/>
      <c r="AF7" s="570"/>
      <c r="AG7" s="570"/>
      <c r="AH7" s="570"/>
      <c r="AI7" s="170"/>
      <c r="AJ7" s="170"/>
      <c r="AK7" s="170"/>
      <c r="AL7" s="171"/>
      <c r="AM7" s="194"/>
      <c r="AN7" s="166"/>
      <c r="AO7" s="166"/>
      <c r="AP7" s="166"/>
      <c r="AQ7" s="166"/>
      <c r="AR7" s="166"/>
      <c r="AS7" s="166"/>
      <c r="AT7" s="166"/>
      <c r="AU7" s="166"/>
      <c r="AV7" s="166"/>
      <c r="AW7" s="166"/>
      <c r="AX7" s="166"/>
      <c r="AY7" s="166"/>
      <c r="AZ7" s="166"/>
      <c r="BA7" s="166"/>
      <c r="BB7" s="166"/>
      <c r="BC7" s="166"/>
      <c r="BD7" s="166"/>
      <c r="BE7" s="166"/>
      <c r="BF7" s="166"/>
      <c r="BG7" s="166"/>
      <c r="BH7" s="166"/>
      <c r="BI7" s="166"/>
      <c r="BJ7" s="166"/>
      <c r="BK7" s="166"/>
      <c r="BL7" s="166"/>
      <c r="BM7" s="166"/>
      <c r="BN7" s="166"/>
      <c r="BO7" s="166"/>
      <c r="BP7" s="166"/>
      <c r="BQ7" s="166"/>
      <c r="BR7" s="166"/>
      <c r="BS7" s="166"/>
      <c r="BT7" s="166"/>
      <c r="BU7" s="166"/>
      <c r="BV7" s="166"/>
      <c r="BW7" s="166"/>
      <c r="BX7" s="166"/>
      <c r="BY7" s="166"/>
      <c r="BZ7" s="166"/>
      <c r="CA7" s="166"/>
      <c r="CB7" s="166"/>
      <c r="CC7" s="166"/>
      <c r="CD7" s="166"/>
      <c r="CE7" s="166"/>
      <c r="CF7" s="166"/>
      <c r="CG7" s="166"/>
      <c r="CH7" s="166"/>
      <c r="CI7" s="166"/>
      <c r="CJ7" s="166"/>
      <c r="CK7" s="166"/>
      <c r="CL7" s="166"/>
      <c r="CM7" s="166"/>
      <c r="CN7" s="166"/>
      <c r="CO7" s="166"/>
      <c r="CP7" s="166"/>
      <c r="CQ7" s="166"/>
      <c r="CR7" s="166"/>
      <c r="CS7" s="166"/>
      <c r="CT7" s="166"/>
      <c r="CU7" s="166"/>
      <c r="CV7" s="166"/>
      <c r="CW7" s="166"/>
      <c r="CX7" s="166"/>
      <c r="CY7" s="166"/>
      <c r="CZ7" s="166"/>
      <c r="DA7" s="166"/>
      <c r="DB7" s="166"/>
      <c r="DC7" s="166"/>
      <c r="DD7" s="166"/>
      <c r="DE7" s="166"/>
      <c r="DF7" s="166"/>
      <c r="DG7" s="166"/>
      <c r="DH7" s="166"/>
      <c r="DI7" s="166"/>
      <c r="DJ7" s="166"/>
      <c r="DK7" s="166"/>
      <c r="DL7" s="166"/>
      <c r="DM7" s="166"/>
      <c r="DN7" s="166"/>
      <c r="DO7" s="166"/>
      <c r="DP7" s="166"/>
      <c r="DQ7" s="166"/>
      <c r="DR7" s="166"/>
      <c r="DS7" s="166"/>
      <c r="DT7" s="166"/>
      <c r="DU7" s="166"/>
      <c r="DV7" s="166"/>
      <c r="DW7" s="166"/>
      <c r="DX7" s="166"/>
      <c r="DY7" s="166"/>
      <c r="DZ7" s="166"/>
      <c r="EA7" s="166"/>
      <c r="EB7" s="166"/>
      <c r="EC7" s="166"/>
      <c r="ED7" s="166"/>
      <c r="EE7" s="166"/>
      <c r="EF7" s="166"/>
      <c r="EG7" s="166"/>
      <c r="EH7" s="166"/>
      <c r="EI7" s="166"/>
      <c r="EJ7" s="166"/>
      <c r="EK7" s="166"/>
      <c r="EL7" s="166"/>
      <c r="EM7" s="166"/>
      <c r="EN7" s="166"/>
      <c r="EO7" s="166"/>
      <c r="EP7" s="166"/>
      <c r="EQ7" s="166"/>
      <c r="ER7" s="166"/>
      <c r="ES7" s="166"/>
      <c r="ET7" s="166"/>
      <c r="EU7" s="166"/>
      <c r="EV7" s="166"/>
      <c r="EW7" s="166"/>
      <c r="EX7" s="166"/>
      <c r="EY7" s="166"/>
      <c r="EZ7" s="166"/>
      <c r="FA7" s="166"/>
      <c r="FB7" s="166"/>
      <c r="FC7" s="166"/>
      <c r="FD7" s="166"/>
      <c r="FE7" s="166"/>
      <c r="FF7" s="166"/>
      <c r="FG7" s="166"/>
      <c r="FH7" s="166"/>
      <c r="FI7" s="166"/>
      <c r="FJ7" s="166"/>
      <c r="FK7" s="166"/>
      <c r="FL7" s="166"/>
      <c r="FM7" s="166"/>
      <c r="FN7" s="166"/>
      <c r="FO7" s="166"/>
      <c r="FP7" s="166"/>
      <c r="FQ7" s="166"/>
      <c r="FR7" s="166"/>
      <c r="FS7" s="166"/>
      <c r="FT7" s="166"/>
      <c r="FU7" s="166"/>
      <c r="FV7" s="166"/>
      <c r="FW7" s="166"/>
      <c r="FX7" s="166"/>
      <c r="FY7" s="166"/>
      <c r="FZ7" s="166"/>
      <c r="GA7" s="166"/>
      <c r="GB7" s="166"/>
      <c r="GC7" s="166"/>
      <c r="GD7" s="166"/>
      <c r="GE7" s="166"/>
      <c r="GF7" s="166"/>
      <c r="GG7" s="166"/>
      <c r="GH7" s="166"/>
      <c r="GI7" s="166"/>
      <c r="GJ7" s="166"/>
      <c r="GK7" s="166"/>
      <c r="GL7" s="166"/>
      <c r="GM7" s="166"/>
      <c r="GN7" s="166"/>
      <c r="GO7" s="166"/>
      <c r="GP7" s="166"/>
      <c r="GQ7" s="166"/>
      <c r="GR7" s="166"/>
      <c r="GS7" s="166"/>
      <c r="GT7" s="166"/>
      <c r="GU7" s="166"/>
      <c r="GV7" s="166"/>
      <c r="GW7" s="166"/>
      <c r="GX7" s="166"/>
      <c r="GY7" s="166"/>
      <c r="GZ7" s="166"/>
      <c r="HA7" s="166"/>
      <c r="HB7" s="166"/>
      <c r="HC7" s="166"/>
      <c r="HD7" s="166"/>
      <c r="HE7" s="166"/>
      <c r="HF7" s="166"/>
      <c r="HG7" s="166"/>
      <c r="HH7" s="166"/>
      <c r="HI7" s="166"/>
      <c r="HJ7" s="166"/>
      <c r="HK7" s="166"/>
      <c r="HL7" s="166"/>
      <c r="HM7" s="166"/>
      <c r="HN7" s="166"/>
      <c r="HO7" s="166"/>
      <c r="HP7" s="166"/>
      <c r="HQ7" s="166"/>
      <c r="HR7" s="166"/>
      <c r="HS7" s="166"/>
      <c r="HT7" s="166"/>
      <c r="HU7" s="166"/>
      <c r="HV7" s="166"/>
      <c r="HW7" s="166"/>
      <c r="HX7" s="166"/>
      <c r="HY7" s="166"/>
      <c r="HZ7" s="166"/>
      <c r="IA7" s="166"/>
      <c r="IB7" s="166"/>
      <c r="IC7" s="166"/>
      <c r="ID7" s="166"/>
      <c r="IE7" s="166"/>
      <c r="IF7" s="166"/>
      <c r="IG7" s="166"/>
      <c r="IH7" s="166"/>
      <c r="II7" s="166"/>
      <c r="IJ7" s="166"/>
      <c r="IK7" s="166"/>
      <c r="IL7" s="166"/>
      <c r="IM7" s="166"/>
      <c r="IN7" s="166"/>
      <c r="IO7" s="166"/>
      <c r="IP7" s="166"/>
      <c r="IQ7" s="166"/>
      <c r="IR7" s="166"/>
      <c r="IS7" s="166"/>
      <c r="IT7" s="166"/>
      <c r="IU7" s="166"/>
      <c r="IV7" s="166"/>
      <c r="IW7" s="166"/>
      <c r="IX7" s="166"/>
      <c r="IY7" s="166"/>
      <c r="IZ7" s="166"/>
      <c r="JA7" s="166"/>
      <c r="JB7" s="166"/>
      <c r="JC7" s="166"/>
      <c r="JD7" s="166"/>
      <c r="JE7" s="166"/>
      <c r="JF7" s="166"/>
      <c r="JG7" s="166"/>
      <c r="JH7" s="166"/>
      <c r="JI7" s="166"/>
      <c r="JJ7" s="166"/>
      <c r="JK7" s="166"/>
      <c r="JL7" s="166"/>
      <c r="JM7" s="166"/>
      <c r="JN7" s="166"/>
      <c r="JO7" s="166"/>
      <c r="JP7" s="166"/>
      <c r="JQ7" s="166"/>
      <c r="JR7" s="166"/>
      <c r="JS7" s="166"/>
      <c r="JT7" s="166"/>
      <c r="JU7" s="166"/>
      <c r="JV7" s="166"/>
      <c r="JW7" s="166"/>
      <c r="JX7" s="166"/>
      <c r="JY7" s="166"/>
      <c r="JZ7" s="166"/>
      <c r="KA7" s="166"/>
      <c r="KB7" s="166"/>
      <c r="KC7" s="166"/>
      <c r="KD7" s="166"/>
      <c r="KE7" s="166"/>
      <c r="KF7" s="166"/>
      <c r="KG7" s="166"/>
      <c r="KH7" s="166"/>
      <c r="KI7" s="166"/>
      <c r="KJ7" s="166"/>
      <c r="KK7" s="166"/>
      <c r="KL7" s="166"/>
      <c r="KM7" s="166"/>
      <c r="KN7" s="166"/>
      <c r="KO7" s="166"/>
      <c r="KP7" s="166"/>
      <c r="KQ7" s="166"/>
      <c r="KR7" s="166"/>
      <c r="KS7" s="166"/>
      <c r="KT7" s="166"/>
      <c r="KU7" s="166"/>
      <c r="KV7" s="166"/>
      <c r="KW7" s="166"/>
      <c r="KX7" s="166"/>
      <c r="KY7" s="166"/>
      <c r="KZ7" s="166"/>
      <c r="LA7" s="166"/>
      <c r="LB7" s="166"/>
      <c r="LC7" s="166"/>
      <c r="LD7" s="166"/>
      <c r="LE7" s="166"/>
      <c r="LF7" s="166"/>
      <c r="LG7" s="166"/>
      <c r="LH7" s="166"/>
      <c r="LI7" s="166"/>
      <c r="LJ7" s="166"/>
      <c r="LK7" s="166"/>
      <c r="LL7" s="166"/>
      <c r="LM7" s="166"/>
      <c r="LN7" s="166"/>
      <c r="LO7" s="166"/>
      <c r="LP7" s="166"/>
      <c r="LQ7" s="166"/>
      <c r="LR7" s="166"/>
      <c r="LS7" s="166"/>
      <c r="LT7" s="166"/>
      <c r="LU7" s="166"/>
      <c r="LV7" s="166"/>
      <c r="LW7" s="166"/>
      <c r="LX7" s="166"/>
      <c r="LY7" s="166"/>
      <c r="LZ7" s="166"/>
      <c r="MA7" s="166"/>
      <c r="MB7" s="167"/>
    </row>
    <row r="8" spans="1:342" ht="9" customHeight="1">
      <c r="A8" s="158"/>
      <c r="B8" s="168"/>
      <c r="C8" s="169"/>
      <c r="D8" s="169"/>
      <c r="E8" s="169"/>
      <c r="F8" s="169"/>
      <c r="G8" s="169"/>
      <c r="H8" s="169"/>
      <c r="I8" s="169"/>
      <c r="J8" s="169"/>
      <c r="K8" s="169"/>
      <c r="L8" s="169"/>
      <c r="M8" s="169"/>
      <c r="N8" s="169"/>
      <c r="O8" s="169"/>
      <c r="P8" s="169"/>
      <c r="Q8" s="169"/>
      <c r="R8" s="169"/>
      <c r="S8" s="169"/>
      <c r="T8" s="169"/>
      <c r="U8" s="169"/>
      <c r="V8" s="169"/>
      <c r="W8" s="169"/>
      <c r="X8" s="169"/>
      <c r="Y8" s="169"/>
      <c r="Z8" s="169"/>
      <c r="AA8" s="169"/>
      <c r="AB8" s="169"/>
      <c r="AC8" s="169"/>
      <c r="AD8" s="169"/>
      <c r="AE8" s="169"/>
      <c r="AF8" s="169"/>
      <c r="AG8" s="169"/>
      <c r="AH8" s="169"/>
      <c r="AI8" s="169"/>
      <c r="AJ8" s="169"/>
      <c r="AK8" s="169"/>
      <c r="AL8" s="171"/>
      <c r="AM8" s="194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66"/>
      <c r="BL8" s="166"/>
      <c r="BM8" s="166"/>
      <c r="BN8" s="166"/>
      <c r="BO8" s="166"/>
      <c r="BP8" s="166"/>
      <c r="BQ8" s="166"/>
      <c r="BR8" s="166"/>
      <c r="BS8" s="166"/>
      <c r="BT8" s="166"/>
      <c r="BU8" s="166"/>
      <c r="BV8" s="166"/>
      <c r="BW8" s="166"/>
      <c r="BX8" s="166"/>
      <c r="BY8" s="166"/>
      <c r="BZ8" s="166"/>
      <c r="CA8" s="166"/>
      <c r="CB8" s="166"/>
      <c r="CC8" s="166"/>
      <c r="CD8" s="166"/>
      <c r="CE8" s="166"/>
      <c r="CF8" s="166"/>
      <c r="CG8" s="166"/>
      <c r="CH8" s="166"/>
      <c r="CI8" s="166"/>
      <c r="CJ8" s="166"/>
      <c r="CK8" s="166"/>
      <c r="CL8" s="166"/>
      <c r="CM8" s="166"/>
      <c r="CN8" s="166"/>
      <c r="CO8" s="166"/>
      <c r="CP8" s="166"/>
      <c r="CQ8" s="166"/>
      <c r="CR8" s="166"/>
      <c r="CS8" s="166"/>
      <c r="CT8" s="166"/>
      <c r="CU8" s="166"/>
      <c r="CV8" s="166"/>
      <c r="CW8" s="166"/>
      <c r="CX8" s="166"/>
      <c r="CY8" s="166"/>
      <c r="CZ8" s="166"/>
      <c r="DA8" s="166"/>
      <c r="DB8" s="166"/>
      <c r="DC8" s="166"/>
      <c r="DD8" s="166"/>
      <c r="DE8" s="166"/>
      <c r="DF8" s="166"/>
      <c r="DG8" s="166"/>
      <c r="DH8" s="166"/>
      <c r="DI8" s="166"/>
      <c r="DJ8" s="166"/>
      <c r="DK8" s="166"/>
      <c r="DL8" s="166"/>
      <c r="DM8" s="166"/>
      <c r="DN8" s="166"/>
      <c r="DO8" s="166"/>
      <c r="DP8" s="166"/>
      <c r="DQ8" s="166"/>
      <c r="DR8" s="166"/>
      <c r="DS8" s="166"/>
      <c r="DT8" s="166"/>
      <c r="DU8" s="166"/>
      <c r="DV8" s="166"/>
      <c r="DW8" s="166"/>
      <c r="DX8" s="166"/>
      <c r="DY8" s="166"/>
      <c r="DZ8" s="166"/>
      <c r="EA8" s="166"/>
      <c r="EB8" s="166"/>
      <c r="EC8" s="166"/>
      <c r="ED8" s="166"/>
      <c r="EE8" s="166"/>
      <c r="EF8" s="166"/>
      <c r="EG8" s="166"/>
      <c r="EH8" s="166"/>
      <c r="EI8" s="166"/>
      <c r="EJ8" s="166"/>
      <c r="EK8" s="166"/>
      <c r="EL8" s="166"/>
      <c r="EM8" s="166"/>
      <c r="EN8" s="166"/>
      <c r="EO8" s="166"/>
      <c r="EP8" s="166"/>
      <c r="EQ8" s="166"/>
      <c r="ER8" s="166"/>
      <c r="ES8" s="166"/>
      <c r="ET8" s="166"/>
      <c r="EU8" s="166"/>
      <c r="EV8" s="166"/>
      <c r="EW8" s="166"/>
      <c r="EX8" s="166"/>
      <c r="EY8" s="166"/>
      <c r="EZ8" s="166"/>
      <c r="FA8" s="166"/>
      <c r="FB8" s="166"/>
      <c r="FC8" s="166"/>
      <c r="FD8" s="166"/>
      <c r="FE8" s="166"/>
      <c r="FF8" s="166"/>
      <c r="FG8" s="166"/>
      <c r="FH8" s="166"/>
      <c r="FI8" s="166"/>
      <c r="FJ8" s="166"/>
      <c r="FK8" s="166"/>
      <c r="FL8" s="166"/>
      <c r="FM8" s="166"/>
      <c r="FN8" s="166"/>
      <c r="FO8" s="166"/>
      <c r="FP8" s="166"/>
      <c r="FQ8" s="166"/>
      <c r="FR8" s="166"/>
      <c r="FS8" s="166"/>
      <c r="FT8" s="166"/>
      <c r="FU8" s="166"/>
      <c r="FV8" s="166"/>
      <c r="FW8" s="166"/>
      <c r="FX8" s="166"/>
      <c r="FY8" s="166"/>
      <c r="FZ8" s="166"/>
      <c r="GA8" s="166"/>
      <c r="GB8" s="166"/>
      <c r="GC8" s="166"/>
      <c r="GD8" s="166"/>
      <c r="GE8" s="166"/>
      <c r="GF8" s="166"/>
      <c r="GG8" s="166"/>
      <c r="GH8" s="166"/>
      <c r="GI8" s="166"/>
      <c r="GJ8" s="166"/>
      <c r="GK8" s="166"/>
      <c r="GL8" s="166"/>
      <c r="GM8" s="166"/>
      <c r="GN8" s="166"/>
      <c r="GO8" s="166"/>
      <c r="GP8" s="166"/>
      <c r="GQ8" s="166"/>
      <c r="GR8" s="166"/>
      <c r="GS8" s="166"/>
      <c r="GT8" s="166"/>
      <c r="GU8" s="166"/>
      <c r="GV8" s="166"/>
      <c r="GW8" s="166"/>
      <c r="GX8" s="166"/>
      <c r="GY8" s="166"/>
      <c r="GZ8" s="166"/>
      <c r="HA8" s="166"/>
      <c r="HB8" s="166"/>
      <c r="HC8" s="166"/>
      <c r="HD8" s="166"/>
      <c r="HE8" s="166"/>
      <c r="HF8" s="166"/>
      <c r="HG8" s="166"/>
      <c r="HH8" s="166"/>
      <c r="HI8" s="166"/>
      <c r="HJ8" s="166"/>
      <c r="HK8" s="166"/>
      <c r="HL8" s="166"/>
      <c r="HM8" s="166"/>
      <c r="HN8" s="166"/>
      <c r="HO8" s="166"/>
      <c r="HP8" s="166"/>
      <c r="HQ8" s="166"/>
      <c r="HR8" s="166"/>
      <c r="HS8" s="166"/>
      <c r="HT8" s="166"/>
      <c r="HU8" s="166"/>
      <c r="HV8" s="166"/>
      <c r="HW8" s="166"/>
      <c r="HX8" s="166"/>
      <c r="HY8" s="166"/>
      <c r="HZ8" s="166"/>
      <c r="IA8" s="166"/>
      <c r="IB8" s="166"/>
      <c r="IC8" s="166"/>
      <c r="ID8" s="166"/>
      <c r="IE8" s="166"/>
      <c r="IF8" s="166"/>
      <c r="IG8" s="166"/>
      <c r="IH8" s="166"/>
      <c r="II8" s="166"/>
      <c r="IJ8" s="166"/>
      <c r="IK8" s="166"/>
      <c r="IL8" s="166"/>
      <c r="IM8" s="166"/>
      <c r="IN8" s="166"/>
      <c r="IO8" s="166"/>
      <c r="IP8" s="166"/>
      <c r="IQ8" s="166"/>
      <c r="IR8" s="166"/>
      <c r="IS8" s="166"/>
      <c r="IT8" s="166"/>
      <c r="IU8" s="166"/>
      <c r="IV8" s="166"/>
      <c r="IW8" s="166"/>
      <c r="IX8" s="166"/>
      <c r="IY8" s="166"/>
      <c r="IZ8" s="166"/>
      <c r="JA8" s="166"/>
      <c r="JB8" s="166"/>
      <c r="JC8" s="166"/>
      <c r="JD8" s="166"/>
      <c r="JE8" s="166"/>
      <c r="JF8" s="166"/>
      <c r="JG8" s="166"/>
      <c r="JH8" s="166"/>
      <c r="JI8" s="166"/>
      <c r="JJ8" s="166"/>
      <c r="JK8" s="166"/>
      <c r="JL8" s="166"/>
      <c r="JM8" s="166"/>
      <c r="JN8" s="166"/>
      <c r="JO8" s="166"/>
      <c r="JP8" s="166"/>
      <c r="JQ8" s="166"/>
      <c r="JR8" s="166"/>
      <c r="JS8" s="166"/>
      <c r="JT8" s="166"/>
      <c r="JU8" s="166"/>
      <c r="JV8" s="166"/>
      <c r="JW8" s="166"/>
      <c r="JX8" s="166"/>
      <c r="JY8" s="166"/>
      <c r="JZ8" s="166"/>
      <c r="KA8" s="166"/>
      <c r="KB8" s="166"/>
      <c r="KC8" s="166"/>
      <c r="KD8" s="166"/>
      <c r="KE8" s="166"/>
      <c r="KF8" s="166"/>
      <c r="KG8" s="166"/>
      <c r="KH8" s="166"/>
      <c r="KI8" s="166"/>
      <c r="KJ8" s="166"/>
      <c r="KK8" s="166"/>
      <c r="KL8" s="166"/>
      <c r="KM8" s="166"/>
      <c r="KN8" s="166"/>
      <c r="KO8" s="166"/>
      <c r="KP8" s="166"/>
      <c r="KQ8" s="166"/>
      <c r="KR8" s="166"/>
      <c r="KS8" s="166"/>
      <c r="KT8" s="166"/>
      <c r="KU8" s="166"/>
      <c r="KV8" s="166"/>
      <c r="KW8" s="166"/>
      <c r="KX8" s="166"/>
      <c r="KY8" s="166"/>
      <c r="KZ8" s="166"/>
      <c r="LA8" s="166"/>
      <c r="LB8" s="166"/>
      <c r="LC8" s="166"/>
      <c r="LD8" s="166"/>
      <c r="LE8" s="166"/>
      <c r="LF8" s="166"/>
      <c r="LG8" s="166"/>
      <c r="LH8" s="166"/>
      <c r="LI8" s="166"/>
      <c r="LJ8" s="166"/>
      <c r="LK8" s="166"/>
      <c r="LL8" s="166"/>
      <c r="LM8" s="166"/>
      <c r="LN8" s="166"/>
      <c r="LO8" s="166"/>
      <c r="LP8" s="166"/>
      <c r="LQ8" s="166"/>
      <c r="LR8" s="166"/>
      <c r="LS8" s="166"/>
      <c r="LT8" s="166"/>
      <c r="LU8" s="166"/>
      <c r="LV8" s="166"/>
      <c r="LW8" s="166"/>
      <c r="LX8" s="166"/>
      <c r="LY8" s="166"/>
      <c r="LZ8" s="166"/>
      <c r="MA8" s="166"/>
      <c r="MB8" s="167"/>
    </row>
    <row r="9" spans="1:342" ht="14.15" customHeight="1">
      <c r="A9" s="158"/>
      <c r="B9" s="168"/>
      <c r="C9" s="172">
        <v>1</v>
      </c>
      <c r="D9" s="172" t="s">
        <v>149</v>
      </c>
      <c r="E9" s="173"/>
      <c r="F9" s="173"/>
      <c r="G9" s="173"/>
      <c r="H9" s="173"/>
      <c r="I9" s="173"/>
      <c r="J9" s="173"/>
      <c r="K9" s="173"/>
      <c r="L9" s="173"/>
      <c r="M9" s="173"/>
      <c r="N9" s="173"/>
      <c r="O9" s="173"/>
      <c r="P9" s="173"/>
      <c r="Q9" s="173"/>
      <c r="R9" s="173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4"/>
      <c r="AF9" s="571">
        <f>SUM(AB10:AE13)</f>
        <v>5.5000000000000003E-4</v>
      </c>
      <c r="AG9" s="571"/>
      <c r="AH9" s="571"/>
      <c r="AI9" s="169"/>
      <c r="AJ9" s="169"/>
      <c r="AK9" s="169"/>
      <c r="AL9" s="171"/>
      <c r="AM9" s="194"/>
      <c r="AN9" s="558" t="s">
        <v>209</v>
      </c>
      <c r="AO9" s="558"/>
      <c r="AP9" s="166"/>
      <c r="AQ9" s="166"/>
      <c r="AR9" s="166"/>
      <c r="AS9" s="166"/>
      <c r="AT9" s="166"/>
      <c r="AU9" s="166"/>
      <c r="AV9" s="166"/>
      <c r="AW9" s="166"/>
      <c r="AX9" s="166"/>
      <c r="AY9" s="166"/>
      <c r="AZ9" s="166"/>
      <c r="BA9" s="166"/>
      <c r="BB9" s="166"/>
      <c r="BC9" s="166"/>
      <c r="BD9" s="166"/>
      <c r="BE9" s="166"/>
      <c r="BF9" s="166"/>
      <c r="BG9" s="166"/>
      <c r="BH9" s="166"/>
      <c r="BI9" s="166"/>
      <c r="BJ9" s="166"/>
      <c r="BK9" s="166"/>
      <c r="BL9" s="166"/>
      <c r="BM9" s="166"/>
      <c r="BN9" s="166"/>
      <c r="BO9" s="166"/>
      <c r="BP9" s="166"/>
      <c r="BQ9" s="166"/>
      <c r="BR9" s="166"/>
      <c r="BS9" s="166"/>
      <c r="BT9" s="166"/>
      <c r="BU9" s="166"/>
      <c r="BV9" s="166"/>
      <c r="BW9" s="166"/>
      <c r="BX9" s="166"/>
      <c r="BY9" s="166"/>
      <c r="BZ9" s="166"/>
      <c r="CA9" s="166"/>
      <c r="CB9" s="166"/>
      <c r="CC9" s="166"/>
      <c r="CD9" s="166"/>
      <c r="CE9" s="166"/>
      <c r="CF9" s="166"/>
      <c r="CG9" s="166"/>
      <c r="CH9" s="166"/>
      <c r="CI9" s="166"/>
      <c r="CJ9" s="166"/>
      <c r="CK9" s="166"/>
      <c r="CL9" s="166"/>
      <c r="CM9" s="166"/>
      <c r="CN9" s="166"/>
      <c r="CO9" s="166"/>
      <c r="CP9" s="166"/>
      <c r="CQ9" s="166"/>
      <c r="CR9" s="166"/>
      <c r="CS9" s="166"/>
      <c r="CT9" s="166"/>
      <c r="CU9" s="166"/>
      <c r="CV9" s="166"/>
      <c r="CW9" s="166"/>
      <c r="CX9" s="166"/>
      <c r="CY9" s="166"/>
      <c r="CZ9" s="166"/>
      <c r="DA9" s="166"/>
      <c r="DB9" s="166"/>
      <c r="DC9" s="166"/>
      <c r="DD9" s="166"/>
      <c r="DE9" s="166"/>
      <c r="DF9" s="166"/>
      <c r="DG9" s="166"/>
      <c r="DH9" s="166"/>
      <c r="DI9" s="166"/>
      <c r="DJ9" s="166"/>
      <c r="DK9" s="166"/>
      <c r="DL9" s="166"/>
      <c r="DM9" s="166"/>
      <c r="DN9" s="166"/>
      <c r="DO9" s="166"/>
      <c r="DP9" s="166"/>
      <c r="DQ9" s="166"/>
      <c r="DR9" s="166"/>
      <c r="DS9" s="166"/>
      <c r="DT9" s="166"/>
      <c r="DU9" s="166"/>
      <c r="DV9" s="166"/>
      <c r="DW9" s="166"/>
      <c r="DX9" s="166"/>
      <c r="DY9" s="166"/>
      <c r="DZ9" s="166"/>
      <c r="EA9" s="166"/>
      <c r="EB9" s="166"/>
      <c r="EC9" s="166"/>
      <c r="ED9" s="166"/>
      <c r="EE9" s="166"/>
      <c r="EF9" s="166"/>
      <c r="EG9" s="166"/>
      <c r="EH9" s="166"/>
      <c r="EI9" s="166"/>
      <c r="EJ9" s="166"/>
      <c r="EK9" s="166"/>
      <c r="EL9" s="166"/>
      <c r="EM9" s="166"/>
      <c r="EN9" s="166"/>
      <c r="EO9" s="166"/>
      <c r="EP9" s="166"/>
      <c r="EQ9" s="166"/>
      <c r="ER9" s="166"/>
      <c r="ES9" s="166"/>
      <c r="ET9" s="166"/>
      <c r="EU9" s="166"/>
      <c r="EV9" s="166"/>
      <c r="EW9" s="166"/>
      <c r="EX9" s="166"/>
      <c r="EY9" s="166"/>
      <c r="EZ9" s="166"/>
      <c r="FA9" s="166"/>
      <c r="FB9" s="166"/>
      <c r="FC9" s="166"/>
      <c r="FD9" s="166"/>
      <c r="FE9" s="166"/>
      <c r="FF9" s="166"/>
      <c r="FG9" s="166"/>
      <c r="FH9" s="166"/>
      <c r="FI9" s="166"/>
      <c r="FJ9" s="166"/>
      <c r="FK9" s="166"/>
      <c r="FL9" s="166"/>
      <c r="FM9" s="166"/>
      <c r="FN9" s="166"/>
      <c r="FO9" s="166"/>
      <c r="FP9" s="166"/>
      <c r="FQ9" s="166"/>
      <c r="FR9" s="166"/>
      <c r="FS9" s="166"/>
      <c r="FT9" s="166"/>
      <c r="FU9" s="166"/>
      <c r="FV9" s="166"/>
      <c r="FW9" s="166"/>
      <c r="FX9" s="166"/>
      <c r="FY9" s="166"/>
      <c r="FZ9" s="166"/>
      <c r="GA9" s="166"/>
      <c r="GB9" s="166"/>
      <c r="GC9" s="166"/>
      <c r="GD9" s="166"/>
      <c r="GE9" s="166"/>
      <c r="GF9" s="166"/>
      <c r="GG9" s="166"/>
      <c r="GH9" s="166"/>
      <c r="GI9" s="166"/>
      <c r="GJ9" s="166"/>
      <c r="GK9" s="166"/>
      <c r="GL9" s="166"/>
      <c r="GM9" s="166"/>
      <c r="GN9" s="166"/>
      <c r="GO9" s="166"/>
      <c r="GP9" s="166"/>
      <c r="GQ9" s="166"/>
      <c r="GR9" s="166"/>
      <c r="GS9" s="166"/>
      <c r="GT9" s="166"/>
      <c r="GU9" s="166"/>
      <c r="GV9" s="166"/>
      <c r="GW9" s="166"/>
      <c r="GX9" s="166"/>
      <c r="GY9" s="166"/>
      <c r="GZ9" s="166"/>
      <c r="HA9" s="166"/>
      <c r="HB9" s="166"/>
      <c r="HC9" s="166"/>
      <c r="HD9" s="166"/>
      <c r="HE9" s="166"/>
      <c r="HF9" s="166"/>
      <c r="HG9" s="166"/>
      <c r="HH9" s="166"/>
      <c r="HI9" s="166"/>
      <c r="HJ9" s="166"/>
      <c r="HK9" s="166"/>
      <c r="HL9" s="166"/>
      <c r="HM9" s="166"/>
      <c r="HN9" s="166"/>
      <c r="HO9" s="166"/>
      <c r="HP9" s="166"/>
      <c r="HQ9" s="166"/>
      <c r="HR9" s="166"/>
      <c r="HS9" s="166"/>
      <c r="HT9" s="166"/>
      <c r="HU9" s="166"/>
      <c r="HV9" s="166"/>
      <c r="HW9" s="166"/>
      <c r="HX9" s="166"/>
      <c r="HY9" s="166"/>
      <c r="HZ9" s="166"/>
      <c r="IA9" s="166"/>
      <c r="IB9" s="166"/>
      <c r="IC9" s="166"/>
      <c r="ID9" s="166"/>
      <c r="IE9" s="166"/>
      <c r="IF9" s="166"/>
      <c r="IG9" s="166"/>
      <c r="IH9" s="166"/>
      <c r="II9" s="166"/>
      <c r="IJ9" s="166"/>
      <c r="IK9" s="166"/>
      <c r="IL9" s="166"/>
      <c r="IM9" s="166"/>
      <c r="IN9" s="166"/>
      <c r="IO9" s="166"/>
      <c r="IP9" s="166"/>
      <c r="IQ9" s="166"/>
      <c r="IR9" s="166"/>
      <c r="IS9" s="166"/>
      <c r="IT9" s="166"/>
      <c r="IU9" s="166"/>
      <c r="IV9" s="166"/>
      <c r="IW9" s="166"/>
      <c r="IX9" s="166"/>
      <c r="IY9" s="166"/>
      <c r="IZ9" s="166"/>
      <c r="JA9" s="166"/>
      <c r="JB9" s="166"/>
      <c r="JC9" s="166"/>
      <c r="JD9" s="166"/>
      <c r="JE9" s="166"/>
      <c r="JF9" s="166"/>
      <c r="JG9" s="166"/>
      <c r="JH9" s="166"/>
      <c r="JI9" s="166"/>
      <c r="JJ9" s="166"/>
      <c r="JK9" s="166"/>
      <c r="JL9" s="166"/>
      <c r="JM9" s="166"/>
      <c r="JN9" s="166"/>
      <c r="JO9" s="166"/>
      <c r="JP9" s="166"/>
      <c r="JQ9" s="166"/>
      <c r="JR9" s="166"/>
      <c r="JS9" s="166"/>
      <c r="JT9" s="166"/>
      <c r="JU9" s="166"/>
      <c r="JV9" s="166"/>
      <c r="JW9" s="166"/>
      <c r="JX9" s="166"/>
      <c r="JY9" s="166"/>
      <c r="JZ9" s="166"/>
      <c r="KA9" s="166"/>
      <c r="KB9" s="166"/>
      <c r="KC9" s="166"/>
      <c r="KD9" s="166"/>
      <c r="KE9" s="166"/>
      <c r="KF9" s="166"/>
      <c r="KG9" s="166"/>
      <c r="KH9" s="166"/>
      <c r="KI9" s="166"/>
      <c r="KJ9" s="166"/>
      <c r="KK9" s="166"/>
      <c r="KL9" s="166"/>
      <c r="KM9" s="166"/>
      <c r="KN9" s="166"/>
      <c r="KO9" s="166"/>
      <c r="KP9" s="166"/>
      <c r="KQ9" s="166"/>
      <c r="KR9" s="166"/>
      <c r="KS9" s="166"/>
      <c r="KT9" s="166"/>
      <c r="KU9" s="166"/>
      <c r="KV9" s="166"/>
      <c r="KW9" s="166"/>
      <c r="KX9" s="166"/>
      <c r="KY9" s="166"/>
      <c r="KZ9" s="166"/>
      <c r="LA9" s="166"/>
      <c r="LB9" s="166"/>
      <c r="LC9" s="166"/>
      <c r="LD9" s="166"/>
      <c r="LE9" s="166"/>
      <c r="LF9" s="166"/>
      <c r="LG9" s="166"/>
      <c r="LH9" s="166"/>
      <c r="LI9" s="166"/>
      <c r="LJ9" s="166"/>
      <c r="LK9" s="166"/>
      <c r="LL9" s="166"/>
      <c r="LM9" s="166"/>
      <c r="LN9" s="166"/>
      <c r="LO9" s="166"/>
      <c r="LP9" s="166"/>
      <c r="LQ9" s="166"/>
      <c r="LR9" s="166"/>
      <c r="LS9" s="166"/>
      <c r="LT9" s="166"/>
      <c r="LU9" s="166"/>
      <c r="LV9" s="166"/>
      <c r="LW9" s="166"/>
      <c r="LX9" s="166"/>
      <c r="LY9" s="166"/>
      <c r="LZ9" s="166"/>
      <c r="MA9" s="166"/>
      <c r="MB9" s="175"/>
      <c r="MC9" s="176"/>
    </row>
    <row r="10" spans="1:342" ht="14.15" customHeight="1">
      <c r="A10" s="158"/>
      <c r="B10" s="168"/>
      <c r="C10" s="173"/>
      <c r="D10" s="173" t="s">
        <v>150</v>
      </c>
      <c r="E10" s="173"/>
      <c r="F10" s="173"/>
      <c r="G10" s="173"/>
      <c r="H10" s="173"/>
      <c r="I10" s="173"/>
      <c r="J10" s="173"/>
      <c r="K10" s="173"/>
      <c r="L10" s="173"/>
      <c r="M10" s="173"/>
      <c r="N10" s="173"/>
      <c r="O10" s="173"/>
      <c r="P10" s="173"/>
      <c r="Q10" s="173"/>
      <c r="R10" s="173"/>
      <c r="S10" s="173"/>
      <c r="T10" s="173"/>
      <c r="U10" s="173"/>
      <c r="V10" s="173"/>
      <c r="W10" s="173"/>
      <c r="X10" s="173"/>
      <c r="Y10" s="173"/>
      <c r="Z10" s="173"/>
      <c r="AA10" s="173"/>
      <c r="AB10" s="567">
        <f>+AO10</f>
        <v>1E-4</v>
      </c>
      <c r="AC10" s="567"/>
      <c r="AD10" s="567"/>
      <c r="AE10" s="567"/>
      <c r="AF10" s="169"/>
      <c r="AG10" s="169"/>
      <c r="AH10" s="169"/>
      <c r="AI10" s="169"/>
      <c r="AJ10" s="169"/>
      <c r="AK10" s="169"/>
      <c r="AL10" s="171"/>
      <c r="AM10" s="194"/>
      <c r="AN10" s="358">
        <f>X6*0.1</f>
        <v>1701572.0004145724</v>
      </c>
      <c r="AO10" s="359">
        <f>(AN10/X6)/1000</f>
        <v>1E-4</v>
      </c>
      <c r="AP10" s="361"/>
      <c r="AQ10" s="166"/>
      <c r="AR10" s="166"/>
      <c r="AS10" s="166"/>
      <c r="AT10" s="166"/>
      <c r="AU10" s="166"/>
      <c r="AV10" s="166"/>
      <c r="AW10" s="166"/>
      <c r="AX10" s="166"/>
      <c r="AY10" s="166"/>
      <c r="AZ10" s="166"/>
      <c r="BA10" s="166"/>
      <c r="BB10" s="166"/>
      <c r="BC10" s="166"/>
      <c r="BD10" s="166"/>
      <c r="BE10" s="166"/>
      <c r="BF10" s="166"/>
      <c r="BG10" s="166"/>
      <c r="BH10" s="166"/>
      <c r="BI10" s="166"/>
      <c r="BJ10" s="166"/>
      <c r="BK10" s="166"/>
      <c r="BL10" s="166"/>
      <c r="BM10" s="166"/>
      <c r="BN10" s="166"/>
      <c r="BO10" s="166"/>
      <c r="BP10" s="166"/>
      <c r="BQ10" s="166"/>
      <c r="BR10" s="166"/>
      <c r="BS10" s="166"/>
      <c r="BT10" s="166"/>
      <c r="BU10" s="166"/>
      <c r="BV10" s="166"/>
      <c r="BW10" s="166"/>
      <c r="BX10" s="166"/>
      <c r="BY10" s="166"/>
      <c r="BZ10" s="166"/>
      <c r="CA10" s="166"/>
      <c r="CB10" s="166"/>
      <c r="CC10" s="166"/>
      <c r="CD10" s="166"/>
      <c r="CE10" s="166"/>
      <c r="CF10" s="166"/>
      <c r="CG10" s="166"/>
      <c r="CH10" s="166"/>
      <c r="CI10" s="166"/>
      <c r="CJ10" s="166"/>
      <c r="CK10" s="166"/>
      <c r="CL10" s="166"/>
      <c r="CM10" s="166"/>
      <c r="CN10" s="166"/>
      <c r="CO10" s="166"/>
      <c r="CP10" s="166"/>
      <c r="CQ10" s="166"/>
      <c r="CR10" s="166"/>
      <c r="CS10" s="166"/>
      <c r="CT10" s="166"/>
      <c r="CU10" s="166"/>
      <c r="CV10" s="166"/>
      <c r="CW10" s="166"/>
      <c r="CX10" s="166"/>
      <c r="CY10" s="166"/>
      <c r="CZ10" s="166"/>
      <c r="DA10" s="166"/>
      <c r="DB10" s="166"/>
      <c r="DC10" s="166"/>
      <c r="DD10" s="166"/>
      <c r="DE10" s="166"/>
      <c r="DF10" s="166"/>
      <c r="DG10" s="166"/>
      <c r="DH10" s="166"/>
      <c r="DI10" s="166"/>
      <c r="DJ10" s="166"/>
      <c r="DK10" s="166"/>
      <c r="DL10" s="166"/>
      <c r="DM10" s="166"/>
      <c r="DN10" s="166"/>
      <c r="DO10" s="166"/>
      <c r="DP10" s="166"/>
      <c r="DQ10" s="166"/>
      <c r="DR10" s="166"/>
      <c r="DS10" s="166"/>
      <c r="DT10" s="166"/>
      <c r="DU10" s="166"/>
      <c r="DV10" s="166"/>
      <c r="DW10" s="166"/>
      <c r="DX10" s="166"/>
      <c r="DY10" s="166"/>
      <c r="DZ10" s="166"/>
      <c r="EA10" s="166"/>
      <c r="EB10" s="166"/>
      <c r="EC10" s="166"/>
      <c r="ED10" s="166"/>
      <c r="EE10" s="166"/>
      <c r="EF10" s="166"/>
      <c r="EG10" s="166"/>
      <c r="EH10" s="166"/>
      <c r="EI10" s="166"/>
      <c r="EJ10" s="166"/>
      <c r="EK10" s="166"/>
      <c r="EL10" s="166"/>
      <c r="EM10" s="166"/>
      <c r="EN10" s="166"/>
      <c r="EO10" s="166"/>
      <c r="EP10" s="166"/>
      <c r="EQ10" s="166"/>
      <c r="ER10" s="166"/>
      <c r="ES10" s="166"/>
      <c r="ET10" s="166"/>
      <c r="EU10" s="166"/>
      <c r="EV10" s="166"/>
      <c r="EW10" s="166"/>
      <c r="EX10" s="166"/>
      <c r="EY10" s="166"/>
      <c r="EZ10" s="166"/>
      <c r="FA10" s="166"/>
      <c r="FB10" s="166"/>
      <c r="FC10" s="166"/>
      <c r="FD10" s="166"/>
      <c r="FE10" s="166"/>
      <c r="FF10" s="166"/>
      <c r="FG10" s="166"/>
      <c r="FH10" s="166"/>
      <c r="FI10" s="166"/>
      <c r="FJ10" s="166"/>
      <c r="FK10" s="166"/>
      <c r="FL10" s="166"/>
      <c r="FM10" s="166"/>
      <c r="FN10" s="166"/>
      <c r="FO10" s="166"/>
      <c r="FP10" s="166"/>
      <c r="FQ10" s="166"/>
      <c r="FR10" s="166"/>
      <c r="FS10" s="166"/>
      <c r="FT10" s="166"/>
      <c r="FU10" s="166"/>
      <c r="FV10" s="166"/>
      <c r="FW10" s="166"/>
      <c r="FX10" s="166"/>
      <c r="FY10" s="166"/>
      <c r="FZ10" s="166"/>
      <c r="GA10" s="166"/>
      <c r="GB10" s="166"/>
      <c r="GC10" s="166"/>
      <c r="GD10" s="166"/>
      <c r="GE10" s="166"/>
      <c r="GF10" s="166"/>
      <c r="GG10" s="166"/>
      <c r="GH10" s="166"/>
      <c r="GI10" s="166"/>
      <c r="GJ10" s="166"/>
      <c r="GK10" s="166"/>
      <c r="GL10" s="166"/>
      <c r="GM10" s="166"/>
      <c r="GN10" s="166"/>
      <c r="GO10" s="166"/>
      <c r="GP10" s="166"/>
      <c r="GQ10" s="166"/>
      <c r="GR10" s="166"/>
      <c r="GS10" s="166"/>
      <c r="GT10" s="166"/>
      <c r="GU10" s="166"/>
      <c r="GV10" s="166"/>
      <c r="GW10" s="166"/>
      <c r="GX10" s="166"/>
      <c r="GY10" s="166"/>
      <c r="GZ10" s="166"/>
      <c r="HA10" s="166"/>
      <c r="HB10" s="166"/>
      <c r="HC10" s="166"/>
      <c r="HD10" s="166"/>
      <c r="HE10" s="166"/>
      <c r="HF10" s="166"/>
      <c r="HG10" s="166"/>
      <c r="HH10" s="166"/>
      <c r="HI10" s="166"/>
      <c r="HJ10" s="166"/>
      <c r="HK10" s="166"/>
      <c r="HL10" s="166"/>
      <c r="HM10" s="166"/>
      <c r="HN10" s="166"/>
      <c r="HO10" s="166"/>
      <c r="HP10" s="166"/>
      <c r="HQ10" s="166"/>
      <c r="HR10" s="166"/>
      <c r="HS10" s="166"/>
      <c r="HT10" s="166"/>
      <c r="HU10" s="166"/>
      <c r="HV10" s="166"/>
      <c r="HW10" s="166"/>
      <c r="HX10" s="166"/>
      <c r="HY10" s="166"/>
      <c r="HZ10" s="166"/>
      <c r="IA10" s="166"/>
      <c r="IB10" s="166"/>
      <c r="IC10" s="166"/>
      <c r="ID10" s="166"/>
      <c r="IE10" s="166"/>
      <c r="IF10" s="166"/>
      <c r="IG10" s="166"/>
      <c r="IH10" s="166"/>
      <c r="II10" s="166"/>
      <c r="IJ10" s="166"/>
      <c r="IK10" s="166"/>
      <c r="IL10" s="166"/>
      <c r="IM10" s="166"/>
      <c r="IN10" s="166"/>
      <c r="IO10" s="166"/>
      <c r="IP10" s="166"/>
      <c r="IQ10" s="166"/>
      <c r="IR10" s="166"/>
      <c r="IS10" s="166"/>
      <c r="IT10" s="166"/>
      <c r="IU10" s="166"/>
      <c r="IV10" s="166"/>
      <c r="IW10" s="166"/>
      <c r="IX10" s="166"/>
      <c r="IY10" s="166"/>
      <c r="IZ10" s="166"/>
      <c r="JA10" s="166"/>
      <c r="JB10" s="166"/>
      <c r="JC10" s="166"/>
      <c r="JD10" s="166"/>
      <c r="JE10" s="166"/>
      <c r="JF10" s="166"/>
      <c r="JG10" s="166"/>
      <c r="JH10" s="166"/>
      <c r="JI10" s="166"/>
      <c r="JJ10" s="166"/>
      <c r="JK10" s="166"/>
      <c r="JL10" s="166"/>
      <c r="JM10" s="166"/>
      <c r="JN10" s="166"/>
      <c r="JO10" s="166"/>
      <c r="JP10" s="166"/>
      <c r="JQ10" s="166"/>
      <c r="JR10" s="166"/>
      <c r="JS10" s="166"/>
      <c r="JT10" s="166"/>
      <c r="JU10" s="166"/>
      <c r="JV10" s="166"/>
      <c r="JW10" s="166"/>
      <c r="JX10" s="166"/>
      <c r="JY10" s="166"/>
      <c r="JZ10" s="166"/>
      <c r="KA10" s="166"/>
      <c r="KB10" s="166"/>
      <c r="KC10" s="166"/>
      <c r="KD10" s="166"/>
      <c r="KE10" s="166"/>
      <c r="KF10" s="166"/>
      <c r="KG10" s="166"/>
      <c r="KH10" s="166"/>
      <c r="KI10" s="166"/>
      <c r="KJ10" s="166"/>
      <c r="KK10" s="166"/>
      <c r="KL10" s="166"/>
      <c r="KM10" s="166"/>
      <c r="KN10" s="166"/>
      <c r="KO10" s="166"/>
      <c r="KP10" s="166"/>
      <c r="KQ10" s="166"/>
      <c r="KR10" s="166"/>
      <c r="KS10" s="166"/>
      <c r="KT10" s="166"/>
      <c r="KU10" s="166"/>
      <c r="KV10" s="166"/>
      <c r="KW10" s="166"/>
      <c r="KX10" s="166"/>
      <c r="KY10" s="166"/>
      <c r="KZ10" s="166"/>
      <c r="LA10" s="166"/>
      <c r="LB10" s="166"/>
      <c r="LC10" s="166"/>
      <c r="LD10" s="166"/>
      <c r="LE10" s="166"/>
      <c r="LF10" s="166"/>
      <c r="LG10" s="166"/>
      <c r="LH10" s="166"/>
      <c r="LI10" s="166"/>
      <c r="LJ10" s="166"/>
      <c r="LK10" s="166"/>
      <c r="LL10" s="166"/>
      <c r="LM10" s="166"/>
      <c r="LN10" s="166"/>
      <c r="LO10" s="166"/>
      <c r="LP10" s="166"/>
      <c r="LQ10" s="166"/>
      <c r="LR10" s="166"/>
      <c r="LS10" s="166"/>
      <c r="LT10" s="166"/>
      <c r="LU10" s="166"/>
      <c r="LV10" s="166"/>
      <c r="LW10" s="166"/>
      <c r="LX10" s="166"/>
      <c r="LY10" s="166"/>
      <c r="LZ10" s="166"/>
      <c r="MA10" s="166"/>
      <c r="MB10" s="177"/>
      <c r="MC10" s="178"/>
      <c r="MD10" s="178"/>
    </row>
    <row r="11" spans="1:342" ht="14.15" customHeight="1">
      <c r="A11" s="158"/>
      <c r="B11" s="168"/>
      <c r="C11" s="173"/>
      <c r="D11" s="173" t="s">
        <v>151</v>
      </c>
      <c r="E11" s="173"/>
      <c r="F11" s="173"/>
      <c r="G11" s="173"/>
      <c r="H11" s="173"/>
      <c r="I11" s="173"/>
      <c r="J11" s="173"/>
      <c r="K11" s="173"/>
      <c r="L11" s="173"/>
      <c r="M11" s="173"/>
      <c r="N11" s="170"/>
      <c r="O11" s="170"/>
      <c r="P11" s="170"/>
      <c r="Q11" s="170"/>
      <c r="R11" s="170"/>
      <c r="S11" s="170"/>
      <c r="T11" s="170"/>
      <c r="U11" s="170"/>
      <c r="V11" s="170"/>
      <c r="W11" s="170"/>
      <c r="X11" s="170"/>
      <c r="Y11" s="170"/>
      <c r="Z11" s="170"/>
      <c r="AA11" s="170"/>
      <c r="AB11" s="567">
        <f>AO11</f>
        <v>5.0000000000000002E-5</v>
      </c>
      <c r="AC11" s="567"/>
      <c r="AD11" s="567"/>
      <c r="AE11" s="567"/>
      <c r="AF11" s="169"/>
      <c r="AG11" s="169"/>
      <c r="AH11" s="169"/>
      <c r="AI11" s="169"/>
      <c r="AJ11" s="169"/>
      <c r="AK11" s="169"/>
      <c r="AL11" s="171"/>
      <c r="AM11" s="194"/>
      <c r="AN11" s="358">
        <f>X6*0.05</f>
        <v>850786.00020728621</v>
      </c>
      <c r="AO11" s="359">
        <f>(AN11/X6)/1000</f>
        <v>5.0000000000000002E-5</v>
      </c>
      <c r="AP11" s="361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/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/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/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/>
      <c r="DJ11" s="166"/>
      <c r="DK11" s="166"/>
      <c r="DL11" s="166"/>
      <c r="DM11" s="166"/>
      <c r="DN11" s="166"/>
      <c r="DO11" s="166"/>
      <c r="DP11" s="166"/>
      <c r="DQ11" s="166"/>
      <c r="DR11" s="166"/>
      <c r="DS11" s="166"/>
      <c r="DT11" s="166"/>
      <c r="DU11" s="166"/>
      <c r="DV11" s="166"/>
      <c r="DW11" s="166"/>
      <c r="DX11" s="166"/>
      <c r="DY11" s="166"/>
      <c r="DZ11" s="166"/>
      <c r="EA11" s="166"/>
      <c r="EB11" s="166"/>
      <c r="EC11" s="166"/>
      <c r="ED11" s="166"/>
      <c r="EE11" s="166"/>
      <c r="EF11" s="166"/>
      <c r="EG11" s="166"/>
      <c r="EH11" s="166"/>
      <c r="EI11" s="166"/>
      <c r="EJ11" s="166"/>
      <c r="EK11" s="166"/>
      <c r="EL11" s="166"/>
      <c r="EM11" s="166"/>
      <c r="EN11" s="166"/>
      <c r="EO11" s="166"/>
      <c r="EP11" s="166"/>
      <c r="EQ11" s="166"/>
      <c r="ER11" s="166"/>
      <c r="ES11" s="166"/>
      <c r="ET11" s="166"/>
      <c r="EU11" s="166"/>
      <c r="EV11" s="166"/>
      <c r="EW11" s="166"/>
      <c r="EX11" s="166"/>
      <c r="EY11" s="166"/>
      <c r="EZ11" s="166"/>
      <c r="FA11" s="166"/>
      <c r="FB11" s="166"/>
      <c r="FC11" s="166"/>
      <c r="FD11" s="166"/>
      <c r="FE11" s="166"/>
      <c r="FF11" s="166"/>
      <c r="FG11" s="166"/>
      <c r="FH11" s="166"/>
      <c r="FI11" s="166"/>
      <c r="FJ11" s="166"/>
      <c r="FK11" s="166"/>
      <c r="FL11" s="166"/>
      <c r="FM11" s="166"/>
      <c r="FN11" s="166"/>
      <c r="FO11" s="166"/>
      <c r="FP11" s="166"/>
      <c r="FQ11" s="166"/>
      <c r="FR11" s="166"/>
      <c r="FS11" s="166"/>
      <c r="FT11" s="166"/>
      <c r="FU11" s="166"/>
      <c r="FV11" s="166"/>
      <c r="FW11" s="166"/>
      <c r="FX11" s="166"/>
      <c r="FY11" s="166"/>
      <c r="FZ11" s="166"/>
      <c r="GA11" s="166"/>
      <c r="GB11" s="166"/>
      <c r="GC11" s="166"/>
      <c r="GD11" s="166"/>
      <c r="GE11" s="166"/>
      <c r="GF11" s="166"/>
      <c r="GG11" s="166"/>
      <c r="GH11" s="166"/>
      <c r="GI11" s="166"/>
      <c r="GJ11" s="166"/>
      <c r="GK11" s="166"/>
      <c r="GL11" s="166"/>
      <c r="GM11" s="166"/>
      <c r="GN11" s="166"/>
      <c r="GO11" s="166"/>
      <c r="GP11" s="166"/>
      <c r="GQ11" s="166"/>
      <c r="GR11" s="166"/>
      <c r="GS11" s="166"/>
      <c r="GT11" s="166"/>
      <c r="GU11" s="166"/>
      <c r="GV11" s="166"/>
      <c r="GW11" s="166"/>
      <c r="GX11" s="166"/>
      <c r="GY11" s="166"/>
      <c r="GZ11" s="166"/>
      <c r="HA11" s="166"/>
      <c r="HB11" s="166"/>
      <c r="HC11" s="166"/>
      <c r="HD11" s="166"/>
      <c r="HE11" s="166"/>
      <c r="HF11" s="166"/>
      <c r="HG11" s="166"/>
      <c r="HH11" s="166"/>
      <c r="HI11" s="166"/>
      <c r="HJ11" s="166"/>
      <c r="HK11" s="166"/>
      <c r="HL11" s="166"/>
      <c r="HM11" s="166"/>
      <c r="HN11" s="166"/>
      <c r="HO11" s="166"/>
      <c r="HP11" s="166"/>
      <c r="HQ11" s="166"/>
      <c r="HR11" s="166"/>
      <c r="HS11" s="166"/>
      <c r="HT11" s="166"/>
      <c r="HU11" s="166"/>
      <c r="HV11" s="166"/>
      <c r="HW11" s="166"/>
      <c r="HX11" s="166"/>
      <c r="HY11" s="166"/>
      <c r="HZ11" s="166"/>
      <c r="IA11" s="166"/>
      <c r="IB11" s="166"/>
      <c r="IC11" s="166"/>
      <c r="ID11" s="166"/>
      <c r="IE11" s="166"/>
      <c r="IF11" s="166"/>
      <c r="IG11" s="166"/>
      <c r="IH11" s="166"/>
      <c r="II11" s="166"/>
      <c r="IJ11" s="166"/>
      <c r="IK11" s="166"/>
      <c r="IL11" s="166"/>
      <c r="IM11" s="166"/>
      <c r="IN11" s="166"/>
      <c r="IO11" s="166"/>
      <c r="IP11" s="166"/>
      <c r="IQ11" s="166"/>
      <c r="IR11" s="166"/>
      <c r="IS11" s="166"/>
      <c r="IT11" s="166"/>
      <c r="IU11" s="166"/>
      <c r="IV11" s="166"/>
      <c r="IW11" s="166"/>
      <c r="IX11" s="166"/>
      <c r="IY11" s="166"/>
      <c r="IZ11" s="166"/>
      <c r="JA11" s="166"/>
      <c r="JB11" s="166"/>
      <c r="JC11" s="166"/>
      <c r="JD11" s="166"/>
      <c r="JE11" s="166"/>
      <c r="JF11" s="166"/>
      <c r="JG11" s="166"/>
      <c r="JH11" s="166"/>
      <c r="JI11" s="166"/>
      <c r="JJ11" s="166"/>
      <c r="JK11" s="166"/>
      <c r="JL11" s="166"/>
      <c r="JM11" s="166"/>
      <c r="JN11" s="166"/>
      <c r="JO11" s="166"/>
      <c r="JP11" s="166"/>
      <c r="JQ11" s="166"/>
      <c r="JR11" s="166"/>
      <c r="JS11" s="166"/>
      <c r="JT11" s="166"/>
      <c r="JU11" s="166"/>
      <c r="JV11" s="166"/>
      <c r="JW11" s="166"/>
      <c r="JX11" s="166"/>
      <c r="JY11" s="166"/>
      <c r="JZ11" s="166"/>
      <c r="KA11" s="166"/>
      <c r="KB11" s="166"/>
      <c r="KC11" s="166"/>
      <c r="KD11" s="166"/>
      <c r="KE11" s="166"/>
      <c r="KF11" s="166"/>
      <c r="KG11" s="166"/>
      <c r="KH11" s="166"/>
      <c r="KI11" s="166"/>
      <c r="KJ11" s="166"/>
      <c r="KK11" s="166"/>
      <c r="KL11" s="166"/>
      <c r="KM11" s="166"/>
      <c r="KN11" s="166"/>
      <c r="KO11" s="166"/>
      <c r="KP11" s="166"/>
      <c r="KQ11" s="166"/>
      <c r="KR11" s="166"/>
      <c r="KS11" s="166"/>
      <c r="KT11" s="166"/>
      <c r="KU11" s="166"/>
      <c r="KV11" s="166"/>
      <c r="KW11" s="166"/>
      <c r="KX11" s="166"/>
      <c r="KY11" s="166"/>
      <c r="KZ11" s="166"/>
      <c r="LA11" s="166"/>
      <c r="LB11" s="166"/>
      <c r="LC11" s="166"/>
      <c r="LD11" s="166"/>
      <c r="LE11" s="166"/>
      <c r="LF11" s="166"/>
      <c r="LG11" s="166"/>
      <c r="LH11" s="166"/>
      <c r="LI11" s="166"/>
      <c r="LJ11" s="166"/>
      <c r="LK11" s="166"/>
      <c r="LL11" s="166"/>
      <c r="LM11" s="166"/>
      <c r="LN11" s="166"/>
      <c r="LO11" s="166"/>
      <c r="LP11" s="166"/>
      <c r="LQ11" s="166"/>
      <c r="LR11" s="166"/>
      <c r="LS11" s="166"/>
      <c r="LT11" s="166"/>
      <c r="LU11" s="166"/>
      <c r="LV11" s="166"/>
      <c r="LW11" s="166"/>
      <c r="LX11" s="166"/>
      <c r="LY11" s="166"/>
      <c r="LZ11" s="166"/>
      <c r="MA11" s="166"/>
      <c r="MB11" s="177"/>
      <c r="MC11" s="178"/>
      <c r="MD11" s="178"/>
    </row>
    <row r="12" spans="1:342" ht="14.15" customHeight="1">
      <c r="A12" s="158"/>
      <c r="B12" s="168"/>
      <c r="C12" s="173"/>
      <c r="D12" s="173" t="s">
        <v>152</v>
      </c>
      <c r="E12" s="173"/>
      <c r="F12" s="173"/>
      <c r="G12" s="173"/>
      <c r="H12" s="173"/>
      <c r="I12" s="173"/>
      <c r="J12" s="173"/>
      <c r="K12" s="173"/>
      <c r="L12" s="173"/>
      <c r="M12" s="173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3"/>
      <c r="Z12" s="173"/>
      <c r="AA12" s="173"/>
      <c r="AB12" s="567">
        <f>AO12</f>
        <v>2.0000000000000001E-4</v>
      </c>
      <c r="AC12" s="567"/>
      <c r="AD12" s="567"/>
      <c r="AE12" s="567"/>
      <c r="AF12" s="169"/>
      <c r="AG12" s="169"/>
      <c r="AH12" s="169"/>
      <c r="AI12" s="169"/>
      <c r="AJ12" s="169"/>
      <c r="AK12" s="169"/>
      <c r="AL12" s="171"/>
      <c r="AM12" s="194"/>
      <c r="AN12" s="358">
        <f>X6*0.2</f>
        <v>3403144.0008291448</v>
      </c>
      <c r="AO12" s="359">
        <f>(AN12/X6)/1000</f>
        <v>2.0000000000000001E-4</v>
      </c>
      <c r="AP12" s="361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6"/>
      <c r="DH12" s="166"/>
      <c r="DI12" s="166"/>
      <c r="DJ12" s="166"/>
      <c r="DK12" s="166"/>
      <c r="DL12" s="166"/>
      <c r="DM12" s="166"/>
      <c r="DN12" s="166"/>
      <c r="DO12" s="166"/>
      <c r="DP12" s="166"/>
      <c r="DQ12" s="166"/>
      <c r="DR12" s="166"/>
      <c r="DS12" s="166"/>
      <c r="DT12" s="166"/>
      <c r="DU12" s="166"/>
      <c r="DV12" s="166"/>
      <c r="DW12" s="166"/>
      <c r="DX12" s="166"/>
      <c r="DY12" s="166"/>
      <c r="DZ12" s="166"/>
      <c r="EA12" s="166"/>
      <c r="EB12" s="166"/>
      <c r="EC12" s="166"/>
      <c r="ED12" s="166"/>
      <c r="EE12" s="166"/>
      <c r="EF12" s="166"/>
      <c r="EG12" s="166"/>
      <c r="EH12" s="166"/>
      <c r="EI12" s="166"/>
      <c r="EJ12" s="166"/>
      <c r="EK12" s="166"/>
      <c r="EL12" s="166"/>
      <c r="EM12" s="166"/>
      <c r="EN12" s="166"/>
      <c r="EO12" s="166"/>
      <c r="EP12" s="166"/>
      <c r="EQ12" s="166"/>
      <c r="ER12" s="166"/>
      <c r="ES12" s="166"/>
      <c r="ET12" s="166"/>
      <c r="EU12" s="166"/>
      <c r="EV12" s="166"/>
      <c r="EW12" s="166"/>
      <c r="EX12" s="166"/>
      <c r="EY12" s="166"/>
      <c r="EZ12" s="166"/>
      <c r="FA12" s="166"/>
      <c r="FB12" s="166"/>
      <c r="FC12" s="166"/>
      <c r="FD12" s="166"/>
      <c r="FE12" s="166"/>
      <c r="FF12" s="166"/>
      <c r="FG12" s="166"/>
      <c r="FH12" s="166"/>
      <c r="FI12" s="166"/>
      <c r="FJ12" s="166"/>
      <c r="FK12" s="166"/>
      <c r="FL12" s="166"/>
      <c r="FM12" s="166"/>
      <c r="FN12" s="166"/>
      <c r="FO12" s="166"/>
      <c r="FP12" s="166"/>
      <c r="FQ12" s="166"/>
      <c r="FR12" s="166"/>
      <c r="FS12" s="166"/>
      <c r="FT12" s="166"/>
      <c r="FU12" s="166"/>
      <c r="FV12" s="166"/>
      <c r="FW12" s="166"/>
      <c r="FX12" s="166"/>
      <c r="FY12" s="166"/>
      <c r="FZ12" s="166"/>
      <c r="GA12" s="166"/>
      <c r="GB12" s="166"/>
      <c r="GC12" s="166"/>
      <c r="GD12" s="166"/>
      <c r="GE12" s="166"/>
      <c r="GF12" s="166"/>
      <c r="GG12" s="166"/>
      <c r="GH12" s="166"/>
      <c r="GI12" s="166"/>
      <c r="GJ12" s="166"/>
      <c r="GK12" s="166"/>
      <c r="GL12" s="166"/>
      <c r="GM12" s="166"/>
      <c r="GN12" s="166"/>
      <c r="GO12" s="166"/>
      <c r="GP12" s="166"/>
      <c r="GQ12" s="166"/>
      <c r="GR12" s="166"/>
      <c r="GS12" s="166"/>
      <c r="GT12" s="166"/>
      <c r="GU12" s="166"/>
      <c r="GV12" s="166"/>
      <c r="GW12" s="166"/>
      <c r="GX12" s="166"/>
      <c r="GY12" s="166"/>
      <c r="GZ12" s="166"/>
      <c r="HA12" s="166"/>
      <c r="HB12" s="166"/>
      <c r="HC12" s="166"/>
      <c r="HD12" s="166"/>
      <c r="HE12" s="166"/>
      <c r="HF12" s="166"/>
      <c r="HG12" s="166"/>
      <c r="HH12" s="166"/>
      <c r="HI12" s="166"/>
      <c r="HJ12" s="166"/>
      <c r="HK12" s="166"/>
      <c r="HL12" s="166"/>
      <c r="HM12" s="166"/>
      <c r="HN12" s="166"/>
      <c r="HO12" s="166"/>
      <c r="HP12" s="166"/>
      <c r="HQ12" s="166"/>
      <c r="HR12" s="166"/>
      <c r="HS12" s="166"/>
      <c r="HT12" s="166"/>
      <c r="HU12" s="166"/>
      <c r="HV12" s="166"/>
      <c r="HW12" s="166"/>
      <c r="HX12" s="166"/>
      <c r="HY12" s="166"/>
      <c r="HZ12" s="166"/>
      <c r="IA12" s="166"/>
      <c r="IB12" s="166"/>
      <c r="IC12" s="166"/>
      <c r="ID12" s="166"/>
      <c r="IE12" s="166"/>
      <c r="IF12" s="166"/>
      <c r="IG12" s="166"/>
      <c r="IH12" s="166"/>
      <c r="II12" s="166"/>
      <c r="IJ12" s="166"/>
      <c r="IK12" s="166"/>
      <c r="IL12" s="166"/>
      <c r="IM12" s="166"/>
      <c r="IN12" s="166"/>
      <c r="IO12" s="166"/>
      <c r="IP12" s="166"/>
      <c r="IQ12" s="166"/>
      <c r="IR12" s="166"/>
      <c r="IS12" s="166"/>
      <c r="IT12" s="166"/>
      <c r="IU12" s="166"/>
      <c r="IV12" s="166"/>
      <c r="IW12" s="166"/>
      <c r="IX12" s="166"/>
      <c r="IY12" s="166"/>
      <c r="IZ12" s="166"/>
      <c r="JA12" s="166"/>
      <c r="JB12" s="166"/>
      <c r="JC12" s="166"/>
      <c r="JD12" s="166"/>
      <c r="JE12" s="166"/>
      <c r="JF12" s="166"/>
      <c r="JG12" s="166"/>
      <c r="JH12" s="166"/>
      <c r="JI12" s="166"/>
      <c r="JJ12" s="166"/>
      <c r="JK12" s="166"/>
      <c r="JL12" s="166"/>
      <c r="JM12" s="166"/>
      <c r="JN12" s="166"/>
      <c r="JO12" s="166"/>
      <c r="JP12" s="166"/>
      <c r="JQ12" s="166"/>
      <c r="JR12" s="166"/>
      <c r="JS12" s="166"/>
      <c r="JT12" s="166"/>
      <c r="JU12" s="166"/>
      <c r="JV12" s="166"/>
      <c r="JW12" s="166"/>
      <c r="JX12" s="166"/>
      <c r="JY12" s="166"/>
      <c r="JZ12" s="166"/>
      <c r="KA12" s="166"/>
      <c r="KB12" s="166"/>
      <c r="KC12" s="166"/>
      <c r="KD12" s="166"/>
      <c r="KE12" s="166"/>
      <c r="KF12" s="166"/>
      <c r="KG12" s="166"/>
      <c r="KH12" s="166"/>
      <c r="KI12" s="166"/>
      <c r="KJ12" s="166"/>
      <c r="KK12" s="166"/>
      <c r="KL12" s="166"/>
      <c r="KM12" s="166"/>
      <c r="KN12" s="166"/>
      <c r="KO12" s="166"/>
      <c r="KP12" s="166"/>
      <c r="KQ12" s="166"/>
      <c r="KR12" s="166"/>
      <c r="KS12" s="166"/>
      <c r="KT12" s="166"/>
      <c r="KU12" s="166"/>
      <c r="KV12" s="166"/>
      <c r="KW12" s="166"/>
      <c r="KX12" s="166"/>
      <c r="KY12" s="166"/>
      <c r="KZ12" s="166"/>
      <c r="LA12" s="166"/>
      <c r="LB12" s="166"/>
      <c r="LC12" s="166"/>
      <c r="LD12" s="166"/>
      <c r="LE12" s="166"/>
      <c r="LF12" s="166"/>
      <c r="LG12" s="166"/>
      <c r="LH12" s="166"/>
      <c r="LI12" s="166"/>
      <c r="LJ12" s="166"/>
      <c r="LK12" s="166"/>
      <c r="LL12" s="166"/>
      <c r="LM12" s="166"/>
      <c r="LN12" s="166"/>
      <c r="LO12" s="166"/>
      <c r="LP12" s="166"/>
      <c r="LQ12" s="166"/>
      <c r="LR12" s="166"/>
      <c r="LS12" s="166"/>
      <c r="LT12" s="166"/>
      <c r="LU12" s="166"/>
      <c r="LV12" s="166"/>
      <c r="LW12" s="166"/>
      <c r="LX12" s="166"/>
      <c r="LY12" s="166"/>
      <c r="LZ12" s="166"/>
      <c r="MA12" s="166"/>
      <c r="MB12" s="175"/>
      <c r="MC12" s="178"/>
      <c r="MD12" s="178"/>
    </row>
    <row r="13" spans="1:342" ht="14.15" customHeight="1">
      <c r="A13" s="158"/>
      <c r="B13" s="168"/>
      <c r="C13" s="173"/>
      <c r="D13" s="173" t="s">
        <v>207</v>
      </c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3"/>
      <c r="Q13" s="173"/>
      <c r="R13" s="173"/>
      <c r="S13" s="173"/>
      <c r="T13" s="173"/>
      <c r="U13" s="173"/>
      <c r="V13" s="173"/>
      <c r="W13" s="173"/>
      <c r="X13" s="173"/>
      <c r="Y13" s="173"/>
      <c r="Z13" s="173"/>
      <c r="AA13" s="173"/>
      <c r="AB13" s="567">
        <f>AO13</f>
        <v>2.0000000000000001E-4</v>
      </c>
      <c r="AC13" s="567"/>
      <c r="AD13" s="567"/>
      <c r="AE13" s="567"/>
      <c r="AF13" s="169"/>
      <c r="AG13" s="169"/>
      <c r="AH13" s="169"/>
      <c r="AI13" s="169"/>
      <c r="AJ13" s="169"/>
      <c r="AK13" s="169"/>
      <c r="AL13" s="171"/>
      <c r="AM13" s="194"/>
      <c r="AN13" s="358">
        <f>X6*0.2</f>
        <v>3403144.0008291448</v>
      </c>
      <c r="AO13" s="359">
        <f>(AN13/X6)/1000</f>
        <v>2.0000000000000001E-4</v>
      </c>
      <c r="AP13" s="361"/>
      <c r="AQ13" s="166"/>
      <c r="AR13" s="166"/>
      <c r="AS13" s="166"/>
      <c r="AT13" s="166"/>
      <c r="AU13" s="166"/>
      <c r="AV13" s="166"/>
      <c r="AW13" s="166"/>
      <c r="AX13" s="166"/>
      <c r="AY13" s="166"/>
      <c r="AZ13" s="166"/>
      <c r="BA13" s="166"/>
      <c r="BB13" s="166"/>
      <c r="BC13" s="166"/>
      <c r="BD13" s="166"/>
      <c r="BE13" s="166"/>
      <c r="BF13" s="166"/>
      <c r="BG13" s="166"/>
      <c r="BH13" s="166"/>
      <c r="BI13" s="166"/>
      <c r="BJ13" s="166"/>
      <c r="BK13" s="166"/>
      <c r="BL13" s="166"/>
      <c r="BM13" s="166"/>
      <c r="BN13" s="166"/>
      <c r="BO13" s="166"/>
      <c r="BP13" s="166"/>
      <c r="BQ13" s="166"/>
      <c r="BR13" s="166"/>
      <c r="BS13" s="166"/>
      <c r="BT13" s="166"/>
      <c r="BU13" s="166"/>
      <c r="BV13" s="166"/>
      <c r="BW13" s="166"/>
      <c r="BX13" s="166"/>
      <c r="BY13" s="166"/>
      <c r="BZ13" s="166"/>
      <c r="CA13" s="166"/>
      <c r="CB13" s="166"/>
      <c r="CC13" s="166"/>
      <c r="CD13" s="166"/>
      <c r="CE13" s="166"/>
      <c r="CF13" s="166"/>
      <c r="CG13" s="166"/>
      <c r="CH13" s="166"/>
      <c r="CI13" s="166"/>
      <c r="CJ13" s="166"/>
      <c r="CK13" s="166"/>
      <c r="CL13" s="166"/>
      <c r="CM13" s="166"/>
      <c r="CN13" s="166"/>
      <c r="CO13" s="166"/>
      <c r="CP13" s="166"/>
      <c r="CQ13" s="166"/>
      <c r="CR13" s="166"/>
      <c r="CS13" s="166"/>
      <c r="CT13" s="166"/>
      <c r="CU13" s="166"/>
      <c r="CV13" s="166"/>
      <c r="CW13" s="166"/>
      <c r="CX13" s="166"/>
      <c r="CY13" s="166"/>
      <c r="CZ13" s="166"/>
      <c r="DA13" s="166"/>
      <c r="DB13" s="166"/>
      <c r="DC13" s="166"/>
      <c r="DD13" s="166"/>
      <c r="DE13" s="166"/>
      <c r="DF13" s="166"/>
      <c r="DG13" s="166"/>
      <c r="DH13" s="166"/>
      <c r="DI13" s="166"/>
      <c r="DJ13" s="166"/>
      <c r="DK13" s="166"/>
      <c r="DL13" s="166"/>
      <c r="DM13" s="166"/>
      <c r="DN13" s="166"/>
      <c r="DO13" s="166"/>
      <c r="DP13" s="166"/>
      <c r="DQ13" s="166"/>
      <c r="DR13" s="166"/>
      <c r="DS13" s="166"/>
      <c r="DT13" s="166"/>
      <c r="DU13" s="166"/>
      <c r="DV13" s="166"/>
      <c r="DW13" s="166"/>
      <c r="DX13" s="166"/>
      <c r="DY13" s="166"/>
      <c r="DZ13" s="166"/>
      <c r="EA13" s="166"/>
      <c r="EB13" s="166"/>
      <c r="EC13" s="166"/>
      <c r="ED13" s="166"/>
      <c r="EE13" s="166"/>
      <c r="EF13" s="166"/>
      <c r="EG13" s="166"/>
      <c r="EH13" s="166"/>
      <c r="EI13" s="166"/>
      <c r="EJ13" s="166"/>
      <c r="EK13" s="166"/>
      <c r="EL13" s="166"/>
      <c r="EM13" s="166"/>
      <c r="EN13" s="166"/>
      <c r="EO13" s="166"/>
      <c r="EP13" s="166"/>
      <c r="EQ13" s="166"/>
      <c r="ER13" s="166"/>
      <c r="ES13" s="166"/>
      <c r="ET13" s="166"/>
      <c r="EU13" s="166"/>
      <c r="EV13" s="166"/>
      <c r="EW13" s="166"/>
      <c r="EX13" s="166"/>
      <c r="EY13" s="166"/>
      <c r="EZ13" s="166"/>
      <c r="FA13" s="166"/>
      <c r="FB13" s="166"/>
      <c r="FC13" s="166"/>
      <c r="FD13" s="166"/>
      <c r="FE13" s="166"/>
      <c r="FF13" s="166"/>
      <c r="FG13" s="166"/>
      <c r="FH13" s="166"/>
      <c r="FI13" s="166"/>
      <c r="FJ13" s="166"/>
      <c r="FK13" s="166"/>
      <c r="FL13" s="166"/>
      <c r="FM13" s="166"/>
      <c r="FN13" s="166"/>
      <c r="FO13" s="166"/>
      <c r="FP13" s="166"/>
      <c r="FQ13" s="166"/>
      <c r="FR13" s="166"/>
      <c r="FS13" s="166"/>
      <c r="FT13" s="166"/>
      <c r="FU13" s="166"/>
      <c r="FV13" s="166"/>
      <c r="FW13" s="166"/>
      <c r="FX13" s="166"/>
      <c r="FY13" s="166"/>
      <c r="FZ13" s="166"/>
      <c r="GA13" s="166"/>
      <c r="GB13" s="166"/>
      <c r="GC13" s="166"/>
      <c r="GD13" s="166"/>
      <c r="GE13" s="166"/>
      <c r="GF13" s="166"/>
      <c r="GG13" s="166"/>
      <c r="GH13" s="166"/>
      <c r="GI13" s="166"/>
      <c r="GJ13" s="166"/>
      <c r="GK13" s="166"/>
      <c r="GL13" s="166"/>
      <c r="GM13" s="166"/>
      <c r="GN13" s="166"/>
      <c r="GO13" s="166"/>
      <c r="GP13" s="166"/>
      <c r="GQ13" s="166"/>
      <c r="GR13" s="166"/>
      <c r="GS13" s="166"/>
      <c r="GT13" s="166"/>
      <c r="GU13" s="166"/>
      <c r="GV13" s="166"/>
      <c r="GW13" s="166"/>
      <c r="GX13" s="166"/>
      <c r="GY13" s="166"/>
      <c r="GZ13" s="166"/>
      <c r="HA13" s="166"/>
      <c r="HB13" s="166"/>
      <c r="HC13" s="166"/>
      <c r="HD13" s="166"/>
      <c r="HE13" s="166"/>
      <c r="HF13" s="166"/>
      <c r="HG13" s="166"/>
      <c r="HH13" s="166"/>
      <c r="HI13" s="166"/>
      <c r="HJ13" s="166"/>
      <c r="HK13" s="166"/>
      <c r="HL13" s="166"/>
      <c r="HM13" s="166"/>
      <c r="HN13" s="166"/>
      <c r="HO13" s="166"/>
      <c r="HP13" s="166"/>
      <c r="HQ13" s="166"/>
      <c r="HR13" s="166"/>
      <c r="HS13" s="166"/>
      <c r="HT13" s="166"/>
      <c r="HU13" s="166"/>
      <c r="HV13" s="166"/>
      <c r="HW13" s="166"/>
      <c r="HX13" s="166"/>
      <c r="HY13" s="166"/>
      <c r="HZ13" s="166"/>
      <c r="IA13" s="166"/>
      <c r="IB13" s="166"/>
      <c r="IC13" s="166"/>
      <c r="ID13" s="166"/>
      <c r="IE13" s="166"/>
      <c r="IF13" s="166"/>
      <c r="IG13" s="166"/>
      <c r="IH13" s="166"/>
      <c r="II13" s="166"/>
      <c r="IJ13" s="166"/>
      <c r="IK13" s="166"/>
      <c r="IL13" s="166"/>
      <c r="IM13" s="166"/>
      <c r="IN13" s="166"/>
      <c r="IO13" s="166"/>
      <c r="IP13" s="166"/>
      <c r="IQ13" s="166"/>
      <c r="IR13" s="166"/>
      <c r="IS13" s="166"/>
      <c r="IT13" s="166"/>
      <c r="IU13" s="166"/>
      <c r="IV13" s="166"/>
      <c r="IW13" s="166"/>
      <c r="IX13" s="166"/>
      <c r="IY13" s="166"/>
      <c r="IZ13" s="166"/>
      <c r="JA13" s="166"/>
      <c r="JB13" s="166"/>
      <c r="JC13" s="166"/>
      <c r="JD13" s="166"/>
      <c r="JE13" s="166"/>
      <c r="JF13" s="166"/>
      <c r="JG13" s="166"/>
      <c r="JH13" s="166"/>
      <c r="JI13" s="166"/>
      <c r="JJ13" s="166"/>
      <c r="JK13" s="166"/>
      <c r="JL13" s="166"/>
      <c r="JM13" s="166"/>
      <c r="JN13" s="166"/>
      <c r="JO13" s="166"/>
      <c r="JP13" s="166"/>
      <c r="JQ13" s="166"/>
      <c r="JR13" s="166"/>
      <c r="JS13" s="166"/>
      <c r="JT13" s="166"/>
      <c r="JU13" s="166"/>
      <c r="JV13" s="166"/>
      <c r="JW13" s="166"/>
      <c r="JX13" s="166"/>
      <c r="JY13" s="166"/>
      <c r="JZ13" s="166"/>
      <c r="KA13" s="166"/>
      <c r="KB13" s="166"/>
      <c r="KC13" s="166"/>
      <c r="KD13" s="166"/>
      <c r="KE13" s="166"/>
      <c r="KF13" s="166"/>
      <c r="KG13" s="166"/>
      <c r="KH13" s="166"/>
      <c r="KI13" s="166"/>
      <c r="KJ13" s="166"/>
      <c r="KK13" s="166"/>
      <c r="KL13" s="166"/>
      <c r="KM13" s="166"/>
      <c r="KN13" s="166"/>
      <c r="KO13" s="166"/>
      <c r="KP13" s="166"/>
      <c r="KQ13" s="166"/>
      <c r="KR13" s="166"/>
      <c r="KS13" s="166"/>
      <c r="KT13" s="166"/>
      <c r="KU13" s="166"/>
      <c r="KV13" s="166"/>
      <c r="KW13" s="166"/>
      <c r="KX13" s="166"/>
      <c r="KY13" s="166"/>
      <c r="KZ13" s="166"/>
      <c r="LA13" s="166"/>
      <c r="LB13" s="166"/>
      <c r="LC13" s="166"/>
      <c r="LD13" s="166"/>
      <c r="LE13" s="166"/>
      <c r="LF13" s="166"/>
      <c r="LG13" s="166"/>
      <c r="LH13" s="166"/>
      <c r="LI13" s="166"/>
      <c r="LJ13" s="166"/>
      <c r="LK13" s="166"/>
      <c r="LL13" s="166"/>
      <c r="LM13" s="166"/>
      <c r="LN13" s="166"/>
      <c r="LO13" s="166"/>
      <c r="LP13" s="166"/>
      <c r="LQ13" s="166"/>
      <c r="LR13" s="166"/>
      <c r="LS13" s="166"/>
      <c r="LT13" s="166"/>
      <c r="LU13" s="166"/>
      <c r="LV13" s="166"/>
      <c r="LW13" s="166"/>
      <c r="LX13" s="166"/>
      <c r="LY13" s="166"/>
      <c r="LZ13" s="166"/>
      <c r="MA13" s="166"/>
      <c r="MB13" s="175"/>
      <c r="MC13" s="179"/>
      <c r="MD13" s="178"/>
    </row>
    <row r="14" spans="1:342" ht="9" customHeight="1">
      <c r="A14" s="158"/>
      <c r="B14" s="168"/>
      <c r="C14" s="169"/>
      <c r="D14" s="169"/>
      <c r="E14" s="169"/>
      <c r="F14" s="169"/>
      <c r="G14" s="169"/>
      <c r="H14" s="169"/>
      <c r="I14" s="169"/>
      <c r="J14" s="169"/>
      <c r="K14" s="169"/>
      <c r="L14" s="169"/>
      <c r="M14" s="169"/>
      <c r="N14" s="169"/>
      <c r="O14" s="169"/>
      <c r="P14" s="169"/>
      <c r="Q14" s="169"/>
      <c r="R14" s="169"/>
      <c r="S14" s="169"/>
      <c r="T14" s="169"/>
      <c r="U14" s="169"/>
      <c r="V14" s="169"/>
      <c r="W14" s="169"/>
      <c r="X14" s="169"/>
      <c r="Y14" s="169"/>
      <c r="Z14" s="169"/>
      <c r="AA14" s="169"/>
      <c r="AB14" s="169"/>
      <c r="AC14" s="169"/>
      <c r="AD14" s="169"/>
      <c r="AE14" s="169"/>
      <c r="AF14" s="169"/>
      <c r="AG14" s="169"/>
      <c r="AH14" s="169"/>
      <c r="AI14" s="169"/>
      <c r="AJ14" s="169"/>
      <c r="AK14" s="169"/>
      <c r="AL14" s="171"/>
      <c r="AM14" s="194"/>
      <c r="AN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6"/>
      <c r="BN14" s="166"/>
      <c r="BO14" s="166"/>
      <c r="BP14" s="166"/>
      <c r="BQ14" s="166"/>
      <c r="BR14" s="166"/>
      <c r="BS14" s="166"/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6"/>
      <c r="CL14" s="166"/>
      <c r="CM14" s="166"/>
      <c r="CN14" s="166"/>
      <c r="CO14" s="166"/>
      <c r="CP14" s="166"/>
      <c r="CQ14" s="166"/>
      <c r="CR14" s="166"/>
      <c r="CS14" s="166"/>
      <c r="CT14" s="166"/>
      <c r="CU14" s="166"/>
      <c r="CV14" s="166"/>
      <c r="CW14" s="166"/>
      <c r="CX14" s="166"/>
      <c r="CY14" s="166"/>
      <c r="CZ14" s="166"/>
      <c r="DA14" s="166"/>
      <c r="DB14" s="166"/>
      <c r="DC14" s="166"/>
      <c r="DD14" s="166"/>
      <c r="DE14" s="166"/>
      <c r="DF14" s="166"/>
      <c r="DG14" s="166"/>
      <c r="DH14" s="166"/>
      <c r="DI14" s="166"/>
      <c r="DJ14" s="166"/>
      <c r="DK14" s="166"/>
      <c r="DL14" s="166"/>
      <c r="DM14" s="166"/>
      <c r="DN14" s="166"/>
      <c r="DO14" s="166"/>
      <c r="DP14" s="166"/>
      <c r="DQ14" s="166"/>
      <c r="DR14" s="166"/>
      <c r="DS14" s="166"/>
      <c r="DT14" s="166"/>
      <c r="DU14" s="166"/>
      <c r="DV14" s="166"/>
      <c r="DW14" s="166"/>
      <c r="DX14" s="166"/>
      <c r="DY14" s="166"/>
      <c r="DZ14" s="166"/>
      <c r="EA14" s="166"/>
      <c r="EB14" s="166"/>
      <c r="EC14" s="166"/>
      <c r="ED14" s="166"/>
      <c r="EE14" s="166"/>
      <c r="EF14" s="166"/>
      <c r="EG14" s="166"/>
      <c r="EH14" s="166"/>
      <c r="EI14" s="166"/>
      <c r="EJ14" s="166"/>
      <c r="EK14" s="166"/>
      <c r="EL14" s="166"/>
      <c r="EM14" s="166"/>
      <c r="EN14" s="166"/>
      <c r="EO14" s="166"/>
      <c r="EP14" s="166"/>
      <c r="EQ14" s="166"/>
      <c r="ER14" s="166"/>
      <c r="ES14" s="166"/>
      <c r="ET14" s="166"/>
      <c r="EU14" s="166"/>
      <c r="EV14" s="166"/>
      <c r="EW14" s="166"/>
      <c r="EX14" s="166"/>
      <c r="EY14" s="166"/>
      <c r="EZ14" s="166"/>
      <c r="FA14" s="166"/>
      <c r="FB14" s="166"/>
      <c r="FC14" s="166"/>
      <c r="FD14" s="166"/>
      <c r="FE14" s="166"/>
      <c r="FF14" s="166"/>
      <c r="FG14" s="166"/>
      <c r="FH14" s="166"/>
      <c r="FI14" s="166"/>
      <c r="FJ14" s="166"/>
      <c r="FK14" s="166"/>
      <c r="FL14" s="166"/>
      <c r="FM14" s="166"/>
      <c r="FN14" s="166"/>
      <c r="FO14" s="166"/>
      <c r="FP14" s="166"/>
      <c r="FQ14" s="166"/>
      <c r="FR14" s="166"/>
      <c r="FS14" s="166"/>
      <c r="FT14" s="166"/>
      <c r="FU14" s="166"/>
      <c r="FV14" s="166"/>
      <c r="FW14" s="166"/>
      <c r="FX14" s="166"/>
      <c r="FY14" s="166"/>
      <c r="FZ14" s="166"/>
      <c r="GA14" s="166"/>
      <c r="GB14" s="166"/>
      <c r="GC14" s="166"/>
      <c r="GD14" s="166"/>
      <c r="GE14" s="166"/>
      <c r="GF14" s="166"/>
      <c r="GG14" s="166"/>
      <c r="GH14" s="166"/>
      <c r="GI14" s="166"/>
      <c r="GJ14" s="166"/>
      <c r="GK14" s="166"/>
      <c r="GL14" s="166"/>
      <c r="GM14" s="166"/>
      <c r="GN14" s="166"/>
      <c r="GO14" s="166"/>
      <c r="GP14" s="166"/>
      <c r="GQ14" s="166"/>
      <c r="GR14" s="166"/>
      <c r="GS14" s="166"/>
      <c r="GT14" s="166"/>
      <c r="GU14" s="166"/>
      <c r="GV14" s="166"/>
      <c r="GW14" s="166"/>
      <c r="GX14" s="166"/>
      <c r="GY14" s="166"/>
      <c r="GZ14" s="166"/>
      <c r="HA14" s="166"/>
      <c r="HB14" s="166"/>
      <c r="HC14" s="166"/>
      <c r="HD14" s="166"/>
      <c r="HE14" s="166"/>
      <c r="HF14" s="166"/>
      <c r="HG14" s="166"/>
      <c r="HH14" s="166"/>
      <c r="HI14" s="166"/>
      <c r="HJ14" s="166"/>
      <c r="HK14" s="166"/>
      <c r="HL14" s="166"/>
      <c r="HM14" s="166"/>
      <c r="HN14" s="166"/>
      <c r="HO14" s="166"/>
      <c r="HP14" s="166"/>
      <c r="HQ14" s="166"/>
      <c r="HR14" s="166"/>
      <c r="HS14" s="166"/>
      <c r="HT14" s="166"/>
      <c r="HU14" s="166"/>
      <c r="HV14" s="166"/>
      <c r="HW14" s="166"/>
      <c r="HX14" s="166"/>
      <c r="HY14" s="166"/>
      <c r="HZ14" s="166"/>
      <c r="IA14" s="166"/>
      <c r="IB14" s="166"/>
      <c r="IC14" s="166"/>
      <c r="ID14" s="166"/>
      <c r="IE14" s="166"/>
      <c r="IF14" s="166"/>
      <c r="IG14" s="166"/>
      <c r="IH14" s="166"/>
      <c r="II14" s="166"/>
      <c r="IJ14" s="166"/>
      <c r="IK14" s="166"/>
      <c r="IL14" s="166"/>
      <c r="IM14" s="166"/>
      <c r="IN14" s="166"/>
      <c r="IO14" s="166"/>
      <c r="IP14" s="166"/>
      <c r="IQ14" s="166"/>
      <c r="IR14" s="166"/>
      <c r="IS14" s="166"/>
      <c r="IT14" s="166"/>
      <c r="IU14" s="166"/>
      <c r="IV14" s="166"/>
      <c r="IW14" s="166"/>
      <c r="IX14" s="166"/>
      <c r="IY14" s="166"/>
      <c r="IZ14" s="166"/>
      <c r="JA14" s="166"/>
      <c r="JB14" s="166"/>
      <c r="JC14" s="166"/>
      <c r="JD14" s="166"/>
      <c r="JE14" s="166"/>
      <c r="JF14" s="166"/>
      <c r="JG14" s="166"/>
      <c r="JH14" s="166"/>
      <c r="JI14" s="166"/>
      <c r="JJ14" s="166"/>
      <c r="JK14" s="166"/>
      <c r="JL14" s="166"/>
      <c r="JM14" s="166"/>
      <c r="JN14" s="166"/>
      <c r="JO14" s="166"/>
      <c r="JP14" s="166"/>
      <c r="JQ14" s="166"/>
      <c r="JR14" s="166"/>
      <c r="JS14" s="166"/>
      <c r="JT14" s="166"/>
      <c r="JU14" s="166"/>
      <c r="JV14" s="166"/>
      <c r="JW14" s="166"/>
      <c r="JX14" s="166"/>
      <c r="JY14" s="166"/>
      <c r="JZ14" s="166"/>
      <c r="KA14" s="166"/>
      <c r="KB14" s="166"/>
      <c r="KC14" s="166"/>
      <c r="KD14" s="166"/>
      <c r="KE14" s="166"/>
      <c r="KF14" s="166"/>
      <c r="KG14" s="166"/>
      <c r="KH14" s="166"/>
      <c r="KI14" s="166"/>
      <c r="KJ14" s="166"/>
      <c r="KK14" s="166"/>
      <c r="KL14" s="166"/>
      <c r="KM14" s="166"/>
      <c r="KN14" s="166"/>
      <c r="KO14" s="166"/>
      <c r="KP14" s="166"/>
      <c r="KQ14" s="166"/>
      <c r="KR14" s="166"/>
      <c r="KS14" s="166"/>
      <c r="KT14" s="166"/>
      <c r="KU14" s="166"/>
      <c r="KV14" s="166"/>
      <c r="KW14" s="166"/>
      <c r="KX14" s="166"/>
      <c r="KY14" s="166"/>
      <c r="KZ14" s="166"/>
      <c r="LA14" s="166"/>
      <c r="LB14" s="166"/>
      <c r="LC14" s="166"/>
      <c r="LD14" s="166"/>
      <c r="LE14" s="166"/>
      <c r="LF14" s="166"/>
      <c r="LG14" s="166"/>
      <c r="LH14" s="166"/>
      <c r="LI14" s="166"/>
      <c r="LJ14" s="166"/>
      <c r="LK14" s="166"/>
      <c r="LL14" s="166"/>
      <c r="LM14" s="166"/>
      <c r="LN14" s="166"/>
      <c r="LO14" s="166"/>
      <c r="LP14" s="166"/>
      <c r="LQ14" s="166"/>
      <c r="LR14" s="166"/>
      <c r="LS14" s="166"/>
      <c r="LT14" s="166"/>
      <c r="LU14" s="166"/>
      <c r="LV14" s="166"/>
      <c r="LW14" s="166"/>
      <c r="LX14" s="166"/>
      <c r="LY14" s="166"/>
      <c r="LZ14" s="166"/>
      <c r="MA14" s="166"/>
      <c r="MB14" s="175"/>
      <c r="MC14" s="179"/>
    </row>
    <row r="15" spans="1:342" ht="14.15" customHeight="1">
      <c r="A15" s="158"/>
      <c r="B15" s="168"/>
      <c r="C15" s="172">
        <f>+C9+1</f>
        <v>2</v>
      </c>
      <c r="D15" s="172" t="s">
        <v>154</v>
      </c>
      <c r="E15" s="173"/>
      <c r="F15" s="173"/>
      <c r="G15" s="173"/>
      <c r="H15" s="173"/>
      <c r="I15" s="173"/>
      <c r="J15" s="173"/>
      <c r="K15" s="173"/>
      <c r="L15" s="173"/>
      <c r="M15" s="173"/>
      <c r="N15" s="173"/>
      <c r="O15" s="173"/>
      <c r="P15" s="173"/>
      <c r="Q15" s="173"/>
      <c r="R15" s="173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4"/>
      <c r="AF15" s="542">
        <f>SUM(AB16:AE20)</f>
        <v>0.1125</v>
      </c>
      <c r="AG15" s="542"/>
      <c r="AH15" s="542"/>
      <c r="AI15" s="169"/>
      <c r="AJ15" s="169"/>
      <c r="AK15" s="169"/>
      <c r="AL15" s="171"/>
      <c r="AM15" s="360"/>
      <c r="AN15" s="180"/>
      <c r="AT15" s="180"/>
      <c r="AU15" s="180"/>
      <c r="AV15" s="180"/>
      <c r="AW15" s="180"/>
      <c r="AX15" s="180"/>
      <c r="AY15" s="180"/>
      <c r="AZ15" s="180"/>
      <c r="BA15" s="180"/>
      <c r="BB15" s="180"/>
      <c r="BC15" s="180"/>
      <c r="BD15" s="180"/>
      <c r="BE15" s="180"/>
      <c r="BF15" s="180"/>
      <c r="BG15" s="180"/>
      <c r="BH15" s="180"/>
      <c r="BI15" s="180"/>
      <c r="BJ15" s="180"/>
      <c r="BK15" s="180"/>
      <c r="BL15" s="180"/>
      <c r="BM15" s="180"/>
      <c r="BN15" s="180"/>
      <c r="BO15" s="180"/>
      <c r="BP15" s="180"/>
      <c r="BQ15" s="180"/>
      <c r="BR15" s="180"/>
      <c r="BS15" s="180"/>
      <c r="BT15" s="180"/>
      <c r="BU15" s="180"/>
      <c r="BV15" s="180"/>
      <c r="BW15" s="180"/>
      <c r="BX15" s="180"/>
      <c r="BY15" s="180"/>
      <c r="BZ15" s="180"/>
      <c r="CA15" s="180"/>
      <c r="CB15" s="180"/>
      <c r="CC15" s="180"/>
      <c r="CD15" s="180"/>
      <c r="CE15" s="180"/>
      <c r="CF15" s="180"/>
      <c r="CG15" s="180"/>
      <c r="CH15" s="180"/>
      <c r="CI15" s="180"/>
      <c r="CJ15" s="180"/>
      <c r="CK15" s="180"/>
      <c r="CL15" s="180"/>
      <c r="CM15" s="180"/>
      <c r="CN15" s="180"/>
      <c r="CO15" s="180"/>
      <c r="CP15" s="180"/>
      <c r="CQ15" s="180"/>
      <c r="CR15" s="180"/>
      <c r="CS15" s="180"/>
      <c r="CT15" s="180"/>
      <c r="CU15" s="180"/>
      <c r="CV15" s="180"/>
      <c r="CW15" s="180"/>
      <c r="CX15" s="180"/>
      <c r="CY15" s="180"/>
      <c r="CZ15" s="180"/>
      <c r="DA15" s="180"/>
      <c r="DB15" s="180"/>
      <c r="DC15" s="180"/>
      <c r="DD15" s="180"/>
      <c r="DE15" s="180"/>
      <c r="DF15" s="180"/>
      <c r="DG15" s="180"/>
      <c r="DH15" s="180"/>
      <c r="DI15" s="180"/>
      <c r="DJ15" s="180"/>
      <c r="DK15" s="180"/>
      <c r="DL15" s="180"/>
      <c r="DM15" s="180"/>
      <c r="DN15" s="180"/>
      <c r="DO15" s="180"/>
      <c r="DP15" s="180"/>
      <c r="DQ15" s="180"/>
      <c r="DR15" s="180"/>
      <c r="DS15" s="180"/>
      <c r="DT15" s="180"/>
      <c r="DU15" s="180"/>
      <c r="DV15" s="180"/>
      <c r="DW15" s="180"/>
      <c r="DX15" s="180"/>
      <c r="DY15" s="180"/>
      <c r="DZ15" s="180"/>
      <c r="EA15" s="180"/>
      <c r="EB15" s="180"/>
      <c r="EC15" s="180"/>
      <c r="ED15" s="180"/>
      <c r="EE15" s="180"/>
      <c r="EF15" s="180"/>
      <c r="EG15" s="180"/>
      <c r="EH15" s="180"/>
      <c r="EI15" s="180"/>
      <c r="EJ15" s="180"/>
      <c r="EK15" s="180"/>
      <c r="EL15" s="180"/>
      <c r="EM15" s="180"/>
      <c r="EN15" s="180"/>
      <c r="EO15" s="180"/>
      <c r="EP15" s="180"/>
      <c r="EQ15" s="180"/>
      <c r="ER15" s="180"/>
      <c r="ES15" s="180"/>
      <c r="ET15" s="180"/>
      <c r="EU15" s="180"/>
      <c r="EV15" s="180"/>
      <c r="EW15" s="180"/>
      <c r="EX15" s="180"/>
      <c r="EY15" s="180"/>
      <c r="EZ15" s="180"/>
      <c r="FA15" s="180"/>
      <c r="FB15" s="180"/>
      <c r="FC15" s="180"/>
      <c r="FD15" s="180"/>
      <c r="FE15" s="180"/>
      <c r="FF15" s="180"/>
      <c r="FG15" s="180"/>
      <c r="FH15" s="180"/>
      <c r="FI15" s="180"/>
      <c r="FJ15" s="180"/>
      <c r="FK15" s="180"/>
      <c r="FL15" s="180"/>
      <c r="FM15" s="180"/>
      <c r="FN15" s="180"/>
      <c r="FO15" s="180"/>
      <c r="FP15" s="180"/>
      <c r="FQ15" s="180"/>
      <c r="FR15" s="180"/>
      <c r="FS15" s="180"/>
      <c r="FT15" s="180"/>
      <c r="FU15" s="180"/>
      <c r="FV15" s="180"/>
      <c r="FW15" s="180"/>
      <c r="FX15" s="180"/>
      <c r="FY15" s="180"/>
      <c r="FZ15" s="180"/>
      <c r="GA15" s="180"/>
      <c r="GB15" s="180"/>
      <c r="GC15" s="180"/>
      <c r="GD15" s="180"/>
      <c r="GE15" s="180"/>
      <c r="GF15" s="180"/>
      <c r="GG15" s="180"/>
      <c r="GH15" s="180"/>
      <c r="GI15" s="180"/>
      <c r="GJ15" s="180"/>
      <c r="GK15" s="180"/>
      <c r="GL15" s="180"/>
      <c r="GM15" s="180"/>
      <c r="GN15" s="180"/>
      <c r="GO15" s="180"/>
      <c r="GP15" s="180"/>
      <c r="GQ15" s="180"/>
      <c r="GR15" s="180"/>
      <c r="GS15" s="180"/>
      <c r="GT15" s="180"/>
      <c r="GU15" s="180"/>
      <c r="GV15" s="180"/>
      <c r="GW15" s="180"/>
      <c r="GX15" s="180"/>
      <c r="GY15" s="180"/>
      <c r="GZ15" s="180"/>
      <c r="HA15" s="180"/>
      <c r="HB15" s="180"/>
      <c r="HC15" s="180"/>
      <c r="HD15" s="180"/>
      <c r="HE15" s="180"/>
      <c r="HF15" s="180"/>
      <c r="HG15" s="180"/>
      <c r="HH15" s="180"/>
      <c r="HI15" s="180"/>
      <c r="HJ15" s="180"/>
      <c r="HK15" s="180"/>
      <c r="HL15" s="180"/>
      <c r="HM15" s="180"/>
      <c r="HN15" s="180"/>
      <c r="HO15" s="180"/>
      <c r="HP15" s="180"/>
      <c r="HQ15" s="180"/>
      <c r="HR15" s="180"/>
      <c r="HS15" s="180"/>
      <c r="HT15" s="180"/>
      <c r="HU15" s="180"/>
      <c r="HV15" s="180"/>
      <c r="HW15" s="180"/>
      <c r="HX15" s="180"/>
      <c r="HY15" s="180"/>
      <c r="HZ15" s="180"/>
      <c r="IA15" s="180"/>
      <c r="IB15" s="180"/>
      <c r="IC15" s="180"/>
      <c r="ID15" s="180"/>
      <c r="IE15" s="180"/>
      <c r="IF15" s="180"/>
      <c r="IG15" s="180"/>
      <c r="IH15" s="180"/>
      <c r="II15" s="180"/>
      <c r="IJ15" s="180"/>
      <c r="IK15" s="180"/>
      <c r="IL15" s="180"/>
      <c r="IM15" s="180"/>
      <c r="IN15" s="180"/>
      <c r="IO15" s="180"/>
      <c r="IP15" s="180"/>
      <c r="IQ15" s="180"/>
      <c r="IR15" s="180"/>
      <c r="IS15" s="180"/>
      <c r="IT15" s="180"/>
      <c r="IU15" s="180"/>
      <c r="IV15" s="180"/>
      <c r="IW15" s="180"/>
      <c r="IX15" s="180"/>
      <c r="IY15" s="180"/>
      <c r="IZ15" s="180"/>
      <c r="JA15" s="180"/>
      <c r="JB15" s="180"/>
      <c r="JC15" s="180"/>
      <c r="JD15" s="180"/>
      <c r="JE15" s="180"/>
      <c r="JF15" s="180"/>
      <c r="JG15" s="180"/>
      <c r="JH15" s="180"/>
      <c r="JI15" s="180"/>
      <c r="JJ15" s="180"/>
      <c r="JK15" s="180"/>
      <c r="JL15" s="180"/>
      <c r="JM15" s="180"/>
      <c r="JN15" s="180"/>
      <c r="JO15" s="180"/>
      <c r="JP15" s="180"/>
      <c r="JQ15" s="180"/>
      <c r="JR15" s="180"/>
      <c r="JS15" s="180"/>
      <c r="JT15" s="180"/>
      <c r="JU15" s="180"/>
      <c r="JV15" s="180"/>
      <c r="JW15" s="180"/>
      <c r="JX15" s="180"/>
      <c r="JY15" s="180"/>
      <c r="JZ15" s="180"/>
      <c r="KA15" s="180"/>
      <c r="KB15" s="180"/>
      <c r="KC15" s="180"/>
      <c r="KD15" s="180"/>
      <c r="KE15" s="180"/>
      <c r="KF15" s="180"/>
      <c r="KG15" s="180"/>
      <c r="KH15" s="180"/>
      <c r="KI15" s="180"/>
      <c r="KJ15" s="180"/>
      <c r="KK15" s="180"/>
      <c r="KL15" s="180"/>
      <c r="KM15" s="180"/>
      <c r="KN15" s="180"/>
      <c r="KO15" s="180"/>
      <c r="KP15" s="180"/>
      <c r="KQ15" s="180"/>
      <c r="KR15" s="180"/>
      <c r="KS15" s="180"/>
      <c r="KT15" s="180"/>
      <c r="KU15" s="180"/>
      <c r="KV15" s="180"/>
      <c r="KW15" s="180"/>
      <c r="KX15" s="180"/>
      <c r="KY15" s="180"/>
      <c r="KZ15" s="180"/>
      <c r="LA15" s="180"/>
      <c r="LB15" s="180"/>
      <c r="LC15" s="180"/>
      <c r="LD15" s="180"/>
      <c r="LE15" s="180"/>
      <c r="LF15" s="180"/>
      <c r="LG15" s="180"/>
      <c r="LH15" s="180"/>
      <c r="LI15" s="180"/>
      <c r="LJ15" s="180"/>
      <c r="LK15" s="180"/>
      <c r="LL15" s="180"/>
      <c r="LM15" s="180"/>
      <c r="LN15" s="180"/>
      <c r="LO15" s="180"/>
      <c r="LP15" s="180"/>
      <c r="LQ15" s="180"/>
      <c r="LR15" s="180"/>
      <c r="LS15" s="180"/>
      <c r="LT15" s="180"/>
      <c r="LU15" s="180"/>
      <c r="LV15" s="180"/>
      <c r="LW15" s="180"/>
      <c r="LX15" s="180"/>
      <c r="LY15" s="180"/>
      <c r="LZ15" s="180"/>
      <c r="MA15" s="180"/>
      <c r="MB15" s="177"/>
    </row>
    <row r="16" spans="1:342" ht="14.15" customHeight="1">
      <c r="A16" s="158"/>
      <c r="B16" s="168"/>
      <c r="C16" s="173"/>
      <c r="D16" s="173" t="s">
        <v>156</v>
      </c>
      <c r="E16" s="173"/>
      <c r="F16" s="173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  <c r="V16" s="173"/>
      <c r="W16" s="173"/>
      <c r="X16" s="173"/>
      <c r="Y16" s="173"/>
      <c r="Z16" s="173"/>
      <c r="AA16" s="173"/>
      <c r="AB16" s="545">
        <v>0.01</v>
      </c>
      <c r="AC16" s="545"/>
      <c r="AD16" s="545"/>
      <c r="AE16" s="545"/>
      <c r="AF16" s="174"/>
      <c r="AG16" s="169"/>
      <c r="AH16" s="169"/>
      <c r="AI16" s="169"/>
      <c r="AJ16" s="170"/>
      <c r="AK16" s="170"/>
      <c r="AL16" s="171"/>
      <c r="AM16" s="194"/>
      <c r="AN16" s="550" t="s">
        <v>153</v>
      </c>
      <c r="AO16" s="550"/>
      <c r="AP16" s="550"/>
      <c r="AQ16" s="550"/>
      <c r="AR16" s="550"/>
      <c r="AS16" s="550"/>
      <c r="AT16" s="166"/>
      <c r="AU16" s="166"/>
      <c r="AV16" s="166"/>
      <c r="AW16" s="166"/>
      <c r="AX16" s="166"/>
      <c r="AY16" s="166"/>
      <c r="AZ16" s="166"/>
      <c r="BA16" s="166"/>
      <c r="BB16" s="166"/>
      <c r="BC16" s="166"/>
      <c r="BD16" s="166"/>
      <c r="BE16" s="166"/>
      <c r="BF16" s="166"/>
      <c r="BG16" s="166"/>
      <c r="BH16" s="166"/>
      <c r="BI16" s="166"/>
      <c r="BJ16" s="166"/>
      <c r="BK16" s="166"/>
      <c r="BL16" s="166"/>
      <c r="BM16" s="166"/>
      <c r="BN16" s="166"/>
      <c r="BO16" s="166"/>
      <c r="BP16" s="166"/>
      <c r="BQ16" s="166"/>
      <c r="BR16" s="166"/>
      <c r="BS16" s="166"/>
      <c r="BT16" s="166"/>
      <c r="BU16" s="166"/>
      <c r="BV16" s="166"/>
      <c r="BW16" s="166"/>
      <c r="BX16" s="166"/>
      <c r="BY16" s="166"/>
      <c r="BZ16" s="166"/>
      <c r="CA16" s="166"/>
      <c r="CB16" s="166"/>
      <c r="CC16" s="166"/>
      <c r="CD16" s="166"/>
      <c r="CE16" s="166"/>
      <c r="CF16" s="166"/>
      <c r="CG16" s="166"/>
      <c r="CH16" s="166"/>
      <c r="CI16" s="166"/>
      <c r="CJ16" s="166"/>
      <c r="CK16" s="166"/>
      <c r="CL16" s="166"/>
      <c r="CM16" s="166"/>
      <c r="CN16" s="166"/>
      <c r="CO16" s="166"/>
      <c r="CP16" s="166"/>
      <c r="CQ16" s="166"/>
      <c r="CR16" s="166"/>
      <c r="CS16" s="166"/>
      <c r="CT16" s="166"/>
      <c r="CU16" s="166"/>
      <c r="CV16" s="166"/>
      <c r="CW16" s="166"/>
      <c r="CX16" s="166"/>
      <c r="CY16" s="166"/>
      <c r="CZ16" s="166"/>
      <c r="DA16" s="166"/>
      <c r="DB16" s="166"/>
      <c r="DC16" s="166"/>
      <c r="DD16" s="166"/>
      <c r="DE16" s="166"/>
      <c r="DF16" s="166"/>
      <c r="DG16" s="166"/>
      <c r="DH16" s="166"/>
      <c r="DI16" s="166"/>
      <c r="DJ16" s="166"/>
      <c r="DK16" s="166"/>
      <c r="DL16" s="166"/>
      <c r="DM16" s="166"/>
      <c r="DN16" s="166"/>
      <c r="DO16" s="166"/>
      <c r="DP16" s="166"/>
      <c r="DQ16" s="166"/>
      <c r="DR16" s="166"/>
      <c r="DS16" s="166"/>
      <c r="DT16" s="166"/>
      <c r="DU16" s="166"/>
      <c r="DV16" s="166"/>
      <c r="DW16" s="166"/>
      <c r="DX16" s="166"/>
      <c r="DY16" s="166"/>
      <c r="DZ16" s="166"/>
      <c r="EA16" s="166"/>
      <c r="EB16" s="166"/>
      <c r="EC16" s="166"/>
      <c r="ED16" s="166"/>
      <c r="EE16" s="166"/>
      <c r="EF16" s="166"/>
      <c r="EG16" s="166"/>
      <c r="EH16" s="166"/>
      <c r="EI16" s="166"/>
      <c r="EJ16" s="166"/>
      <c r="EK16" s="166"/>
      <c r="EL16" s="166"/>
      <c r="EM16" s="166"/>
      <c r="EN16" s="166"/>
      <c r="EO16" s="166"/>
      <c r="EP16" s="166"/>
      <c r="EQ16" s="166"/>
      <c r="ER16" s="166"/>
      <c r="ES16" s="166"/>
      <c r="ET16" s="166"/>
      <c r="EU16" s="166"/>
      <c r="EV16" s="166"/>
      <c r="EW16" s="166"/>
      <c r="EX16" s="166"/>
      <c r="EY16" s="166"/>
      <c r="EZ16" s="166"/>
      <c r="FA16" s="166"/>
      <c r="FB16" s="166"/>
      <c r="FC16" s="166"/>
      <c r="FD16" s="166"/>
      <c r="FE16" s="166"/>
      <c r="FF16" s="166"/>
      <c r="FG16" s="166"/>
      <c r="FH16" s="166"/>
      <c r="FI16" s="166"/>
      <c r="FJ16" s="166"/>
      <c r="FK16" s="166"/>
      <c r="FL16" s="166"/>
      <c r="FM16" s="166"/>
      <c r="FN16" s="166"/>
      <c r="FO16" s="166"/>
      <c r="FP16" s="166"/>
      <c r="FQ16" s="166"/>
      <c r="FR16" s="166"/>
      <c r="FS16" s="166"/>
      <c r="FT16" s="166"/>
      <c r="FU16" s="166"/>
      <c r="FV16" s="166"/>
      <c r="FW16" s="166"/>
      <c r="FX16" s="166"/>
      <c r="FY16" s="166"/>
      <c r="FZ16" s="166"/>
      <c r="GA16" s="166"/>
      <c r="GB16" s="166"/>
      <c r="GC16" s="166"/>
      <c r="GD16" s="166"/>
      <c r="GE16" s="166"/>
      <c r="GF16" s="166"/>
      <c r="GG16" s="166"/>
      <c r="GH16" s="166"/>
      <c r="GI16" s="166"/>
      <c r="GJ16" s="166"/>
      <c r="GK16" s="166"/>
      <c r="GL16" s="166"/>
      <c r="GM16" s="166"/>
      <c r="GN16" s="166"/>
      <c r="GO16" s="166"/>
      <c r="GP16" s="166"/>
      <c r="GQ16" s="166"/>
      <c r="GR16" s="166"/>
      <c r="GS16" s="166"/>
      <c r="GT16" s="166"/>
      <c r="GU16" s="166"/>
      <c r="GV16" s="166"/>
      <c r="GW16" s="166"/>
      <c r="GX16" s="166"/>
      <c r="GY16" s="166"/>
      <c r="GZ16" s="166"/>
      <c r="HA16" s="166"/>
      <c r="HB16" s="166"/>
      <c r="HC16" s="166"/>
      <c r="HD16" s="166"/>
      <c r="HE16" s="166"/>
      <c r="HF16" s="166"/>
      <c r="HG16" s="166"/>
      <c r="HH16" s="166"/>
      <c r="HI16" s="166"/>
      <c r="HJ16" s="166"/>
      <c r="HK16" s="166"/>
      <c r="HL16" s="166"/>
      <c r="HM16" s="166"/>
      <c r="HN16" s="166"/>
      <c r="HO16" s="166"/>
      <c r="HP16" s="166"/>
      <c r="HQ16" s="166"/>
      <c r="HR16" s="166"/>
      <c r="HS16" s="166"/>
      <c r="HT16" s="166"/>
      <c r="HU16" s="166"/>
      <c r="HV16" s="166"/>
      <c r="HW16" s="166"/>
      <c r="HX16" s="166"/>
      <c r="HY16" s="166"/>
      <c r="HZ16" s="166"/>
      <c r="IA16" s="166"/>
      <c r="IB16" s="166"/>
      <c r="IC16" s="166"/>
      <c r="ID16" s="166"/>
      <c r="IE16" s="166"/>
      <c r="IF16" s="166"/>
      <c r="IG16" s="166"/>
      <c r="IH16" s="166"/>
      <c r="II16" s="166"/>
      <c r="IJ16" s="166"/>
      <c r="IK16" s="166"/>
      <c r="IL16" s="166"/>
      <c r="IM16" s="166"/>
      <c r="IN16" s="166"/>
      <c r="IO16" s="166"/>
      <c r="IP16" s="166"/>
      <c r="IQ16" s="166"/>
      <c r="IR16" s="166"/>
      <c r="IS16" s="166"/>
      <c r="IT16" s="166"/>
      <c r="IU16" s="166"/>
      <c r="IV16" s="166"/>
      <c r="IW16" s="166"/>
      <c r="IX16" s="166"/>
      <c r="IY16" s="166"/>
      <c r="IZ16" s="166"/>
      <c r="JA16" s="166"/>
      <c r="JB16" s="166"/>
      <c r="JC16" s="166"/>
      <c r="JD16" s="166"/>
      <c r="JE16" s="166"/>
      <c r="JF16" s="166"/>
      <c r="JG16" s="166"/>
      <c r="JH16" s="166"/>
      <c r="JI16" s="166"/>
      <c r="JJ16" s="166"/>
      <c r="JK16" s="166"/>
      <c r="JL16" s="166"/>
      <c r="JM16" s="166"/>
      <c r="JN16" s="166"/>
      <c r="JO16" s="166"/>
      <c r="JP16" s="166"/>
      <c r="JQ16" s="166"/>
      <c r="JR16" s="166"/>
      <c r="JS16" s="166"/>
      <c r="JT16" s="166"/>
      <c r="JU16" s="166"/>
      <c r="JV16" s="166"/>
      <c r="JW16" s="166"/>
      <c r="JX16" s="166"/>
      <c r="JY16" s="166"/>
      <c r="JZ16" s="166"/>
      <c r="KA16" s="166"/>
      <c r="KB16" s="166"/>
      <c r="KC16" s="166"/>
      <c r="KD16" s="166"/>
      <c r="KE16" s="166"/>
      <c r="KF16" s="166"/>
      <c r="KG16" s="166"/>
      <c r="KH16" s="166"/>
      <c r="KI16" s="166"/>
      <c r="KJ16" s="166"/>
      <c r="KK16" s="166"/>
      <c r="KL16" s="166"/>
      <c r="KM16" s="166"/>
      <c r="KN16" s="166"/>
      <c r="KO16" s="166"/>
      <c r="KP16" s="166"/>
      <c r="KQ16" s="166"/>
      <c r="KR16" s="166"/>
      <c r="KS16" s="166"/>
      <c r="KT16" s="166"/>
      <c r="KU16" s="166"/>
      <c r="KV16" s="166"/>
      <c r="KW16" s="166"/>
      <c r="KX16" s="166"/>
      <c r="KY16" s="166"/>
      <c r="KZ16" s="166"/>
      <c r="LA16" s="166"/>
      <c r="LB16" s="166"/>
      <c r="LC16" s="166"/>
      <c r="LD16" s="166"/>
      <c r="LE16" s="166"/>
      <c r="LF16" s="166"/>
      <c r="LG16" s="166"/>
      <c r="LH16" s="166"/>
      <c r="LI16" s="166"/>
      <c r="LJ16" s="166"/>
      <c r="LK16" s="166"/>
      <c r="LL16" s="166"/>
      <c r="LM16" s="166"/>
      <c r="LN16" s="166"/>
      <c r="LO16" s="166"/>
      <c r="LP16" s="166"/>
      <c r="LQ16" s="166"/>
      <c r="LR16" s="166"/>
      <c r="LS16" s="166"/>
      <c r="LT16" s="166"/>
      <c r="LU16" s="166"/>
      <c r="LV16" s="166"/>
      <c r="LW16" s="166"/>
      <c r="LX16" s="166"/>
      <c r="LY16" s="166"/>
      <c r="LZ16" s="166"/>
      <c r="MA16" s="166"/>
      <c r="MB16" s="177"/>
    </row>
    <row r="17" spans="1:347" ht="14.15" customHeight="1">
      <c r="A17" s="158"/>
      <c r="B17" s="168"/>
      <c r="C17" s="173"/>
      <c r="D17" s="173" t="s">
        <v>157</v>
      </c>
      <c r="E17" s="173"/>
      <c r="F17" s="173"/>
      <c r="G17" s="173"/>
      <c r="H17" s="173"/>
      <c r="I17" s="173"/>
      <c r="J17" s="173"/>
      <c r="K17" s="173"/>
      <c r="L17" s="173"/>
      <c r="M17" s="173"/>
      <c r="N17" s="173"/>
      <c r="O17" s="173"/>
      <c r="P17" s="173"/>
      <c r="Q17" s="173"/>
      <c r="R17" s="173"/>
      <c r="S17" s="173"/>
      <c r="T17" s="173"/>
      <c r="U17" s="173"/>
      <c r="V17" s="173"/>
      <c r="W17" s="173"/>
      <c r="X17" s="173"/>
      <c r="Y17" s="173"/>
      <c r="Z17" s="173"/>
      <c r="AA17" s="173"/>
      <c r="AB17" s="545">
        <v>0.02</v>
      </c>
      <c r="AC17" s="545"/>
      <c r="AD17" s="545"/>
      <c r="AE17" s="545"/>
      <c r="AF17" s="174"/>
      <c r="AG17" s="169"/>
      <c r="AH17" s="169"/>
      <c r="AI17" s="169"/>
      <c r="AJ17" s="170"/>
      <c r="AK17" s="170"/>
      <c r="AL17" s="171"/>
      <c r="AM17" s="194"/>
      <c r="AN17" s="550"/>
      <c r="AO17" s="550"/>
      <c r="AP17" s="550"/>
      <c r="AQ17" s="550"/>
      <c r="AR17" s="550"/>
      <c r="AS17" s="550"/>
      <c r="AT17" s="166"/>
      <c r="AU17" s="166"/>
      <c r="AV17" s="166"/>
      <c r="AW17" s="166"/>
      <c r="AX17" s="166"/>
      <c r="AY17" s="166"/>
      <c r="AZ17" s="166"/>
      <c r="BA17" s="166"/>
      <c r="BB17" s="166"/>
      <c r="BC17" s="166"/>
      <c r="BD17" s="166"/>
      <c r="BE17" s="166"/>
      <c r="BF17" s="166"/>
      <c r="BG17" s="166"/>
      <c r="BH17" s="166"/>
      <c r="BI17" s="166"/>
      <c r="BJ17" s="166"/>
      <c r="BK17" s="166"/>
      <c r="BL17" s="166"/>
      <c r="BM17" s="166"/>
      <c r="BN17" s="166"/>
      <c r="BO17" s="166"/>
      <c r="BP17" s="166"/>
      <c r="BQ17" s="166"/>
      <c r="BR17" s="166"/>
      <c r="BS17" s="166"/>
      <c r="BT17" s="166"/>
      <c r="BU17" s="166"/>
      <c r="BV17" s="166"/>
      <c r="BW17" s="166"/>
      <c r="BX17" s="166"/>
      <c r="BY17" s="166"/>
      <c r="BZ17" s="166"/>
      <c r="CA17" s="166"/>
      <c r="CB17" s="166"/>
      <c r="CC17" s="166"/>
      <c r="CD17" s="166"/>
      <c r="CE17" s="166"/>
      <c r="CF17" s="166"/>
      <c r="CG17" s="166"/>
      <c r="CH17" s="166"/>
      <c r="CI17" s="166"/>
      <c r="CJ17" s="166"/>
      <c r="CK17" s="166"/>
      <c r="CL17" s="166"/>
      <c r="CM17" s="166"/>
      <c r="CN17" s="166"/>
      <c r="CO17" s="166"/>
      <c r="CP17" s="166"/>
      <c r="CQ17" s="166"/>
      <c r="CR17" s="166"/>
      <c r="CS17" s="166"/>
      <c r="CT17" s="166"/>
      <c r="CU17" s="166"/>
      <c r="CV17" s="166"/>
      <c r="CW17" s="166"/>
      <c r="CX17" s="166"/>
      <c r="CY17" s="166"/>
      <c r="CZ17" s="166"/>
      <c r="DA17" s="166"/>
      <c r="DB17" s="166"/>
      <c r="DC17" s="166"/>
      <c r="DD17" s="166"/>
      <c r="DE17" s="166"/>
      <c r="DF17" s="166"/>
      <c r="DG17" s="166"/>
      <c r="DH17" s="166"/>
      <c r="DI17" s="166"/>
      <c r="DJ17" s="166"/>
      <c r="DK17" s="166"/>
      <c r="DL17" s="166"/>
      <c r="DM17" s="166"/>
      <c r="DN17" s="166"/>
      <c r="DO17" s="166"/>
      <c r="DP17" s="166"/>
      <c r="DQ17" s="166"/>
      <c r="DR17" s="166"/>
      <c r="DS17" s="166"/>
      <c r="DT17" s="166"/>
      <c r="DU17" s="166"/>
      <c r="DV17" s="166"/>
      <c r="DW17" s="166"/>
      <c r="DX17" s="166"/>
      <c r="DY17" s="166"/>
      <c r="DZ17" s="166"/>
      <c r="EA17" s="166"/>
      <c r="EB17" s="166"/>
      <c r="EC17" s="166"/>
      <c r="ED17" s="166"/>
      <c r="EE17" s="166"/>
      <c r="EF17" s="166"/>
      <c r="EG17" s="166"/>
      <c r="EH17" s="166"/>
      <c r="EI17" s="166"/>
      <c r="EJ17" s="166"/>
      <c r="EK17" s="166"/>
      <c r="EL17" s="166"/>
      <c r="EM17" s="166"/>
      <c r="EN17" s="166"/>
      <c r="EO17" s="166"/>
      <c r="EP17" s="166"/>
      <c r="EQ17" s="166"/>
      <c r="ER17" s="166"/>
      <c r="ES17" s="166"/>
      <c r="ET17" s="166"/>
      <c r="EU17" s="166"/>
      <c r="EV17" s="166"/>
      <c r="EW17" s="166"/>
      <c r="EX17" s="166"/>
      <c r="EY17" s="166"/>
      <c r="EZ17" s="166"/>
      <c r="FA17" s="166"/>
      <c r="FB17" s="166"/>
      <c r="FC17" s="166"/>
      <c r="FD17" s="166"/>
      <c r="FE17" s="166"/>
      <c r="FF17" s="166"/>
      <c r="FG17" s="166"/>
      <c r="FH17" s="166"/>
      <c r="FI17" s="166"/>
      <c r="FJ17" s="166"/>
      <c r="FK17" s="166"/>
      <c r="FL17" s="166"/>
      <c r="FM17" s="166"/>
      <c r="FN17" s="166"/>
      <c r="FO17" s="166"/>
      <c r="FP17" s="166"/>
      <c r="FQ17" s="166"/>
      <c r="FR17" s="166"/>
      <c r="FS17" s="166"/>
      <c r="FT17" s="166"/>
      <c r="FU17" s="166"/>
      <c r="FV17" s="166"/>
      <c r="FW17" s="166"/>
      <c r="FX17" s="166"/>
      <c r="FY17" s="166"/>
      <c r="FZ17" s="166"/>
      <c r="GA17" s="166"/>
      <c r="GB17" s="166"/>
      <c r="GC17" s="166"/>
      <c r="GD17" s="166"/>
      <c r="GE17" s="166"/>
      <c r="GF17" s="166"/>
      <c r="GG17" s="166"/>
      <c r="GH17" s="166"/>
      <c r="GI17" s="166"/>
      <c r="GJ17" s="166"/>
      <c r="GK17" s="166"/>
      <c r="GL17" s="166"/>
      <c r="GM17" s="166"/>
      <c r="GN17" s="166"/>
      <c r="GO17" s="166"/>
      <c r="GP17" s="166"/>
      <c r="GQ17" s="166"/>
      <c r="GR17" s="166"/>
      <c r="GS17" s="166"/>
      <c r="GT17" s="166"/>
      <c r="GU17" s="166"/>
      <c r="GV17" s="166"/>
      <c r="GW17" s="166"/>
      <c r="GX17" s="166"/>
      <c r="GY17" s="166"/>
      <c r="GZ17" s="166"/>
      <c r="HA17" s="166"/>
      <c r="HB17" s="166"/>
      <c r="HC17" s="166"/>
      <c r="HD17" s="166"/>
      <c r="HE17" s="166"/>
      <c r="HF17" s="166"/>
      <c r="HG17" s="166"/>
      <c r="HH17" s="166"/>
      <c r="HI17" s="166"/>
      <c r="HJ17" s="166"/>
      <c r="HK17" s="166"/>
      <c r="HL17" s="166"/>
      <c r="HM17" s="166"/>
      <c r="HN17" s="166"/>
      <c r="HO17" s="166"/>
      <c r="HP17" s="166"/>
      <c r="HQ17" s="166"/>
      <c r="HR17" s="166"/>
      <c r="HS17" s="166"/>
      <c r="HT17" s="166"/>
      <c r="HU17" s="166"/>
      <c r="HV17" s="166"/>
      <c r="HW17" s="166"/>
      <c r="HX17" s="166"/>
      <c r="HY17" s="166"/>
      <c r="HZ17" s="166"/>
      <c r="IA17" s="166"/>
      <c r="IB17" s="166"/>
      <c r="IC17" s="166"/>
      <c r="ID17" s="166"/>
      <c r="IE17" s="166"/>
      <c r="IF17" s="166"/>
      <c r="IG17" s="166"/>
      <c r="IH17" s="166"/>
      <c r="II17" s="166"/>
      <c r="IJ17" s="166"/>
      <c r="IK17" s="166"/>
      <c r="IL17" s="166"/>
      <c r="IM17" s="166"/>
      <c r="IN17" s="166"/>
      <c r="IO17" s="166"/>
      <c r="IP17" s="166"/>
      <c r="IQ17" s="166"/>
      <c r="IR17" s="166"/>
      <c r="IS17" s="166"/>
      <c r="IT17" s="166"/>
      <c r="IU17" s="166"/>
      <c r="IV17" s="166"/>
      <c r="IW17" s="166"/>
      <c r="IX17" s="166"/>
      <c r="IY17" s="166"/>
      <c r="IZ17" s="166"/>
      <c r="JA17" s="166"/>
      <c r="JB17" s="166"/>
      <c r="JC17" s="166"/>
      <c r="JD17" s="166"/>
      <c r="JE17" s="166"/>
      <c r="JF17" s="166"/>
      <c r="JG17" s="166"/>
      <c r="JH17" s="166"/>
      <c r="JI17" s="166"/>
      <c r="JJ17" s="166"/>
      <c r="JK17" s="166"/>
      <c r="JL17" s="166"/>
      <c r="JM17" s="166"/>
      <c r="JN17" s="166"/>
      <c r="JO17" s="166"/>
      <c r="JP17" s="166"/>
      <c r="JQ17" s="166"/>
      <c r="JR17" s="166"/>
      <c r="JS17" s="166"/>
      <c r="JT17" s="166"/>
      <c r="JU17" s="166"/>
      <c r="JV17" s="166"/>
      <c r="JW17" s="166"/>
      <c r="JX17" s="166"/>
      <c r="JY17" s="166"/>
      <c r="JZ17" s="166"/>
      <c r="KA17" s="166"/>
      <c r="KB17" s="166"/>
      <c r="KC17" s="166"/>
      <c r="KD17" s="166"/>
      <c r="KE17" s="166"/>
      <c r="KF17" s="166"/>
      <c r="KG17" s="166"/>
      <c r="KH17" s="166"/>
      <c r="KI17" s="166"/>
      <c r="KJ17" s="166"/>
      <c r="KK17" s="166"/>
      <c r="KL17" s="166"/>
      <c r="KM17" s="166"/>
      <c r="KN17" s="166"/>
      <c r="KO17" s="166"/>
      <c r="KP17" s="166"/>
      <c r="KQ17" s="166"/>
      <c r="KR17" s="166"/>
      <c r="KS17" s="166"/>
      <c r="KT17" s="166"/>
      <c r="KU17" s="166"/>
      <c r="KV17" s="166"/>
      <c r="KW17" s="166"/>
      <c r="KX17" s="166"/>
      <c r="KY17" s="166"/>
      <c r="KZ17" s="166"/>
      <c r="LA17" s="166"/>
      <c r="LB17" s="166"/>
      <c r="LC17" s="166"/>
      <c r="LD17" s="166"/>
      <c r="LE17" s="166"/>
      <c r="LF17" s="166"/>
      <c r="LG17" s="166"/>
      <c r="LH17" s="166"/>
      <c r="LI17" s="166"/>
      <c r="LJ17" s="166"/>
      <c r="LK17" s="166"/>
      <c r="LL17" s="166"/>
      <c r="LM17" s="166"/>
      <c r="LN17" s="166"/>
      <c r="LO17" s="166"/>
      <c r="LP17" s="166"/>
      <c r="LQ17" s="166"/>
      <c r="LR17" s="166"/>
      <c r="LS17" s="166"/>
      <c r="LT17" s="166"/>
      <c r="LU17" s="166"/>
      <c r="LV17" s="166"/>
      <c r="LW17" s="166"/>
      <c r="LX17" s="166"/>
      <c r="LY17" s="166"/>
      <c r="LZ17" s="166"/>
      <c r="MA17" s="166"/>
      <c r="MB17" s="177"/>
    </row>
    <row r="18" spans="1:347" ht="14.15" customHeight="1">
      <c r="A18" s="158"/>
      <c r="B18" s="168"/>
      <c r="C18" s="173"/>
      <c r="D18" s="173" t="s">
        <v>206</v>
      </c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3"/>
      <c r="T18" s="173"/>
      <c r="U18" s="173"/>
      <c r="V18" s="173"/>
      <c r="W18" s="173"/>
      <c r="X18" s="173"/>
      <c r="Y18" s="173"/>
      <c r="Z18" s="173"/>
      <c r="AA18" s="173"/>
      <c r="AB18" s="545">
        <v>0.03</v>
      </c>
      <c r="AC18" s="545"/>
      <c r="AD18" s="545"/>
      <c r="AE18" s="545"/>
      <c r="AF18" s="174"/>
      <c r="AG18" s="169"/>
      <c r="AH18" s="169"/>
      <c r="AI18" s="169"/>
      <c r="AJ18" s="170"/>
      <c r="AK18" s="170"/>
      <c r="AL18" s="171"/>
      <c r="AM18" s="194"/>
      <c r="AN18" s="561" t="s">
        <v>158</v>
      </c>
      <c r="AO18" s="562"/>
      <c r="AP18" s="559">
        <v>2500000</v>
      </c>
      <c r="AQ18" s="560">
        <v>1</v>
      </c>
      <c r="AR18" s="551">
        <v>0.3</v>
      </c>
      <c r="AS18" s="549">
        <f>+AP18*AR18</f>
        <v>750000</v>
      </c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66"/>
      <c r="BL18" s="166"/>
      <c r="BM18" s="166"/>
      <c r="BN18" s="166"/>
      <c r="BO18" s="166"/>
      <c r="BP18" s="166"/>
      <c r="BQ18" s="166"/>
      <c r="BR18" s="166"/>
      <c r="BS18" s="166"/>
      <c r="BT18" s="166"/>
      <c r="BU18" s="166"/>
      <c r="BV18" s="166"/>
      <c r="BW18" s="166"/>
      <c r="BX18" s="166"/>
      <c r="BY18" s="166"/>
      <c r="BZ18" s="166"/>
      <c r="CA18" s="166"/>
      <c r="CB18" s="166"/>
      <c r="CC18" s="166"/>
      <c r="CD18" s="166"/>
      <c r="CE18" s="166"/>
      <c r="CF18" s="166"/>
      <c r="CG18" s="166"/>
      <c r="CH18" s="166"/>
      <c r="CI18" s="166"/>
      <c r="CJ18" s="166"/>
      <c r="CK18" s="166"/>
      <c r="CL18" s="166"/>
      <c r="CM18" s="166"/>
      <c r="CN18" s="166"/>
      <c r="CO18" s="166"/>
      <c r="CP18" s="166"/>
      <c r="CQ18" s="166"/>
      <c r="CR18" s="166"/>
      <c r="CS18" s="166"/>
      <c r="CT18" s="166"/>
      <c r="CU18" s="166"/>
      <c r="CV18" s="166"/>
      <c r="CW18" s="166"/>
      <c r="CX18" s="166"/>
      <c r="CY18" s="166"/>
      <c r="CZ18" s="166"/>
      <c r="DA18" s="166"/>
      <c r="DB18" s="166"/>
      <c r="DC18" s="166"/>
      <c r="DD18" s="166"/>
      <c r="DE18" s="166"/>
      <c r="DF18" s="166"/>
      <c r="DG18" s="166"/>
      <c r="DH18" s="166"/>
      <c r="DI18" s="166"/>
      <c r="DJ18" s="166"/>
      <c r="DK18" s="166"/>
      <c r="DL18" s="166"/>
      <c r="DM18" s="166"/>
      <c r="DN18" s="166"/>
      <c r="DO18" s="166"/>
      <c r="DP18" s="166"/>
      <c r="DQ18" s="166"/>
      <c r="DR18" s="166"/>
      <c r="DS18" s="166"/>
      <c r="DT18" s="166"/>
      <c r="DU18" s="166"/>
      <c r="DV18" s="166"/>
      <c r="DW18" s="166"/>
      <c r="DX18" s="166"/>
      <c r="DY18" s="166"/>
      <c r="DZ18" s="166"/>
      <c r="EA18" s="166"/>
      <c r="EB18" s="166"/>
      <c r="EC18" s="166"/>
      <c r="ED18" s="166"/>
      <c r="EE18" s="166"/>
      <c r="EF18" s="166"/>
      <c r="EG18" s="166"/>
      <c r="EH18" s="166"/>
      <c r="EI18" s="166"/>
      <c r="EJ18" s="166"/>
      <c r="EK18" s="166"/>
      <c r="EL18" s="166"/>
      <c r="EM18" s="166"/>
      <c r="EN18" s="166"/>
      <c r="EO18" s="166"/>
      <c r="EP18" s="166"/>
      <c r="EQ18" s="166"/>
      <c r="ER18" s="166"/>
      <c r="ES18" s="166"/>
      <c r="ET18" s="166"/>
      <c r="EU18" s="166"/>
      <c r="EV18" s="166"/>
      <c r="EW18" s="166"/>
      <c r="EX18" s="166"/>
      <c r="EY18" s="166"/>
      <c r="EZ18" s="166"/>
      <c r="FA18" s="166"/>
      <c r="FB18" s="166"/>
      <c r="FC18" s="166"/>
      <c r="FD18" s="166"/>
      <c r="FE18" s="166"/>
      <c r="FF18" s="166"/>
      <c r="FG18" s="166"/>
      <c r="FH18" s="166"/>
      <c r="FI18" s="166"/>
      <c r="FJ18" s="166"/>
      <c r="FK18" s="166"/>
      <c r="FL18" s="166"/>
      <c r="FM18" s="166"/>
      <c r="FN18" s="166"/>
      <c r="FO18" s="166"/>
      <c r="FP18" s="166"/>
      <c r="FQ18" s="166"/>
      <c r="FR18" s="166"/>
      <c r="FS18" s="166"/>
      <c r="FT18" s="166"/>
      <c r="FU18" s="166"/>
      <c r="FV18" s="166"/>
      <c r="FW18" s="166"/>
      <c r="FX18" s="166"/>
      <c r="FY18" s="166"/>
      <c r="FZ18" s="166"/>
      <c r="GA18" s="166"/>
      <c r="GB18" s="166"/>
      <c r="GC18" s="166"/>
      <c r="GD18" s="166"/>
      <c r="GE18" s="166"/>
      <c r="GF18" s="166"/>
      <c r="GG18" s="166"/>
      <c r="GH18" s="166"/>
      <c r="GI18" s="166"/>
      <c r="GJ18" s="166"/>
      <c r="GK18" s="166"/>
      <c r="GL18" s="166"/>
      <c r="GM18" s="166"/>
      <c r="GN18" s="166"/>
      <c r="GO18" s="166"/>
      <c r="GP18" s="166"/>
      <c r="GQ18" s="166"/>
      <c r="GR18" s="166"/>
      <c r="GS18" s="166"/>
      <c r="GT18" s="166"/>
      <c r="GU18" s="166"/>
      <c r="GV18" s="166"/>
      <c r="GW18" s="166"/>
      <c r="GX18" s="166"/>
      <c r="GY18" s="166"/>
      <c r="GZ18" s="166"/>
      <c r="HA18" s="166"/>
      <c r="HB18" s="166"/>
      <c r="HC18" s="166"/>
      <c r="HD18" s="166"/>
      <c r="HE18" s="166"/>
      <c r="HF18" s="166"/>
      <c r="HG18" s="166"/>
      <c r="HH18" s="166"/>
      <c r="HI18" s="166"/>
      <c r="HJ18" s="166"/>
      <c r="HK18" s="166"/>
      <c r="HL18" s="166"/>
      <c r="HM18" s="166"/>
      <c r="HN18" s="166"/>
      <c r="HO18" s="166"/>
      <c r="HP18" s="166"/>
      <c r="HQ18" s="166"/>
      <c r="HR18" s="166"/>
      <c r="HS18" s="166"/>
      <c r="HT18" s="166"/>
      <c r="HU18" s="166"/>
      <c r="HV18" s="166"/>
      <c r="HW18" s="166"/>
      <c r="HX18" s="166"/>
      <c r="HY18" s="166"/>
      <c r="HZ18" s="166"/>
      <c r="IA18" s="166"/>
      <c r="IB18" s="166"/>
      <c r="IC18" s="166"/>
      <c r="ID18" s="166"/>
      <c r="IE18" s="166"/>
      <c r="IF18" s="166"/>
      <c r="IG18" s="166"/>
      <c r="IH18" s="166"/>
      <c r="II18" s="166"/>
      <c r="IJ18" s="166"/>
      <c r="IK18" s="166"/>
      <c r="IL18" s="166"/>
      <c r="IM18" s="166"/>
      <c r="IN18" s="166"/>
      <c r="IO18" s="166"/>
      <c r="IP18" s="166"/>
      <c r="IQ18" s="166"/>
      <c r="IR18" s="166"/>
      <c r="IS18" s="166"/>
      <c r="IT18" s="166"/>
      <c r="IU18" s="166"/>
      <c r="IV18" s="166"/>
      <c r="IW18" s="166"/>
      <c r="IX18" s="166"/>
      <c r="IY18" s="166"/>
      <c r="IZ18" s="166"/>
      <c r="JA18" s="166"/>
      <c r="JB18" s="166"/>
      <c r="JC18" s="166"/>
      <c r="JD18" s="166"/>
      <c r="JE18" s="166"/>
      <c r="JF18" s="166"/>
      <c r="JG18" s="166"/>
      <c r="JH18" s="166"/>
      <c r="JI18" s="166"/>
      <c r="JJ18" s="166"/>
      <c r="JK18" s="166"/>
      <c r="JL18" s="166"/>
      <c r="JM18" s="166"/>
      <c r="JN18" s="166"/>
      <c r="JO18" s="166"/>
      <c r="JP18" s="166"/>
      <c r="JQ18" s="166"/>
      <c r="JR18" s="166"/>
      <c r="JS18" s="166"/>
      <c r="JT18" s="166"/>
      <c r="JU18" s="166"/>
      <c r="JV18" s="166"/>
      <c r="JW18" s="166"/>
      <c r="JX18" s="166"/>
      <c r="JY18" s="166"/>
      <c r="JZ18" s="166"/>
      <c r="KA18" s="166"/>
      <c r="KB18" s="166"/>
      <c r="KC18" s="166"/>
      <c r="KD18" s="166"/>
      <c r="KE18" s="166"/>
      <c r="KF18" s="166"/>
      <c r="KG18" s="166"/>
      <c r="KH18" s="166"/>
      <c r="KI18" s="166"/>
      <c r="KJ18" s="166"/>
      <c r="KK18" s="166"/>
      <c r="KL18" s="166"/>
      <c r="KM18" s="166"/>
      <c r="KN18" s="166"/>
      <c r="KO18" s="166"/>
      <c r="KP18" s="166"/>
      <c r="KQ18" s="166"/>
      <c r="KR18" s="166"/>
      <c r="KS18" s="166"/>
      <c r="KT18" s="166"/>
      <c r="KU18" s="166"/>
      <c r="KV18" s="166"/>
      <c r="KW18" s="166"/>
      <c r="KX18" s="166"/>
      <c r="KY18" s="166"/>
      <c r="KZ18" s="166"/>
      <c r="LA18" s="166"/>
      <c r="LB18" s="166"/>
      <c r="LC18" s="166"/>
      <c r="LD18" s="166"/>
      <c r="LE18" s="166"/>
      <c r="LF18" s="166"/>
      <c r="LG18" s="166"/>
      <c r="LH18" s="166"/>
      <c r="LI18" s="166"/>
      <c r="LJ18" s="166"/>
      <c r="LK18" s="166"/>
      <c r="LL18" s="166"/>
      <c r="LM18" s="166"/>
      <c r="LN18" s="166"/>
      <c r="LO18" s="166"/>
      <c r="LP18" s="166"/>
      <c r="LQ18" s="166"/>
      <c r="LR18" s="166"/>
      <c r="LS18" s="166"/>
      <c r="LT18" s="166"/>
      <c r="LU18" s="166"/>
      <c r="LV18" s="166"/>
      <c r="LW18" s="166"/>
      <c r="LX18" s="166"/>
      <c r="LY18" s="166"/>
      <c r="LZ18" s="166"/>
      <c r="MA18" s="166"/>
      <c r="MB18" s="177"/>
    </row>
    <row r="19" spans="1:347" ht="14.15" customHeight="1">
      <c r="A19" s="158"/>
      <c r="B19" s="168"/>
      <c r="C19" s="173"/>
      <c r="D19" s="173" t="s">
        <v>159</v>
      </c>
      <c r="E19" s="173"/>
      <c r="F19" s="173"/>
      <c r="G19" s="173"/>
      <c r="H19" s="173"/>
      <c r="I19" s="173"/>
      <c r="J19" s="173"/>
      <c r="K19" s="173"/>
      <c r="L19" s="173"/>
      <c r="M19" s="173"/>
      <c r="N19" s="173"/>
      <c r="O19" s="173"/>
      <c r="P19" s="173"/>
      <c r="Q19" s="173"/>
      <c r="R19" s="173"/>
      <c r="S19" s="173"/>
      <c r="T19" s="173"/>
      <c r="U19" s="173"/>
      <c r="V19" s="173"/>
      <c r="W19" s="173"/>
      <c r="X19" s="173"/>
      <c r="Y19" s="173"/>
      <c r="Z19" s="173"/>
      <c r="AA19" s="173"/>
      <c r="AB19" s="545">
        <v>0.05</v>
      </c>
      <c r="AC19" s="545"/>
      <c r="AD19" s="545"/>
      <c r="AE19" s="545"/>
      <c r="AF19" s="174"/>
      <c r="AG19" s="169"/>
      <c r="AH19" s="169"/>
      <c r="AI19" s="169"/>
      <c r="AJ19" s="170"/>
      <c r="AK19" s="170"/>
      <c r="AL19" s="171"/>
      <c r="AM19" s="194"/>
      <c r="AN19" s="563"/>
      <c r="AO19" s="564"/>
      <c r="AP19" s="559"/>
      <c r="AQ19" s="560"/>
      <c r="AR19" s="551"/>
      <c r="AS19" s="549"/>
      <c r="AT19" s="166"/>
      <c r="AU19" s="166"/>
      <c r="AV19" s="166"/>
      <c r="AW19" s="166"/>
      <c r="AX19" s="166"/>
      <c r="AY19" s="166"/>
      <c r="AZ19" s="166"/>
      <c r="BA19" s="166"/>
      <c r="BB19" s="166"/>
      <c r="BC19" s="166"/>
      <c r="BD19" s="166"/>
      <c r="BE19" s="166"/>
      <c r="BF19" s="166"/>
      <c r="BG19" s="166"/>
      <c r="BH19" s="166"/>
      <c r="BI19" s="166"/>
      <c r="BJ19" s="166"/>
      <c r="BK19" s="166"/>
      <c r="BL19" s="166"/>
      <c r="BM19" s="166"/>
      <c r="BN19" s="166"/>
      <c r="BO19" s="166"/>
      <c r="BP19" s="166"/>
      <c r="BQ19" s="166"/>
      <c r="BR19" s="166"/>
      <c r="BS19" s="166"/>
      <c r="BT19" s="166"/>
      <c r="BU19" s="166"/>
      <c r="BV19" s="166"/>
      <c r="BW19" s="166"/>
      <c r="BX19" s="166"/>
      <c r="BY19" s="166"/>
      <c r="BZ19" s="166"/>
      <c r="CA19" s="166"/>
      <c r="CB19" s="166"/>
      <c r="CC19" s="166"/>
      <c r="CD19" s="166"/>
      <c r="CE19" s="166"/>
      <c r="CF19" s="166"/>
      <c r="CG19" s="166"/>
      <c r="CH19" s="166"/>
      <c r="CI19" s="166"/>
      <c r="CJ19" s="166"/>
      <c r="CK19" s="166"/>
      <c r="CL19" s="166"/>
      <c r="CM19" s="166"/>
      <c r="CN19" s="166"/>
      <c r="CO19" s="166"/>
      <c r="CP19" s="166"/>
      <c r="CQ19" s="166"/>
      <c r="CR19" s="166"/>
      <c r="CS19" s="166"/>
      <c r="CT19" s="166"/>
      <c r="CU19" s="166"/>
      <c r="CV19" s="166"/>
      <c r="CW19" s="166"/>
      <c r="CX19" s="166"/>
      <c r="CY19" s="166"/>
      <c r="CZ19" s="166"/>
      <c r="DA19" s="166"/>
      <c r="DB19" s="166"/>
      <c r="DC19" s="166"/>
      <c r="DD19" s="166"/>
      <c r="DE19" s="166"/>
      <c r="DF19" s="166"/>
      <c r="DG19" s="166"/>
      <c r="DH19" s="166"/>
      <c r="DI19" s="166"/>
      <c r="DJ19" s="166"/>
      <c r="DK19" s="166"/>
      <c r="DL19" s="166"/>
      <c r="DM19" s="166"/>
      <c r="DN19" s="166"/>
      <c r="DO19" s="166"/>
      <c r="DP19" s="166"/>
      <c r="DQ19" s="166"/>
      <c r="DR19" s="166"/>
      <c r="DS19" s="166"/>
      <c r="DT19" s="166"/>
      <c r="DU19" s="166"/>
      <c r="DV19" s="166"/>
      <c r="DW19" s="166"/>
      <c r="DX19" s="166"/>
      <c r="DY19" s="166"/>
      <c r="DZ19" s="166"/>
      <c r="EA19" s="166"/>
      <c r="EB19" s="166"/>
      <c r="EC19" s="166"/>
      <c r="ED19" s="166"/>
      <c r="EE19" s="166"/>
      <c r="EF19" s="166"/>
      <c r="EG19" s="166"/>
      <c r="EH19" s="166"/>
      <c r="EI19" s="166"/>
      <c r="EJ19" s="166"/>
      <c r="EK19" s="166"/>
      <c r="EL19" s="166"/>
      <c r="EM19" s="166"/>
      <c r="EN19" s="166"/>
      <c r="EO19" s="166"/>
      <c r="EP19" s="166"/>
      <c r="EQ19" s="166"/>
      <c r="ER19" s="166"/>
      <c r="ES19" s="166"/>
      <c r="ET19" s="166"/>
      <c r="EU19" s="166"/>
      <c r="EV19" s="166"/>
      <c r="EW19" s="166"/>
      <c r="EX19" s="166"/>
      <c r="EY19" s="166"/>
      <c r="EZ19" s="166"/>
      <c r="FA19" s="166"/>
      <c r="FB19" s="166"/>
      <c r="FC19" s="166"/>
      <c r="FD19" s="166"/>
      <c r="FE19" s="166"/>
      <c r="FF19" s="166"/>
      <c r="FG19" s="166"/>
      <c r="FH19" s="166"/>
      <c r="FI19" s="166"/>
      <c r="FJ19" s="166"/>
      <c r="FK19" s="166"/>
      <c r="FL19" s="166"/>
      <c r="FM19" s="166"/>
      <c r="FN19" s="166"/>
      <c r="FO19" s="166"/>
      <c r="FP19" s="166"/>
      <c r="FQ19" s="166"/>
      <c r="FR19" s="166"/>
      <c r="FS19" s="166"/>
      <c r="FT19" s="166"/>
      <c r="FU19" s="166"/>
      <c r="FV19" s="166"/>
      <c r="FW19" s="166"/>
      <c r="FX19" s="166"/>
      <c r="FY19" s="166"/>
      <c r="FZ19" s="166"/>
      <c r="GA19" s="166"/>
      <c r="GB19" s="166"/>
      <c r="GC19" s="166"/>
      <c r="GD19" s="166"/>
      <c r="GE19" s="166"/>
      <c r="GF19" s="166"/>
      <c r="GG19" s="166"/>
      <c r="GH19" s="166"/>
      <c r="GI19" s="166"/>
      <c r="GJ19" s="166"/>
      <c r="GK19" s="166"/>
      <c r="GL19" s="166"/>
      <c r="GM19" s="166"/>
      <c r="GN19" s="166"/>
      <c r="GO19" s="166"/>
      <c r="GP19" s="166"/>
      <c r="GQ19" s="166"/>
      <c r="GR19" s="166"/>
      <c r="GS19" s="166"/>
      <c r="GT19" s="166"/>
      <c r="GU19" s="166"/>
      <c r="GV19" s="166"/>
      <c r="GW19" s="166"/>
      <c r="GX19" s="166"/>
      <c r="GY19" s="166"/>
      <c r="GZ19" s="166"/>
      <c r="HA19" s="166"/>
      <c r="HB19" s="166"/>
      <c r="HC19" s="166"/>
      <c r="HD19" s="166"/>
      <c r="HE19" s="166"/>
      <c r="HF19" s="166"/>
      <c r="HG19" s="166"/>
      <c r="HH19" s="166"/>
      <c r="HI19" s="166"/>
      <c r="HJ19" s="166"/>
      <c r="HK19" s="166"/>
      <c r="HL19" s="166"/>
      <c r="HM19" s="166"/>
      <c r="HN19" s="166"/>
      <c r="HO19" s="166"/>
      <c r="HP19" s="166"/>
      <c r="HQ19" s="166"/>
      <c r="HR19" s="166"/>
      <c r="HS19" s="166"/>
      <c r="HT19" s="166"/>
      <c r="HU19" s="166"/>
      <c r="HV19" s="166"/>
      <c r="HW19" s="166"/>
      <c r="HX19" s="166"/>
      <c r="HY19" s="166"/>
      <c r="HZ19" s="166"/>
      <c r="IA19" s="166"/>
      <c r="IB19" s="166"/>
      <c r="IC19" s="166"/>
      <c r="ID19" s="166"/>
      <c r="IE19" s="166"/>
      <c r="IF19" s="166"/>
      <c r="IG19" s="166"/>
      <c r="IH19" s="166"/>
      <c r="II19" s="166"/>
      <c r="IJ19" s="166"/>
      <c r="IK19" s="166"/>
      <c r="IL19" s="166"/>
      <c r="IM19" s="166"/>
      <c r="IN19" s="166"/>
      <c r="IO19" s="166"/>
      <c r="IP19" s="166"/>
      <c r="IQ19" s="166"/>
      <c r="IR19" s="166"/>
      <c r="IS19" s="166"/>
      <c r="IT19" s="166"/>
      <c r="IU19" s="166"/>
      <c r="IV19" s="166"/>
      <c r="IW19" s="166"/>
      <c r="IX19" s="166"/>
      <c r="IY19" s="166"/>
      <c r="IZ19" s="166"/>
      <c r="JA19" s="166"/>
      <c r="JB19" s="166"/>
      <c r="JC19" s="166"/>
      <c r="JD19" s="166"/>
      <c r="JE19" s="166"/>
      <c r="JF19" s="166"/>
      <c r="JG19" s="166"/>
      <c r="JH19" s="166"/>
      <c r="JI19" s="166"/>
      <c r="JJ19" s="166"/>
      <c r="JK19" s="166"/>
      <c r="JL19" s="166"/>
      <c r="JM19" s="166"/>
      <c r="JN19" s="166"/>
      <c r="JO19" s="166"/>
      <c r="JP19" s="166"/>
      <c r="JQ19" s="166"/>
      <c r="JR19" s="166"/>
      <c r="JS19" s="166"/>
      <c r="JT19" s="166"/>
      <c r="JU19" s="166"/>
      <c r="JV19" s="166"/>
      <c r="JW19" s="166"/>
      <c r="JX19" s="166"/>
      <c r="JY19" s="166"/>
      <c r="JZ19" s="166"/>
      <c r="KA19" s="166"/>
      <c r="KB19" s="166"/>
      <c r="KC19" s="166"/>
      <c r="KD19" s="166"/>
      <c r="KE19" s="166"/>
      <c r="KF19" s="166"/>
      <c r="KG19" s="166"/>
      <c r="KH19" s="166"/>
      <c r="KI19" s="166"/>
      <c r="KJ19" s="166"/>
      <c r="KK19" s="166"/>
      <c r="KL19" s="166"/>
      <c r="KM19" s="166"/>
      <c r="KN19" s="166"/>
      <c r="KO19" s="166"/>
      <c r="KP19" s="166"/>
      <c r="KQ19" s="166"/>
      <c r="KR19" s="166"/>
      <c r="KS19" s="166"/>
      <c r="KT19" s="166"/>
      <c r="KU19" s="166"/>
      <c r="KV19" s="166"/>
      <c r="KW19" s="166"/>
      <c r="KX19" s="166"/>
      <c r="KY19" s="166"/>
      <c r="KZ19" s="166"/>
      <c r="LA19" s="166"/>
      <c r="LB19" s="166"/>
      <c r="LC19" s="166"/>
      <c r="LD19" s="166"/>
      <c r="LE19" s="166"/>
      <c r="LF19" s="166"/>
      <c r="LG19" s="166"/>
      <c r="LH19" s="166"/>
      <c r="LI19" s="166"/>
      <c r="LJ19" s="166"/>
      <c r="LK19" s="166"/>
      <c r="LL19" s="166"/>
      <c r="LM19" s="166"/>
      <c r="LN19" s="166"/>
      <c r="LO19" s="166"/>
      <c r="LP19" s="166"/>
      <c r="LQ19" s="166"/>
      <c r="LR19" s="166"/>
      <c r="LS19" s="166"/>
      <c r="LT19" s="166"/>
      <c r="LU19" s="166"/>
      <c r="LV19" s="166"/>
      <c r="LW19" s="166"/>
      <c r="LX19" s="166"/>
      <c r="LY19" s="166"/>
      <c r="LZ19" s="166"/>
      <c r="MA19" s="166"/>
      <c r="MB19" s="183"/>
    </row>
    <row r="20" spans="1:347" ht="14.15" customHeight="1">
      <c r="A20" s="158"/>
      <c r="B20" s="168"/>
      <c r="C20" s="173"/>
      <c r="D20" s="173" t="s">
        <v>208</v>
      </c>
      <c r="E20" s="173"/>
      <c r="F20" s="173"/>
      <c r="G20" s="173"/>
      <c r="H20" s="173"/>
      <c r="I20" s="173"/>
      <c r="J20" s="173"/>
      <c r="K20" s="173"/>
      <c r="L20" s="173"/>
      <c r="M20" s="173"/>
      <c r="N20" s="173"/>
      <c r="O20" s="173"/>
      <c r="P20" s="173"/>
      <c r="Q20" s="173"/>
      <c r="R20" s="173"/>
      <c r="S20" s="173"/>
      <c r="T20" s="173"/>
      <c r="U20" s="173"/>
      <c r="V20" s="173"/>
      <c r="W20" s="173"/>
      <c r="X20" s="173"/>
      <c r="Y20" s="173"/>
      <c r="Z20" s="173"/>
      <c r="AA20" s="173"/>
      <c r="AB20" s="545">
        <v>2.5000000000000001E-3</v>
      </c>
      <c r="AC20" s="545"/>
      <c r="AD20" s="545"/>
      <c r="AE20" s="545"/>
      <c r="AF20" s="174"/>
      <c r="AG20" s="169"/>
      <c r="AH20" s="169"/>
      <c r="AI20" s="169"/>
      <c r="AJ20" s="170"/>
      <c r="AK20" s="170"/>
      <c r="AL20" s="171"/>
      <c r="AM20" s="194"/>
      <c r="AN20" s="563"/>
      <c r="AO20" s="564"/>
      <c r="AP20" s="559"/>
      <c r="AQ20" s="560"/>
      <c r="AR20" s="551"/>
      <c r="AS20" s="549"/>
      <c r="AT20" s="166"/>
      <c r="AU20" s="166"/>
      <c r="AV20" s="166"/>
      <c r="AW20" s="166"/>
      <c r="AX20" s="166"/>
      <c r="AY20" s="166"/>
      <c r="AZ20" s="166"/>
      <c r="BA20" s="166"/>
      <c r="BB20" s="166"/>
      <c r="BC20" s="166"/>
      <c r="BD20" s="166"/>
      <c r="BE20" s="166"/>
      <c r="BF20" s="166"/>
      <c r="BG20" s="166"/>
      <c r="BH20" s="166"/>
      <c r="BI20" s="166"/>
      <c r="BJ20" s="166"/>
      <c r="BK20" s="166"/>
      <c r="BL20" s="166"/>
      <c r="BM20" s="166"/>
      <c r="BN20" s="166"/>
      <c r="BO20" s="166"/>
      <c r="BP20" s="166"/>
      <c r="BQ20" s="166"/>
      <c r="BR20" s="166"/>
      <c r="BS20" s="166"/>
      <c r="BT20" s="166"/>
      <c r="BU20" s="166"/>
      <c r="BV20" s="166"/>
      <c r="BW20" s="166"/>
      <c r="BX20" s="166"/>
      <c r="BY20" s="166"/>
      <c r="BZ20" s="166"/>
      <c r="CA20" s="166"/>
      <c r="CB20" s="166"/>
      <c r="CC20" s="166"/>
      <c r="CD20" s="166"/>
      <c r="CE20" s="166"/>
      <c r="CF20" s="166"/>
      <c r="CG20" s="166"/>
      <c r="CH20" s="166"/>
      <c r="CI20" s="166"/>
      <c r="CJ20" s="166"/>
      <c r="CK20" s="166"/>
      <c r="CL20" s="166"/>
      <c r="CM20" s="166"/>
      <c r="CN20" s="166"/>
      <c r="CO20" s="166"/>
      <c r="CP20" s="166"/>
      <c r="CQ20" s="166"/>
      <c r="CR20" s="166"/>
      <c r="CS20" s="166"/>
      <c r="CT20" s="166"/>
      <c r="CU20" s="166"/>
      <c r="CV20" s="166"/>
      <c r="CW20" s="166"/>
      <c r="CX20" s="166"/>
      <c r="CY20" s="166"/>
      <c r="CZ20" s="166"/>
      <c r="DA20" s="166"/>
      <c r="DB20" s="166"/>
      <c r="DC20" s="166"/>
      <c r="DD20" s="166"/>
      <c r="DE20" s="166"/>
      <c r="DF20" s="166"/>
      <c r="DG20" s="166"/>
      <c r="DH20" s="166"/>
      <c r="DI20" s="166"/>
      <c r="DJ20" s="166"/>
      <c r="DK20" s="166"/>
      <c r="DL20" s="166"/>
      <c r="DM20" s="166"/>
      <c r="DN20" s="166"/>
      <c r="DO20" s="166"/>
      <c r="DP20" s="166"/>
      <c r="DQ20" s="166"/>
      <c r="DR20" s="166"/>
      <c r="DS20" s="166"/>
      <c r="DT20" s="166"/>
      <c r="DU20" s="166"/>
      <c r="DV20" s="166"/>
      <c r="DW20" s="166"/>
      <c r="DX20" s="166"/>
      <c r="DY20" s="166"/>
      <c r="DZ20" s="166"/>
      <c r="EA20" s="166"/>
      <c r="EB20" s="166"/>
      <c r="EC20" s="166"/>
      <c r="ED20" s="166"/>
      <c r="EE20" s="166"/>
      <c r="EF20" s="166"/>
      <c r="EG20" s="166"/>
      <c r="EH20" s="166"/>
      <c r="EI20" s="166"/>
      <c r="EJ20" s="166"/>
      <c r="EK20" s="166"/>
      <c r="EL20" s="166"/>
      <c r="EM20" s="166"/>
      <c r="EN20" s="166"/>
      <c r="EO20" s="166"/>
      <c r="EP20" s="166"/>
      <c r="EQ20" s="166"/>
      <c r="ER20" s="166"/>
      <c r="ES20" s="166"/>
      <c r="ET20" s="166"/>
      <c r="EU20" s="166"/>
      <c r="EV20" s="166"/>
      <c r="EW20" s="166"/>
      <c r="EX20" s="166"/>
      <c r="EY20" s="166"/>
      <c r="EZ20" s="166"/>
      <c r="FA20" s="166"/>
      <c r="FB20" s="166"/>
      <c r="FC20" s="166"/>
      <c r="FD20" s="166"/>
      <c r="FE20" s="166"/>
      <c r="FF20" s="166"/>
      <c r="FG20" s="166"/>
      <c r="FH20" s="166"/>
      <c r="FI20" s="166"/>
      <c r="FJ20" s="166"/>
      <c r="FK20" s="166"/>
      <c r="FL20" s="166"/>
      <c r="FM20" s="166"/>
      <c r="FN20" s="166"/>
      <c r="FO20" s="166"/>
      <c r="FP20" s="166"/>
      <c r="FQ20" s="166"/>
      <c r="FR20" s="166"/>
      <c r="FS20" s="166"/>
      <c r="FT20" s="166"/>
      <c r="FU20" s="166"/>
      <c r="FV20" s="166"/>
      <c r="FW20" s="166"/>
      <c r="FX20" s="166"/>
      <c r="FY20" s="166"/>
      <c r="FZ20" s="166"/>
      <c r="GA20" s="166"/>
      <c r="GB20" s="166"/>
      <c r="GC20" s="166"/>
      <c r="GD20" s="166"/>
      <c r="GE20" s="166"/>
      <c r="GF20" s="166"/>
      <c r="GG20" s="166"/>
      <c r="GH20" s="166"/>
      <c r="GI20" s="166"/>
      <c r="GJ20" s="166"/>
      <c r="GK20" s="166"/>
      <c r="GL20" s="166"/>
      <c r="GM20" s="166"/>
      <c r="GN20" s="166"/>
      <c r="GO20" s="166"/>
      <c r="GP20" s="166"/>
      <c r="GQ20" s="166"/>
      <c r="GR20" s="166"/>
      <c r="GS20" s="166"/>
      <c r="GT20" s="166"/>
      <c r="GU20" s="166"/>
      <c r="GV20" s="166"/>
      <c r="GW20" s="166"/>
      <c r="GX20" s="166"/>
      <c r="GY20" s="166"/>
      <c r="GZ20" s="166"/>
      <c r="HA20" s="166"/>
      <c r="HB20" s="166"/>
      <c r="HC20" s="166"/>
      <c r="HD20" s="166"/>
      <c r="HE20" s="166"/>
      <c r="HF20" s="166"/>
      <c r="HG20" s="166"/>
      <c r="HH20" s="166"/>
      <c r="HI20" s="166"/>
      <c r="HJ20" s="166"/>
      <c r="HK20" s="166"/>
      <c r="HL20" s="166"/>
      <c r="HM20" s="166"/>
      <c r="HN20" s="166"/>
      <c r="HO20" s="166"/>
      <c r="HP20" s="166"/>
      <c r="HQ20" s="166"/>
      <c r="HR20" s="166"/>
      <c r="HS20" s="166"/>
      <c r="HT20" s="166"/>
      <c r="HU20" s="166"/>
      <c r="HV20" s="166"/>
      <c r="HW20" s="166"/>
      <c r="HX20" s="166"/>
      <c r="HY20" s="166"/>
      <c r="HZ20" s="166"/>
      <c r="IA20" s="166"/>
      <c r="IB20" s="166"/>
      <c r="IC20" s="166"/>
      <c r="ID20" s="166"/>
      <c r="IE20" s="166"/>
      <c r="IF20" s="166"/>
      <c r="IG20" s="166"/>
      <c r="IH20" s="166"/>
      <c r="II20" s="166"/>
      <c r="IJ20" s="166"/>
      <c r="IK20" s="166"/>
      <c r="IL20" s="166"/>
      <c r="IM20" s="166"/>
      <c r="IN20" s="166"/>
      <c r="IO20" s="166"/>
      <c r="IP20" s="166"/>
      <c r="IQ20" s="166"/>
      <c r="IR20" s="166"/>
      <c r="IS20" s="166"/>
      <c r="IT20" s="166"/>
      <c r="IU20" s="166"/>
      <c r="IV20" s="166"/>
      <c r="IW20" s="166"/>
      <c r="IX20" s="166"/>
      <c r="IY20" s="166"/>
      <c r="IZ20" s="166"/>
      <c r="JA20" s="166"/>
      <c r="JB20" s="166"/>
      <c r="JC20" s="166"/>
      <c r="JD20" s="166"/>
      <c r="JE20" s="166"/>
      <c r="JF20" s="166"/>
      <c r="JG20" s="166"/>
      <c r="JH20" s="166"/>
      <c r="JI20" s="166"/>
      <c r="JJ20" s="166"/>
      <c r="JK20" s="166"/>
      <c r="JL20" s="166"/>
      <c r="JM20" s="166"/>
      <c r="JN20" s="166"/>
      <c r="JO20" s="166"/>
      <c r="JP20" s="166"/>
      <c r="JQ20" s="166"/>
      <c r="JR20" s="166"/>
      <c r="JS20" s="166"/>
      <c r="JT20" s="166"/>
      <c r="JU20" s="166"/>
      <c r="JV20" s="166"/>
      <c r="JW20" s="166"/>
      <c r="JX20" s="166"/>
      <c r="JY20" s="166"/>
      <c r="JZ20" s="166"/>
      <c r="KA20" s="166"/>
      <c r="KB20" s="166"/>
      <c r="KC20" s="166"/>
      <c r="KD20" s="166"/>
      <c r="KE20" s="166"/>
      <c r="KF20" s="166"/>
      <c r="KG20" s="166"/>
      <c r="KH20" s="166"/>
      <c r="KI20" s="166"/>
      <c r="KJ20" s="166"/>
      <c r="KK20" s="166"/>
      <c r="KL20" s="166"/>
      <c r="KM20" s="166"/>
      <c r="KN20" s="166"/>
      <c r="KO20" s="166"/>
      <c r="KP20" s="166"/>
      <c r="KQ20" s="166"/>
      <c r="KR20" s="166"/>
      <c r="KS20" s="166"/>
      <c r="KT20" s="166"/>
      <c r="KU20" s="166"/>
      <c r="KV20" s="166"/>
      <c r="KW20" s="166"/>
      <c r="KX20" s="166"/>
      <c r="KY20" s="166"/>
      <c r="KZ20" s="166"/>
      <c r="LA20" s="166"/>
      <c r="LB20" s="166"/>
      <c r="LC20" s="166"/>
      <c r="LD20" s="166"/>
      <c r="LE20" s="166"/>
      <c r="LF20" s="166"/>
      <c r="LG20" s="166"/>
      <c r="LH20" s="166"/>
      <c r="LI20" s="166"/>
      <c r="LJ20" s="166"/>
      <c r="LK20" s="166"/>
      <c r="LL20" s="166"/>
      <c r="LM20" s="166"/>
      <c r="LN20" s="166"/>
      <c r="LO20" s="166"/>
      <c r="LP20" s="166"/>
      <c r="LQ20" s="166"/>
      <c r="LR20" s="166"/>
      <c r="LS20" s="166"/>
      <c r="LT20" s="166"/>
      <c r="LU20" s="166"/>
      <c r="LV20" s="166"/>
      <c r="LW20" s="166"/>
      <c r="LX20" s="166"/>
      <c r="LY20" s="166"/>
      <c r="LZ20" s="166"/>
      <c r="MA20" s="166"/>
      <c r="MB20" s="183"/>
    </row>
    <row r="21" spans="1:347" ht="11.5" customHeight="1">
      <c r="A21" s="158"/>
      <c r="B21" s="168"/>
      <c r="C21" s="173"/>
      <c r="D21" s="173"/>
      <c r="E21" s="173"/>
      <c r="F21" s="173"/>
      <c r="G21" s="173"/>
      <c r="H21" s="173"/>
      <c r="I21" s="173"/>
      <c r="J21" s="173"/>
      <c r="K21" s="173"/>
      <c r="L21" s="173"/>
      <c r="M21" s="173"/>
      <c r="N21" s="173"/>
      <c r="O21" s="173"/>
      <c r="P21" s="173"/>
      <c r="Q21" s="173"/>
      <c r="R21" s="173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4"/>
      <c r="AF21" s="174"/>
      <c r="AG21" s="169"/>
      <c r="AH21" s="169"/>
      <c r="AI21" s="169"/>
      <c r="AJ21" s="169"/>
      <c r="AK21" s="169"/>
      <c r="AL21" s="171"/>
      <c r="AM21" s="194"/>
      <c r="AN21" s="563"/>
      <c r="AO21" s="564"/>
      <c r="AP21" s="559"/>
      <c r="AQ21" s="560"/>
      <c r="AR21" s="551"/>
      <c r="AS21" s="549"/>
      <c r="AT21" s="166"/>
      <c r="AU21" s="166"/>
      <c r="AV21" s="166"/>
      <c r="AW21" s="166"/>
      <c r="AX21" s="166"/>
      <c r="AY21" s="166"/>
      <c r="AZ21" s="166"/>
      <c r="BA21" s="166"/>
      <c r="BB21" s="166"/>
      <c r="BC21" s="166"/>
      <c r="BD21" s="166"/>
      <c r="BE21" s="166"/>
      <c r="BF21" s="166"/>
      <c r="BG21" s="166"/>
      <c r="BH21" s="166"/>
      <c r="BI21" s="166"/>
      <c r="BJ21" s="166"/>
      <c r="BK21" s="166"/>
      <c r="BL21" s="166"/>
      <c r="BM21" s="166"/>
      <c r="BN21" s="166"/>
      <c r="BO21" s="166"/>
      <c r="BP21" s="166"/>
      <c r="BQ21" s="166"/>
      <c r="BR21" s="166"/>
      <c r="BS21" s="166"/>
      <c r="BT21" s="166"/>
      <c r="BU21" s="166"/>
      <c r="BV21" s="166"/>
      <c r="BW21" s="166"/>
      <c r="BX21" s="166"/>
      <c r="BY21" s="166"/>
      <c r="BZ21" s="166"/>
      <c r="CA21" s="166"/>
      <c r="CB21" s="166"/>
      <c r="CC21" s="166"/>
      <c r="CD21" s="166"/>
      <c r="CE21" s="166"/>
      <c r="CF21" s="166"/>
      <c r="CG21" s="166"/>
      <c r="CH21" s="166"/>
      <c r="CI21" s="166"/>
      <c r="CJ21" s="166"/>
      <c r="CK21" s="166"/>
      <c r="CL21" s="166"/>
      <c r="CM21" s="166"/>
      <c r="CN21" s="166"/>
      <c r="CO21" s="166"/>
      <c r="CP21" s="166"/>
      <c r="CQ21" s="166"/>
      <c r="CR21" s="166"/>
      <c r="CS21" s="166"/>
      <c r="CT21" s="166"/>
      <c r="CU21" s="166"/>
      <c r="CV21" s="166"/>
      <c r="CW21" s="166"/>
      <c r="CX21" s="166"/>
      <c r="CY21" s="166"/>
      <c r="CZ21" s="166"/>
      <c r="DA21" s="166"/>
      <c r="DB21" s="166"/>
      <c r="DC21" s="166"/>
      <c r="DD21" s="166"/>
      <c r="DE21" s="166"/>
      <c r="DF21" s="166"/>
      <c r="DG21" s="166"/>
      <c r="DH21" s="166"/>
      <c r="DI21" s="166"/>
      <c r="DJ21" s="166"/>
      <c r="DK21" s="166"/>
      <c r="DL21" s="166"/>
      <c r="DM21" s="166"/>
      <c r="DN21" s="166"/>
      <c r="DO21" s="166"/>
      <c r="DP21" s="166"/>
      <c r="DQ21" s="166"/>
      <c r="DR21" s="166"/>
      <c r="DS21" s="166"/>
      <c r="DT21" s="166"/>
      <c r="DU21" s="166"/>
      <c r="DV21" s="166"/>
      <c r="DW21" s="166"/>
      <c r="DX21" s="166"/>
      <c r="DY21" s="166"/>
      <c r="DZ21" s="166"/>
      <c r="EA21" s="166"/>
      <c r="EB21" s="166"/>
      <c r="EC21" s="166"/>
      <c r="ED21" s="166"/>
      <c r="EE21" s="166"/>
      <c r="EF21" s="166"/>
      <c r="EG21" s="166"/>
      <c r="EH21" s="166"/>
      <c r="EI21" s="166"/>
      <c r="EJ21" s="166"/>
      <c r="EK21" s="166"/>
      <c r="EL21" s="166"/>
      <c r="EM21" s="166"/>
      <c r="EN21" s="166"/>
      <c r="EO21" s="166"/>
      <c r="EP21" s="166"/>
      <c r="EQ21" s="166"/>
      <c r="ER21" s="166"/>
      <c r="ES21" s="166"/>
      <c r="ET21" s="166"/>
      <c r="EU21" s="166"/>
      <c r="EV21" s="166"/>
      <c r="EW21" s="166"/>
      <c r="EX21" s="166"/>
      <c r="EY21" s="166"/>
      <c r="EZ21" s="166"/>
      <c r="FA21" s="166"/>
      <c r="FB21" s="166"/>
      <c r="FC21" s="166"/>
      <c r="FD21" s="166"/>
      <c r="FE21" s="166"/>
      <c r="FF21" s="166"/>
      <c r="FG21" s="166"/>
      <c r="FH21" s="166"/>
      <c r="FI21" s="166"/>
      <c r="FJ21" s="166"/>
      <c r="FK21" s="166"/>
      <c r="FL21" s="166"/>
      <c r="FM21" s="166"/>
      <c r="FN21" s="166"/>
      <c r="FO21" s="166"/>
      <c r="FP21" s="166"/>
      <c r="FQ21" s="166"/>
      <c r="FR21" s="166"/>
      <c r="FS21" s="166"/>
      <c r="FT21" s="166"/>
      <c r="FU21" s="166"/>
      <c r="FV21" s="166"/>
      <c r="FW21" s="166"/>
      <c r="FX21" s="166"/>
      <c r="FY21" s="166"/>
      <c r="FZ21" s="166"/>
      <c r="GA21" s="166"/>
      <c r="GB21" s="166"/>
      <c r="GC21" s="166"/>
      <c r="GD21" s="166"/>
      <c r="GE21" s="166"/>
      <c r="GF21" s="166"/>
      <c r="GG21" s="166"/>
      <c r="GH21" s="166"/>
      <c r="GI21" s="166"/>
      <c r="GJ21" s="166"/>
      <c r="GK21" s="166"/>
      <c r="GL21" s="166"/>
      <c r="GM21" s="166"/>
      <c r="GN21" s="166"/>
      <c r="GO21" s="166"/>
      <c r="GP21" s="166"/>
      <c r="GQ21" s="166"/>
      <c r="GR21" s="166"/>
      <c r="GS21" s="166"/>
      <c r="GT21" s="166"/>
      <c r="GU21" s="166"/>
      <c r="GV21" s="166"/>
      <c r="GW21" s="166"/>
      <c r="GX21" s="166"/>
      <c r="GY21" s="166"/>
      <c r="GZ21" s="166"/>
      <c r="HA21" s="166"/>
      <c r="HB21" s="166"/>
      <c r="HC21" s="166"/>
      <c r="HD21" s="166"/>
      <c r="HE21" s="166"/>
      <c r="HF21" s="166"/>
      <c r="HG21" s="166"/>
      <c r="HH21" s="166"/>
      <c r="HI21" s="166"/>
      <c r="HJ21" s="166"/>
      <c r="HK21" s="166"/>
      <c r="HL21" s="166"/>
      <c r="HM21" s="166"/>
      <c r="HN21" s="166"/>
      <c r="HO21" s="166"/>
      <c r="HP21" s="166"/>
      <c r="HQ21" s="166"/>
      <c r="HR21" s="166"/>
      <c r="HS21" s="166"/>
      <c r="HT21" s="166"/>
      <c r="HU21" s="166"/>
      <c r="HV21" s="166"/>
      <c r="HW21" s="166"/>
      <c r="HX21" s="166"/>
      <c r="HY21" s="166"/>
      <c r="HZ21" s="166"/>
      <c r="IA21" s="166"/>
      <c r="IB21" s="166"/>
      <c r="IC21" s="166"/>
      <c r="ID21" s="166"/>
      <c r="IE21" s="166"/>
      <c r="IF21" s="166"/>
      <c r="IG21" s="166"/>
      <c r="IH21" s="166"/>
      <c r="II21" s="166"/>
      <c r="IJ21" s="166"/>
      <c r="IK21" s="166"/>
      <c r="IL21" s="166"/>
      <c r="IM21" s="166"/>
      <c r="IN21" s="166"/>
      <c r="IO21" s="166"/>
      <c r="IP21" s="166"/>
      <c r="IQ21" s="166"/>
      <c r="IR21" s="166"/>
      <c r="IS21" s="166"/>
      <c r="IT21" s="166"/>
      <c r="IU21" s="166"/>
      <c r="IV21" s="166"/>
      <c r="IW21" s="166"/>
      <c r="IX21" s="166"/>
      <c r="IY21" s="166"/>
      <c r="IZ21" s="166"/>
      <c r="JA21" s="166"/>
      <c r="JB21" s="166"/>
      <c r="JC21" s="166"/>
      <c r="JD21" s="166"/>
      <c r="JE21" s="166"/>
      <c r="JF21" s="166"/>
      <c r="JG21" s="166"/>
      <c r="JH21" s="166"/>
      <c r="JI21" s="166"/>
      <c r="JJ21" s="166"/>
      <c r="JK21" s="166"/>
      <c r="JL21" s="166"/>
      <c r="JM21" s="166"/>
      <c r="JN21" s="166"/>
      <c r="JO21" s="166"/>
      <c r="JP21" s="166"/>
      <c r="JQ21" s="166"/>
      <c r="JR21" s="166"/>
      <c r="JS21" s="166"/>
      <c r="JT21" s="166"/>
      <c r="JU21" s="166"/>
      <c r="JV21" s="166"/>
      <c r="JW21" s="166"/>
      <c r="JX21" s="166"/>
      <c r="JY21" s="166"/>
      <c r="JZ21" s="166"/>
      <c r="KA21" s="166"/>
      <c r="KB21" s="166"/>
      <c r="KC21" s="166"/>
      <c r="KD21" s="166"/>
      <c r="KE21" s="166"/>
      <c r="KF21" s="166"/>
      <c r="KG21" s="166"/>
      <c r="KH21" s="166"/>
      <c r="KI21" s="166"/>
      <c r="KJ21" s="166"/>
      <c r="KK21" s="166"/>
      <c r="KL21" s="166"/>
      <c r="KM21" s="166"/>
      <c r="KN21" s="166"/>
      <c r="KO21" s="166"/>
      <c r="KP21" s="166"/>
      <c r="KQ21" s="166"/>
      <c r="KR21" s="166"/>
      <c r="KS21" s="166"/>
      <c r="KT21" s="166"/>
      <c r="KU21" s="166"/>
      <c r="KV21" s="166"/>
      <c r="KW21" s="166"/>
      <c r="KX21" s="166"/>
      <c r="KY21" s="166"/>
      <c r="KZ21" s="166"/>
      <c r="LA21" s="166"/>
      <c r="LB21" s="166"/>
      <c r="LC21" s="166"/>
      <c r="LD21" s="166"/>
      <c r="LE21" s="166"/>
      <c r="LF21" s="166"/>
      <c r="LG21" s="166"/>
      <c r="LH21" s="166"/>
      <c r="LI21" s="166"/>
      <c r="LJ21" s="166"/>
      <c r="LK21" s="166"/>
      <c r="LL21" s="166"/>
      <c r="LM21" s="166"/>
      <c r="LN21" s="166"/>
      <c r="LO21" s="166"/>
      <c r="LP21" s="166"/>
      <c r="LQ21" s="166"/>
      <c r="LR21" s="166"/>
      <c r="LS21" s="166"/>
      <c r="LT21" s="166"/>
      <c r="LU21" s="166"/>
      <c r="LV21" s="166"/>
      <c r="LW21" s="166"/>
      <c r="LX21" s="166"/>
      <c r="LY21" s="166"/>
      <c r="LZ21" s="166"/>
      <c r="MA21" s="166"/>
      <c r="MB21" s="183"/>
    </row>
    <row r="22" spans="1:347" ht="14.15" customHeight="1">
      <c r="A22" s="158"/>
      <c r="B22" s="168"/>
      <c r="C22" s="172">
        <v>3</v>
      </c>
      <c r="D22" s="172" t="s">
        <v>160</v>
      </c>
      <c r="E22" s="173"/>
      <c r="F22" s="173"/>
      <c r="G22" s="173"/>
      <c r="H22" s="173"/>
      <c r="I22" s="173"/>
      <c r="J22" s="173"/>
      <c r="K22" s="173"/>
      <c r="L22" s="173"/>
      <c r="M22" s="173"/>
      <c r="N22" s="173"/>
      <c r="O22" s="173"/>
      <c r="P22" s="173"/>
      <c r="Q22" s="173"/>
      <c r="R22" s="173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542">
        <f>+AB23</f>
        <v>4.4076888889642604E-2</v>
      </c>
      <c r="AG22" s="542"/>
      <c r="AH22" s="542"/>
      <c r="AI22" s="169"/>
      <c r="AJ22" s="169"/>
      <c r="AK22" s="169"/>
      <c r="AL22" s="171"/>
      <c r="AM22" s="194"/>
      <c r="AN22" s="563"/>
      <c r="AO22" s="564"/>
      <c r="AP22" s="559"/>
      <c r="AQ22" s="560"/>
      <c r="AR22" s="551"/>
      <c r="AS22" s="549"/>
      <c r="AT22" s="166"/>
      <c r="AU22" s="166"/>
      <c r="AV22" s="166"/>
      <c r="AW22" s="166"/>
      <c r="AX22" s="166"/>
      <c r="AY22" s="166"/>
      <c r="AZ22" s="166"/>
      <c r="BA22" s="166"/>
      <c r="BB22" s="166"/>
      <c r="BC22" s="166"/>
      <c r="BD22" s="166"/>
      <c r="BE22" s="166"/>
      <c r="BF22" s="166"/>
      <c r="BG22" s="166"/>
      <c r="BH22" s="166"/>
      <c r="BI22" s="166"/>
      <c r="BJ22" s="166"/>
      <c r="BK22" s="166"/>
      <c r="BL22" s="166"/>
      <c r="BM22" s="166"/>
      <c r="BN22" s="166"/>
      <c r="BO22" s="166"/>
      <c r="BP22" s="166"/>
      <c r="BQ22" s="166"/>
      <c r="BR22" s="166"/>
      <c r="BS22" s="166"/>
      <c r="BT22" s="166"/>
      <c r="BU22" s="166"/>
      <c r="BV22" s="166"/>
      <c r="BW22" s="166"/>
      <c r="BX22" s="166"/>
      <c r="BY22" s="166"/>
      <c r="BZ22" s="166"/>
      <c r="CA22" s="166"/>
      <c r="CB22" s="166"/>
      <c r="CC22" s="166"/>
      <c r="CD22" s="166"/>
      <c r="CE22" s="166"/>
      <c r="CF22" s="166"/>
      <c r="CG22" s="166"/>
      <c r="CH22" s="166"/>
      <c r="CI22" s="166"/>
      <c r="CJ22" s="166"/>
      <c r="CK22" s="166"/>
      <c r="CL22" s="166"/>
      <c r="CM22" s="166"/>
      <c r="CN22" s="166"/>
      <c r="CO22" s="166"/>
      <c r="CP22" s="166"/>
      <c r="CQ22" s="166"/>
      <c r="CR22" s="166"/>
      <c r="CS22" s="166"/>
      <c r="CT22" s="166"/>
      <c r="CU22" s="166"/>
      <c r="CV22" s="166"/>
      <c r="CW22" s="166"/>
      <c r="CX22" s="166"/>
      <c r="CY22" s="166"/>
      <c r="CZ22" s="166"/>
      <c r="DA22" s="166"/>
      <c r="DB22" s="166"/>
      <c r="DC22" s="166"/>
      <c r="DD22" s="166"/>
      <c r="DE22" s="166"/>
      <c r="DF22" s="166"/>
      <c r="DG22" s="166"/>
      <c r="DH22" s="166"/>
      <c r="DI22" s="166"/>
      <c r="DJ22" s="166"/>
      <c r="DK22" s="166"/>
      <c r="DL22" s="166"/>
      <c r="DM22" s="166"/>
      <c r="DN22" s="166"/>
      <c r="DO22" s="166"/>
      <c r="DP22" s="166"/>
      <c r="DQ22" s="166"/>
      <c r="DR22" s="166"/>
      <c r="DS22" s="166"/>
      <c r="DT22" s="166"/>
      <c r="DU22" s="166"/>
      <c r="DV22" s="166"/>
      <c r="DW22" s="166"/>
      <c r="DX22" s="166"/>
      <c r="DY22" s="166"/>
      <c r="DZ22" s="166"/>
      <c r="EA22" s="166"/>
      <c r="EB22" s="166"/>
      <c r="EC22" s="166"/>
      <c r="ED22" s="166"/>
      <c r="EE22" s="166"/>
      <c r="EF22" s="166"/>
      <c r="EG22" s="166"/>
      <c r="EH22" s="166"/>
      <c r="EI22" s="166"/>
      <c r="EJ22" s="166"/>
      <c r="EK22" s="166"/>
      <c r="EL22" s="166"/>
      <c r="EM22" s="166"/>
      <c r="EN22" s="166"/>
      <c r="EO22" s="166"/>
      <c r="EP22" s="166"/>
      <c r="EQ22" s="166"/>
      <c r="ER22" s="166"/>
      <c r="ES22" s="166"/>
      <c r="ET22" s="166"/>
      <c r="EU22" s="166"/>
      <c r="EV22" s="166"/>
      <c r="EW22" s="166"/>
      <c r="EX22" s="166"/>
      <c r="EY22" s="166"/>
      <c r="EZ22" s="166"/>
      <c r="FA22" s="166"/>
      <c r="FB22" s="166"/>
      <c r="FC22" s="166"/>
      <c r="FD22" s="166"/>
      <c r="FE22" s="166"/>
      <c r="FF22" s="166"/>
      <c r="FG22" s="166"/>
      <c r="FH22" s="166"/>
      <c r="FI22" s="166"/>
      <c r="FJ22" s="166"/>
      <c r="FK22" s="166"/>
      <c r="FL22" s="166"/>
      <c r="FM22" s="166"/>
      <c r="FN22" s="166"/>
      <c r="FO22" s="166"/>
      <c r="FP22" s="166"/>
      <c r="FQ22" s="166"/>
      <c r="FR22" s="166"/>
      <c r="FS22" s="166"/>
      <c r="FT22" s="166"/>
      <c r="FU22" s="166"/>
      <c r="FV22" s="166"/>
      <c r="FW22" s="166"/>
      <c r="FX22" s="166"/>
      <c r="FY22" s="166"/>
      <c r="FZ22" s="166"/>
      <c r="GA22" s="166"/>
      <c r="GB22" s="166"/>
      <c r="GC22" s="166"/>
      <c r="GD22" s="166"/>
      <c r="GE22" s="166"/>
      <c r="GF22" s="166"/>
      <c r="GG22" s="166"/>
      <c r="GH22" s="166"/>
      <c r="GI22" s="166"/>
      <c r="GJ22" s="166"/>
      <c r="GK22" s="166"/>
      <c r="GL22" s="166"/>
      <c r="GM22" s="166"/>
      <c r="GN22" s="166"/>
      <c r="GO22" s="166"/>
      <c r="GP22" s="166"/>
      <c r="GQ22" s="166"/>
      <c r="GR22" s="166"/>
      <c r="GS22" s="166"/>
      <c r="GT22" s="166"/>
      <c r="GU22" s="166"/>
      <c r="GV22" s="166"/>
      <c r="GW22" s="166"/>
      <c r="GX22" s="166"/>
      <c r="GY22" s="166"/>
      <c r="GZ22" s="166"/>
      <c r="HA22" s="166"/>
      <c r="HB22" s="166"/>
      <c r="HC22" s="166"/>
      <c r="HD22" s="166"/>
      <c r="HE22" s="166"/>
      <c r="HF22" s="166"/>
      <c r="HG22" s="166"/>
      <c r="HH22" s="166"/>
      <c r="HI22" s="166"/>
      <c r="HJ22" s="166"/>
      <c r="HK22" s="166"/>
      <c r="HL22" s="166"/>
      <c r="HM22" s="166"/>
      <c r="HN22" s="166"/>
      <c r="HO22" s="166"/>
      <c r="HP22" s="166"/>
      <c r="HQ22" s="166"/>
      <c r="HR22" s="166"/>
      <c r="HS22" s="166"/>
      <c r="HT22" s="166"/>
      <c r="HU22" s="166"/>
      <c r="HV22" s="166"/>
      <c r="HW22" s="166"/>
      <c r="HX22" s="166"/>
      <c r="HY22" s="166"/>
      <c r="HZ22" s="166"/>
      <c r="IA22" s="166"/>
      <c r="IB22" s="166"/>
      <c r="IC22" s="166"/>
      <c r="ID22" s="166"/>
      <c r="IE22" s="166"/>
      <c r="IF22" s="166"/>
      <c r="IG22" s="166"/>
      <c r="IH22" s="166"/>
      <c r="II22" s="166"/>
      <c r="IJ22" s="166"/>
      <c r="IK22" s="166"/>
      <c r="IL22" s="166"/>
      <c r="IM22" s="166"/>
      <c r="IN22" s="166"/>
      <c r="IO22" s="166"/>
      <c r="IP22" s="166"/>
      <c r="IQ22" s="166"/>
      <c r="IR22" s="166"/>
      <c r="IS22" s="166"/>
      <c r="IT22" s="166"/>
      <c r="IU22" s="166"/>
      <c r="IV22" s="166"/>
      <c r="IW22" s="166"/>
      <c r="IX22" s="166"/>
      <c r="IY22" s="166"/>
      <c r="IZ22" s="166"/>
      <c r="JA22" s="166"/>
      <c r="JB22" s="166"/>
      <c r="JC22" s="166"/>
      <c r="JD22" s="166"/>
      <c r="JE22" s="166"/>
      <c r="JF22" s="166"/>
      <c r="JG22" s="166"/>
      <c r="JH22" s="166"/>
      <c r="JI22" s="166"/>
      <c r="JJ22" s="166"/>
      <c r="JK22" s="166"/>
      <c r="JL22" s="166"/>
      <c r="JM22" s="166"/>
      <c r="JN22" s="166"/>
      <c r="JO22" s="166"/>
      <c r="JP22" s="166"/>
      <c r="JQ22" s="166"/>
      <c r="JR22" s="166"/>
      <c r="JS22" s="166"/>
      <c r="JT22" s="166"/>
      <c r="JU22" s="166"/>
      <c r="JV22" s="166"/>
      <c r="JW22" s="166"/>
      <c r="JX22" s="166"/>
      <c r="JY22" s="166"/>
      <c r="JZ22" s="166"/>
      <c r="KA22" s="166"/>
      <c r="KB22" s="166"/>
      <c r="KC22" s="166"/>
      <c r="KD22" s="166"/>
      <c r="KE22" s="166"/>
      <c r="KF22" s="166"/>
      <c r="KG22" s="166"/>
      <c r="KH22" s="166"/>
      <c r="KI22" s="166"/>
      <c r="KJ22" s="166"/>
      <c r="KK22" s="166"/>
      <c r="KL22" s="166"/>
      <c r="KM22" s="166"/>
      <c r="KN22" s="166"/>
      <c r="KO22" s="166"/>
      <c r="KP22" s="166"/>
      <c r="KQ22" s="166"/>
      <c r="KR22" s="166"/>
      <c r="KS22" s="166"/>
      <c r="KT22" s="166"/>
      <c r="KU22" s="166"/>
      <c r="KV22" s="166"/>
      <c r="KW22" s="166"/>
      <c r="KX22" s="166"/>
      <c r="KY22" s="166"/>
      <c r="KZ22" s="166"/>
      <c r="LA22" s="166"/>
      <c r="LB22" s="166"/>
      <c r="LC22" s="166"/>
      <c r="LD22" s="166"/>
      <c r="LE22" s="166"/>
      <c r="LF22" s="166"/>
      <c r="LG22" s="166"/>
      <c r="LH22" s="166"/>
      <c r="LI22" s="166"/>
      <c r="LJ22" s="166"/>
      <c r="LK22" s="166"/>
      <c r="LL22" s="166"/>
      <c r="LM22" s="166"/>
      <c r="LN22" s="166"/>
      <c r="LO22" s="166"/>
      <c r="LP22" s="166"/>
      <c r="LQ22" s="166"/>
      <c r="LR22" s="166"/>
      <c r="LS22" s="166"/>
      <c r="LT22" s="166"/>
      <c r="LU22" s="166"/>
      <c r="LV22" s="166"/>
      <c r="LW22" s="166"/>
      <c r="LX22" s="166"/>
      <c r="LY22" s="166"/>
      <c r="LZ22" s="166"/>
      <c r="MA22" s="166"/>
      <c r="MB22" s="183"/>
      <c r="MD22" s="546" t="s">
        <v>155</v>
      </c>
      <c r="ME22" s="546"/>
      <c r="MF22" s="154">
        <v>6</v>
      </c>
    </row>
    <row r="23" spans="1:347" ht="14.15" customHeight="1">
      <c r="A23" s="158"/>
      <c r="B23" s="168"/>
      <c r="C23" s="173"/>
      <c r="D23" s="173" t="s">
        <v>158</v>
      </c>
      <c r="E23" s="173"/>
      <c r="F23" s="173"/>
      <c r="G23" s="173"/>
      <c r="H23" s="173"/>
      <c r="I23" s="173"/>
      <c r="J23" s="173"/>
      <c r="K23" s="173"/>
      <c r="L23" s="173"/>
      <c r="M23" s="173"/>
      <c r="N23" s="173"/>
      <c r="O23" s="173"/>
      <c r="P23" s="173"/>
      <c r="Q23" s="173"/>
      <c r="R23" s="173"/>
      <c r="S23" s="173"/>
      <c r="T23" s="173"/>
      <c r="U23" s="173"/>
      <c r="V23" s="173"/>
      <c r="W23" s="173"/>
      <c r="X23" s="173"/>
      <c r="Y23" s="173"/>
      <c r="Z23" s="173"/>
      <c r="AA23" s="173"/>
      <c r="AB23" s="545">
        <f>+AS18/X6</f>
        <v>4.4076888889642604E-2</v>
      </c>
      <c r="AC23" s="545"/>
      <c r="AD23" s="545"/>
      <c r="AE23" s="545"/>
      <c r="AF23" s="174"/>
      <c r="AG23" s="169"/>
      <c r="AH23" s="169"/>
      <c r="AI23" s="169"/>
      <c r="AJ23" s="169"/>
      <c r="AK23" s="169"/>
      <c r="AL23" s="171"/>
      <c r="AM23" s="194"/>
      <c r="AN23" s="565"/>
      <c r="AO23" s="566"/>
      <c r="AP23" s="559"/>
      <c r="AQ23" s="560"/>
      <c r="AR23" s="551"/>
      <c r="AS23" s="549"/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  <c r="BI23" s="166"/>
      <c r="BJ23" s="166"/>
      <c r="BK23" s="166"/>
      <c r="BL23" s="166"/>
      <c r="BM23" s="166"/>
      <c r="BN23" s="166"/>
      <c r="BO23" s="166"/>
      <c r="BP23" s="166"/>
      <c r="BQ23" s="166"/>
      <c r="BR23" s="166"/>
      <c r="BS23" s="166"/>
      <c r="BT23" s="166"/>
      <c r="BU23" s="166"/>
      <c r="BV23" s="166"/>
      <c r="BW23" s="166"/>
      <c r="BX23" s="166"/>
      <c r="BY23" s="166"/>
      <c r="BZ23" s="166"/>
      <c r="CA23" s="166"/>
      <c r="CB23" s="166"/>
      <c r="CC23" s="166"/>
      <c r="CD23" s="166"/>
      <c r="CE23" s="166"/>
      <c r="CF23" s="166"/>
      <c r="CG23" s="166"/>
      <c r="CH23" s="166"/>
      <c r="CI23" s="166"/>
      <c r="CJ23" s="166"/>
      <c r="CK23" s="166"/>
      <c r="CL23" s="166"/>
      <c r="CM23" s="166"/>
      <c r="CN23" s="166"/>
      <c r="CO23" s="166"/>
      <c r="CP23" s="166"/>
      <c r="CQ23" s="166"/>
      <c r="CR23" s="166"/>
      <c r="CS23" s="166"/>
      <c r="CT23" s="166"/>
      <c r="CU23" s="166"/>
      <c r="CV23" s="166"/>
      <c r="CW23" s="166"/>
      <c r="CX23" s="166"/>
      <c r="CY23" s="166"/>
      <c r="CZ23" s="166"/>
      <c r="DA23" s="166"/>
      <c r="DB23" s="166"/>
      <c r="DC23" s="166"/>
      <c r="DD23" s="166"/>
      <c r="DE23" s="166"/>
      <c r="DF23" s="166"/>
      <c r="DG23" s="166"/>
      <c r="DH23" s="166"/>
      <c r="DI23" s="166"/>
      <c r="DJ23" s="166"/>
      <c r="DK23" s="166"/>
      <c r="DL23" s="166"/>
      <c r="DM23" s="166"/>
      <c r="DN23" s="166"/>
      <c r="DO23" s="166"/>
      <c r="DP23" s="166"/>
      <c r="DQ23" s="166"/>
      <c r="DR23" s="166"/>
      <c r="DS23" s="166"/>
      <c r="DT23" s="166"/>
      <c r="DU23" s="166"/>
      <c r="DV23" s="166"/>
      <c r="DW23" s="166"/>
      <c r="DX23" s="166"/>
      <c r="DY23" s="166"/>
      <c r="DZ23" s="166"/>
      <c r="EA23" s="166"/>
      <c r="EB23" s="166"/>
      <c r="EC23" s="166"/>
      <c r="ED23" s="166"/>
      <c r="EE23" s="166"/>
      <c r="EF23" s="166"/>
      <c r="EG23" s="166"/>
      <c r="EH23" s="166"/>
      <c r="EI23" s="166"/>
      <c r="EJ23" s="166"/>
      <c r="EK23" s="166"/>
      <c r="EL23" s="166"/>
      <c r="EM23" s="166"/>
      <c r="EN23" s="166"/>
      <c r="EO23" s="166"/>
      <c r="EP23" s="166"/>
      <c r="EQ23" s="166"/>
      <c r="ER23" s="166"/>
      <c r="ES23" s="166"/>
      <c r="ET23" s="166"/>
      <c r="EU23" s="166"/>
      <c r="EV23" s="166"/>
      <c r="EW23" s="166"/>
      <c r="EX23" s="166"/>
      <c r="EY23" s="166"/>
      <c r="EZ23" s="166"/>
      <c r="FA23" s="166"/>
      <c r="FB23" s="166"/>
      <c r="FC23" s="166"/>
      <c r="FD23" s="166"/>
      <c r="FE23" s="166"/>
      <c r="FF23" s="166"/>
      <c r="FG23" s="166"/>
      <c r="FH23" s="166"/>
      <c r="FI23" s="166"/>
      <c r="FJ23" s="166"/>
      <c r="FK23" s="166"/>
      <c r="FL23" s="166"/>
      <c r="FM23" s="166"/>
      <c r="FN23" s="166"/>
      <c r="FO23" s="166"/>
      <c r="FP23" s="166"/>
      <c r="FQ23" s="166"/>
      <c r="FR23" s="166"/>
      <c r="FS23" s="166"/>
      <c r="FT23" s="166"/>
      <c r="FU23" s="166"/>
      <c r="FV23" s="166"/>
      <c r="FW23" s="166"/>
      <c r="FX23" s="166"/>
      <c r="FY23" s="166"/>
      <c r="FZ23" s="166"/>
      <c r="GA23" s="166"/>
      <c r="GB23" s="166"/>
      <c r="GC23" s="166"/>
      <c r="GD23" s="166"/>
      <c r="GE23" s="166"/>
      <c r="GF23" s="166"/>
      <c r="GG23" s="166"/>
      <c r="GH23" s="166"/>
      <c r="GI23" s="166"/>
      <c r="GJ23" s="166"/>
      <c r="GK23" s="166"/>
      <c r="GL23" s="166"/>
      <c r="GM23" s="166"/>
      <c r="GN23" s="166"/>
      <c r="GO23" s="166"/>
      <c r="GP23" s="166"/>
      <c r="GQ23" s="166"/>
      <c r="GR23" s="166"/>
      <c r="GS23" s="166"/>
      <c r="GT23" s="166"/>
      <c r="GU23" s="166"/>
      <c r="GV23" s="166"/>
      <c r="GW23" s="166"/>
      <c r="GX23" s="166"/>
      <c r="GY23" s="166"/>
      <c r="GZ23" s="166"/>
      <c r="HA23" s="166"/>
      <c r="HB23" s="166"/>
      <c r="HC23" s="166"/>
      <c r="HD23" s="166"/>
      <c r="HE23" s="166"/>
      <c r="HF23" s="166"/>
      <c r="HG23" s="166"/>
      <c r="HH23" s="166"/>
      <c r="HI23" s="166"/>
      <c r="HJ23" s="166"/>
      <c r="HK23" s="166"/>
      <c r="HL23" s="166"/>
      <c r="HM23" s="166"/>
      <c r="HN23" s="166"/>
      <c r="HO23" s="166"/>
      <c r="HP23" s="166"/>
      <c r="HQ23" s="166"/>
      <c r="HR23" s="166"/>
      <c r="HS23" s="166"/>
      <c r="HT23" s="166"/>
      <c r="HU23" s="166"/>
      <c r="HV23" s="166"/>
      <c r="HW23" s="166"/>
      <c r="HX23" s="166"/>
      <c r="HY23" s="166"/>
      <c r="HZ23" s="166"/>
      <c r="IA23" s="166"/>
      <c r="IB23" s="166"/>
      <c r="IC23" s="166"/>
      <c r="ID23" s="166"/>
      <c r="IE23" s="166"/>
      <c r="IF23" s="166"/>
      <c r="IG23" s="166"/>
      <c r="IH23" s="166"/>
      <c r="II23" s="166"/>
      <c r="IJ23" s="166"/>
      <c r="IK23" s="166"/>
      <c r="IL23" s="166"/>
      <c r="IM23" s="166"/>
      <c r="IN23" s="166"/>
      <c r="IO23" s="166"/>
      <c r="IP23" s="166"/>
      <c r="IQ23" s="166"/>
      <c r="IR23" s="166"/>
      <c r="IS23" s="166"/>
      <c r="IT23" s="166"/>
      <c r="IU23" s="166"/>
      <c r="IV23" s="166"/>
      <c r="IW23" s="166"/>
      <c r="IX23" s="166"/>
      <c r="IY23" s="166"/>
      <c r="IZ23" s="166"/>
      <c r="JA23" s="166"/>
      <c r="JB23" s="166"/>
      <c r="JC23" s="166"/>
      <c r="JD23" s="166"/>
      <c r="JE23" s="166"/>
      <c r="JF23" s="166"/>
      <c r="JG23" s="166"/>
      <c r="JH23" s="166"/>
      <c r="JI23" s="166"/>
      <c r="JJ23" s="166"/>
      <c r="JK23" s="166"/>
      <c r="JL23" s="166"/>
      <c r="JM23" s="166"/>
      <c r="JN23" s="166"/>
      <c r="JO23" s="166"/>
      <c r="JP23" s="166"/>
      <c r="JQ23" s="166"/>
      <c r="JR23" s="166"/>
      <c r="JS23" s="166"/>
      <c r="JT23" s="166"/>
      <c r="JU23" s="166"/>
      <c r="JV23" s="166"/>
      <c r="JW23" s="166"/>
      <c r="JX23" s="166"/>
      <c r="JY23" s="166"/>
      <c r="JZ23" s="166"/>
      <c r="KA23" s="166"/>
      <c r="KB23" s="166"/>
      <c r="KC23" s="166"/>
      <c r="KD23" s="166"/>
      <c r="KE23" s="166"/>
      <c r="KF23" s="166"/>
      <c r="KG23" s="166"/>
      <c r="KH23" s="166"/>
      <c r="KI23" s="166"/>
      <c r="KJ23" s="166"/>
      <c r="KK23" s="166"/>
      <c r="KL23" s="166"/>
      <c r="KM23" s="166"/>
      <c r="KN23" s="166"/>
      <c r="KO23" s="166"/>
      <c r="KP23" s="166"/>
      <c r="KQ23" s="166"/>
      <c r="KR23" s="166"/>
      <c r="KS23" s="166"/>
      <c r="KT23" s="166"/>
      <c r="KU23" s="166"/>
      <c r="KV23" s="166"/>
      <c r="KW23" s="166"/>
      <c r="KX23" s="166"/>
      <c r="KY23" s="166"/>
      <c r="KZ23" s="166"/>
      <c r="LA23" s="166"/>
      <c r="LB23" s="166"/>
      <c r="LC23" s="166"/>
      <c r="LD23" s="166"/>
      <c r="LE23" s="166"/>
      <c r="LF23" s="166"/>
      <c r="LG23" s="166"/>
      <c r="LH23" s="166"/>
      <c r="LI23" s="166"/>
      <c r="LJ23" s="166"/>
      <c r="LK23" s="166"/>
      <c r="LL23" s="166"/>
      <c r="LM23" s="166"/>
      <c r="LN23" s="166"/>
      <c r="LO23" s="166"/>
      <c r="LP23" s="166"/>
      <c r="LQ23" s="166"/>
      <c r="LR23" s="166"/>
      <c r="LS23" s="166"/>
      <c r="LT23" s="166"/>
      <c r="LU23" s="166"/>
      <c r="LV23" s="166"/>
      <c r="LW23" s="166"/>
      <c r="LX23" s="166"/>
      <c r="LY23" s="166"/>
      <c r="LZ23" s="166"/>
      <c r="MA23" s="166"/>
      <c r="MB23" s="183"/>
      <c r="MC23" s="547" t="s">
        <v>161</v>
      </c>
      <c r="MD23" s="548"/>
      <c r="ME23" s="184">
        <f>+[4]INTERVENTORIA!G17</f>
        <v>2500000</v>
      </c>
      <c r="MF23" s="185">
        <v>1</v>
      </c>
      <c r="MG23" s="186">
        <v>1</v>
      </c>
      <c r="MH23" s="187">
        <f t="shared" ref="MH23" si="0">+ME23*$MF$22*MF23</f>
        <v>15000000</v>
      </c>
      <c r="MI23" s="188">
        <f>+MH23/$X$6</f>
        <v>0.88153777779285203</v>
      </c>
    </row>
    <row r="24" spans="1:347" ht="9" customHeight="1">
      <c r="A24" s="158"/>
      <c r="B24" s="168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69"/>
      <c r="AE24" s="169"/>
      <c r="AF24" s="169"/>
      <c r="AG24" s="169"/>
      <c r="AH24" s="169"/>
      <c r="AI24" s="169"/>
      <c r="AJ24" s="169"/>
      <c r="AK24" s="169"/>
      <c r="AL24" s="171"/>
      <c r="AM24" s="194"/>
      <c r="AN24" s="166"/>
      <c r="AO24" s="166"/>
      <c r="AP24" s="166"/>
      <c r="AQ24" s="166"/>
      <c r="AR24" s="166"/>
      <c r="AS24" s="166"/>
      <c r="AT24" s="166"/>
      <c r="AU24" s="166"/>
      <c r="AV24" s="166"/>
      <c r="AW24" s="166"/>
      <c r="AX24" s="166"/>
      <c r="AY24" s="166"/>
      <c r="AZ24" s="166"/>
      <c r="BA24" s="166"/>
      <c r="BB24" s="166"/>
      <c r="BC24" s="166"/>
      <c r="BD24" s="166"/>
      <c r="BE24" s="166"/>
      <c r="BF24" s="166"/>
      <c r="BG24" s="166"/>
      <c r="BH24" s="166"/>
      <c r="BI24" s="166"/>
      <c r="BJ24" s="166"/>
      <c r="BK24" s="166"/>
      <c r="BL24" s="166"/>
      <c r="BM24" s="166"/>
      <c r="BN24" s="166"/>
      <c r="BO24" s="166"/>
      <c r="BP24" s="166"/>
      <c r="BQ24" s="166"/>
      <c r="BR24" s="166"/>
      <c r="BS24" s="166"/>
      <c r="BT24" s="166"/>
      <c r="BU24" s="166"/>
      <c r="BV24" s="166"/>
      <c r="BW24" s="166"/>
      <c r="BX24" s="166"/>
      <c r="BY24" s="166"/>
      <c r="BZ24" s="166"/>
      <c r="CA24" s="166"/>
      <c r="CB24" s="166"/>
      <c r="CC24" s="166"/>
      <c r="CD24" s="166"/>
      <c r="CE24" s="166"/>
      <c r="CF24" s="166"/>
      <c r="CG24" s="166"/>
      <c r="CH24" s="166"/>
      <c r="CI24" s="166"/>
      <c r="CJ24" s="166"/>
      <c r="CK24" s="166"/>
      <c r="CL24" s="166"/>
      <c r="CM24" s="166"/>
      <c r="CN24" s="166"/>
      <c r="CO24" s="166"/>
      <c r="CP24" s="166"/>
      <c r="CQ24" s="166"/>
      <c r="CR24" s="166"/>
      <c r="CS24" s="166"/>
      <c r="CT24" s="166"/>
      <c r="CU24" s="166"/>
      <c r="CV24" s="166"/>
      <c r="CW24" s="166"/>
      <c r="CX24" s="166"/>
      <c r="CY24" s="166"/>
      <c r="CZ24" s="166"/>
      <c r="DA24" s="166"/>
      <c r="DB24" s="166"/>
      <c r="DC24" s="166"/>
      <c r="DD24" s="166"/>
      <c r="DE24" s="166"/>
      <c r="DF24" s="166"/>
      <c r="DG24" s="166"/>
      <c r="DH24" s="166"/>
      <c r="DI24" s="166"/>
      <c r="DJ24" s="166"/>
      <c r="DK24" s="166"/>
      <c r="DL24" s="166"/>
      <c r="DM24" s="166"/>
      <c r="DN24" s="166"/>
      <c r="DO24" s="166"/>
      <c r="DP24" s="166"/>
      <c r="DQ24" s="166"/>
      <c r="DR24" s="166"/>
      <c r="DS24" s="166"/>
      <c r="DT24" s="166"/>
      <c r="DU24" s="166"/>
      <c r="DV24" s="166"/>
      <c r="DW24" s="166"/>
      <c r="DX24" s="166"/>
      <c r="DY24" s="166"/>
      <c r="DZ24" s="166"/>
      <c r="EA24" s="166"/>
      <c r="EB24" s="166"/>
      <c r="EC24" s="166"/>
      <c r="ED24" s="166"/>
      <c r="EE24" s="166"/>
      <c r="EF24" s="166"/>
      <c r="EG24" s="166"/>
      <c r="EH24" s="166"/>
      <c r="EI24" s="166"/>
      <c r="EJ24" s="166"/>
      <c r="EK24" s="166"/>
      <c r="EL24" s="166"/>
      <c r="EM24" s="166"/>
      <c r="EN24" s="166"/>
      <c r="EO24" s="166"/>
      <c r="EP24" s="166"/>
      <c r="EQ24" s="166"/>
      <c r="ER24" s="166"/>
      <c r="ES24" s="166"/>
      <c r="ET24" s="166"/>
      <c r="EU24" s="166"/>
      <c r="EV24" s="166"/>
      <c r="EW24" s="166"/>
      <c r="EX24" s="166"/>
      <c r="EY24" s="166"/>
      <c r="EZ24" s="166"/>
      <c r="FA24" s="166"/>
      <c r="FB24" s="166"/>
      <c r="FC24" s="166"/>
      <c r="FD24" s="166"/>
      <c r="FE24" s="166"/>
      <c r="FF24" s="166"/>
      <c r="FG24" s="166"/>
      <c r="FH24" s="166"/>
      <c r="FI24" s="166"/>
      <c r="FJ24" s="166"/>
      <c r="FK24" s="166"/>
      <c r="FL24" s="166"/>
      <c r="FM24" s="166"/>
      <c r="FN24" s="166"/>
      <c r="FO24" s="166"/>
      <c r="FP24" s="166"/>
      <c r="FQ24" s="166"/>
      <c r="FR24" s="166"/>
      <c r="FS24" s="166"/>
      <c r="FT24" s="166"/>
      <c r="FU24" s="166"/>
      <c r="FV24" s="166"/>
      <c r="FW24" s="166"/>
      <c r="FX24" s="166"/>
      <c r="FY24" s="166"/>
      <c r="FZ24" s="166"/>
      <c r="GA24" s="166"/>
      <c r="GB24" s="166"/>
      <c r="GC24" s="166"/>
      <c r="GD24" s="166"/>
      <c r="GE24" s="166"/>
      <c r="GF24" s="166"/>
      <c r="GG24" s="166"/>
      <c r="GH24" s="166"/>
      <c r="GI24" s="166"/>
      <c r="GJ24" s="166"/>
      <c r="GK24" s="166"/>
      <c r="GL24" s="166"/>
      <c r="GM24" s="166"/>
      <c r="GN24" s="166"/>
      <c r="GO24" s="166"/>
      <c r="GP24" s="166"/>
      <c r="GQ24" s="166"/>
      <c r="GR24" s="166"/>
      <c r="GS24" s="166"/>
      <c r="GT24" s="166"/>
      <c r="GU24" s="166"/>
      <c r="GV24" s="166"/>
      <c r="GW24" s="166"/>
      <c r="GX24" s="166"/>
      <c r="GY24" s="166"/>
      <c r="GZ24" s="166"/>
      <c r="HA24" s="166"/>
      <c r="HB24" s="166"/>
      <c r="HC24" s="166"/>
      <c r="HD24" s="166"/>
      <c r="HE24" s="166"/>
      <c r="HF24" s="166"/>
      <c r="HG24" s="166"/>
      <c r="HH24" s="166"/>
      <c r="HI24" s="166"/>
      <c r="HJ24" s="166"/>
      <c r="HK24" s="166"/>
      <c r="HL24" s="166"/>
      <c r="HM24" s="166"/>
      <c r="HN24" s="166"/>
      <c r="HO24" s="166"/>
      <c r="HP24" s="166"/>
      <c r="HQ24" s="166"/>
      <c r="HR24" s="166"/>
      <c r="HS24" s="166"/>
      <c r="HT24" s="166"/>
      <c r="HU24" s="166"/>
      <c r="HV24" s="166"/>
      <c r="HW24" s="166"/>
      <c r="HX24" s="166"/>
      <c r="HY24" s="166"/>
      <c r="HZ24" s="166"/>
      <c r="IA24" s="166"/>
      <c r="IB24" s="166"/>
      <c r="IC24" s="166"/>
      <c r="ID24" s="166"/>
      <c r="IE24" s="166"/>
      <c r="IF24" s="166"/>
      <c r="IG24" s="166"/>
      <c r="IH24" s="166"/>
      <c r="II24" s="166"/>
      <c r="IJ24" s="166"/>
      <c r="IK24" s="166"/>
      <c r="IL24" s="166"/>
      <c r="IM24" s="166"/>
      <c r="IN24" s="166"/>
      <c r="IO24" s="166"/>
      <c r="IP24" s="166"/>
      <c r="IQ24" s="166"/>
      <c r="IR24" s="166"/>
      <c r="IS24" s="166"/>
      <c r="IT24" s="166"/>
      <c r="IU24" s="166"/>
      <c r="IV24" s="166"/>
      <c r="IW24" s="166"/>
      <c r="IX24" s="166"/>
      <c r="IY24" s="166"/>
      <c r="IZ24" s="166"/>
      <c r="JA24" s="166"/>
      <c r="JB24" s="166"/>
      <c r="JC24" s="166"/>
      <c r="JD24" s="166"/>
      <c r="JE24" s="166"/>
      <c r="JF24" s="166"/>
      <c r="JG24" s="166"/>
      <c r="JH24" s="166"/>
      <c r="JI24" s="166"/>
      <c r="JJ24" s="166"/>
      <c r="JK24" s="166"/>
      <c r="JL24" s="166"/>
      <c r="JM24" s="166"/>
      <c r="JN24" s="166"/>
      <c r="JO24" s="166"/>
      <c r="JP24" s="166"/>
      <c r="JQ24" s="166"/>
      <c r="JR24" s="166"/>
      <c r="JS24" s="166"/>
      <c r="JT24" s="166"/>
      <c r="JU24" s="166"/>
      <c r="JV24" s="166"/>
      <c r="JW24" s="166"/>
      <c r="JX24" s="166"/>
      <c r="JY24" s="166"/>
      <c r="JZ24" s="166"/>
      <c r="KA24" s="166"/>
      <c r="KB24" s="166"/>
      <c r="KC24" s="166"/>
      <c r="KD24" s="166"/>
      <c r="KE24" s="166"/>
      <c r="KF24" s="166"/>
      <c r="KG24" s="166"/>
      <c r="KH24" s="166"/>
      <c r="KI24" s="166"/>
      <c r="KJ24" s="166"/>
      <c r="KK24" s="166"/>
      <c r="KL24" s="166"/>
      <c r="KM24" s="166"/>
      <c r="KN24" s="166"/>
      <c r="KO24" s="166"/>
      <c r="KP24" s="166"/>
      <c r="KQ24" s="166"/>
      <c r="KR24" s="166"/>
      <c r="KS24" s="166"/>
      <c r="KT24" s="166"/>
      <c r="KU24" s="166"/>
      <c r="KV24" s="166"/>
      <c r="KW24" s="166"/>
      <c r="KX24" s="166"/>
      <c r="KY24" s="166"/>
      <c r="KZ24" s="166"/>
      <c r="LA24" s="166"/>
      <c r="LB24" s="166"/>
      <c r="LC24" s="166"/>
      <c r="LD24" s="166"/>
      <c r="LE24" s="166"/>
      <c r="LF24" s="166"/>
      <c r="LG24" s="166"/>
      <c r="LH24" s="166"/>
      <c r="LI24" s="166"/>
      <c r="LJ24" s="166"/>
      <c r="LK24" s="166"/>
      <c r="LL24" s="166"/>
      <c r="LM24" s="166"/>
      <c r="LN24" s="166"/>
      <c r="LO24" s="166"/>
      <c r="LP24" s="166"/>
      <c r="LQ24" s="166"/>
      <c r="LR24" s="166"/>
      <c r="LS24" s="166"/>
      <c r="LT24" s="166"/>
      <c r="LU24" s="166"/>
      <c r="LV24" s="166"/>
      <c r="LW24" s="166"/>
      <c r="LX24" s="166"/>
      <c r="LY24" s="166"/>
      <c r="LZ24" s="166"/>
      <c r="MA24" s="166"/>
      <c r="MB24" s="183"/>
    </row>
    <row r="25" spans="1:347" ht="14.15" customHeight="1">
      <c r="A25" s="158"/>
      <c r="B25" s="168"/>
      <c r="C25" s="172">
        <v>4</v>
      </c>
      <c r="D25" s="172" t="s">
        <v>162</v>
      </c>
      <c r="E25" s="172"/>
      <c r="F25" s="173"/>
      <c r="G25" s="173"/>
      <c r="H25" s="173"/>
      <c r="I25" s="173"/>
      <c r="J25" s="173"/>
      <c r="K25" s="173"/>
      <c r="L25" s="173"/>
      <c r="M25" s="173"/>
      <c r="N25" s="173"/>
      <c r="O25" s="173"/>
      <c r="P25" s="169"/>
      <c r="Q25" s="169"/>
      <c r="R25" s="169"/>
      <c r="S25" s="169"/>
      <c r="T25" s="169"/>
      <c r="U25" s="169"/>
      <c r="V25" s="169"/>
      <c r="W25" s="169"/>
      <c r="X25" s="169"/>
      <c r="Y25" s="169"/>
      <c r="Z25" s="169"/>
      <c r="AA25" s="169"/>
      <c r="AB25" s="169"/>
      <c r="AC25" s="169"/>
      <c r="AD25" s="169"/>
      <c r="AE25" s="169"/>
      <c r="AF25" s="542">
        <f>SUM(AB26:AE27)</f>
        <v>0.01</v>
      </c>
      <c r="AG25" s="542"/>
      <c r="AH25" s="542"/>
      <c r="AI25" s="169"/>
      <c r="AJ25" s="169"/>
      <c r="AK25" s="169"/>
      <c r="AL25" s="171"/>
      <c r="AM25" s="194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  <c r="BJ25" s="166"/>
      <c r="BK25" s="166"/>
      <c r="BL25" s="166"/>
      <c r="BM25" s="166"/>
      <c r="BN25" s="166"/>
      <c r="BO25" s="166"/>
      <c r="BP25" s="166"/>
      <c r="BQ25" s="166"/>
      <c r="BR25" s="166"/>
      <c r="BS25" s="166"/>
      <c r="BT25" s="166"/>
      <c r="BU25" s="166"/>
      <c r="BV25" s="166"/>
      <c r="BW25" s="166"/>
      <c r="BX25" s="166"/>
      <c r="BY25" s="166"/>
      <c r="BZ25" s="166"/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6"/>
      <c r="CO25" s="166"/>
      <c r="CP25" s="166"/>
      <c r="CQ25" s="166"/>
      <c r="CR25" s="166"/>
      <c r="CS25" s="166"/>
      <c r="CT25" s="166"/>
      <c r="CU25" s="166"/>
      <c r="CV25" s="166"/>
      <c r="CW25" s="166"/>
      <c r="CX25" s="166"/>
      <c r="CY25" s="166"/>
      <c r="CZ25" s="166"/>
      <c r="DA25" s="166"/>
      <c r="DB25" s="166"/>
      <c r="DC25" s="166"/>
      <c r="DD25" s="166"/>
      <c r="DE25" s="166"/>
      <c r="DF25" s="166"/>
      <c r="DG25" s="166"/>
      <c r="DH25" s="166"/>
      <c r="DI25" s="166"/>
      <c r="DJ25" s="166"/>
      <c r="DK25" s="166"/>
      <c r="DL25" s="166"/>
      <c r="DM25" s="166"/>
      <c r="DN25" s="166"/>
      <c r="DO25" s="166"/>
      <c r="DP25" s="166"/>
      <c r="DQ25" s="166"/>
      <c r="DR25" s="166"/>
      <c r="DS25" s="166"/>
      <c r="DT25" s="166"/>
      <c r="DU25" s="166"/>
      <c r="DV25" s="166"/>
      <c r="DW25" s="166"/>
      <c r="DX25" s="166"/>
      <c r="DY25" s="166"/>
      <c r="DZ25" s="166"/>
      <c r="EA25" s="166"/>
      <c r="EB25" s="166"/>
      <c r="EC25" s="166"/>
      <c r="ED25" s="166"/>
      <c r="EE25" s="166"/>
      <c r="EF25" s="166"/>
      <c r="EG25" s="166"/>
      <c r="EH25" s="166"/>
      <c r="EI25" s="166"/>
      <c r="EJ25" s="166"/>
      <c r="EK25" s="166"/>
      <c r="EL25" s="166"/>
      <c r="EM25" s="166"/>
      <c r="EN25" s="166"/>
      <c r="EO25" s="166"/>
      <c r="EP25" s="166"/>
      <c r="EQ25" s="166"/>
      <c r="ER25" s="166"/>
      <c r="ES25" s="166"/>
      <c r="ET25" s="166"/>
      <c r="EU25" s="166"/>
      <c r="EV25" s="166"/>
      <c r="EW25" s="166"/>
      <c r="EX25" s="166"/>
      <c r="EY25" s="166"/>
      <c r="EZ25" s="166"/>
      <c r="FA25" s="166"/>
      <c r="FB25" s="166"/>
      <c r="FC25" s="166"/>
      <c r="FD25" s="166"/>
      <c r="FE25" s="166"/>
      <c r="FF25" s="166"/>
      <c r="FG25" s="166"/>
      <c r="FH25" s="166"/>
      <c r="FI25" s="166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6"/>
      <c r="FW25" s="166"/>
      <c r="FX25" s="166"/>
      <c r="FY25" s="166"/>
      <c r="FZ25" s="166"/>
      <c r="GA25" s="166"/>
      <c r="GB25" s="166"/>
      <c r="GC25" s="166"/>
      <c r="GD25" s="166"/>
      <c r="GE25" s="166"/>
      <c r="GF25" s="166"/>
      <c r="GG25" s="166"/>
      <c r="GH25" s="166"/>
      <c r="GI25" s="166"/>
      <c r="GJ25" s="166"/>
      <c r="GK25" s="166"/>
      <c r="GL25" s="166"/>
      <c r="GM25" s="166"/>
      <c r="GN25" s="166"/>
      <c r="GO25" s="166"/>
      <c r="GP25" s="166"/>
      <c r="GQ25" s="166"/>
      <c r="GR25" s="166"/>
      <c r="GS25" s="166"/>
      <c r="GT25" s="166"/>
      <c r="GU25" s="166"/>
      <c r="GV25" s="166"/>
      <c r="GW25" s="166"/>
      <c r="GX25" s="166"/>
      <c r="GY25" s="166"/>
      <c r="GZ25" s="166"/>
      <c r="HA25" s="166"/>
      <c r="HB25" s="166"/>
      <c r="HC25" s="166"/>
      <c r="HD25" s="166"/>
      <c r="HE25" s="166"/>
      <c r="HF25" s="166"/>
      <c r="HG25" s="166"/>
      <c r="HH25" s="166"/>
      <c r="HI25" s="166"/>
      <c r="HJ25" s="166"/>
      <c r="HK25" s="166"/>
      <c r="HL25" s="166"/>
      <c r="HM25" s="166"/>
      <c r="HN25" s="166"/>
      <c r="HO25" s="166"/>
      <c r="HP25" s="166"/>
      <c r="HQ25" s="166"/>
      <c r="HR25" s="166"/>
      <c r="HS25" s="166"/>
      <c r="HT25" s="166"/>
      <c r="HU25" s="166"/>
      <c r="HV25" s="166"/>
      <c r="HW25" s="166"/>
      <c r="HX25" s="166"/>
      <c r="HY25" s="166"/>
      <c r="HZ25" s="166"/>
      <c r="IA25" s="166"/>
      <c r="IB25" s="166"/>
      <c r="IC25" s="166"/>
      <c r="ID25" s="166"/>
      <c r="IE25" s="166"/>
      <c r="IF25" s="166"/>
      <c r="IG25" s="166"/>
      <c r="IH25" s="166"/>
      <c r="II25" s="166"/>
      <c r="IJ25" s="166"/>
      <c r="IK25" s="166"/>
      <c r="IL25" s="166"/>
      <c r="IM25" s="166"/>
      <c r="IN25" s="166"/>
      <c r="IO25" s="166"/>
      <c r="IP25" s="166"/>
      <c r="IQ25" s="166"/>
      <c r="IR25" s="166"/>
      <c r="IS25" s="166"/>
      <c r="IT25" s="166"/>
      <c r="IU25" s="166"/>
      <c r="IV25" s="166"/>
      <c r="IW25" s="166"/>
      <c r="IX25" s="166"/>
      <c r="IY25" s="166"/>
      <c r="IZ25" s="166"/>
      <c r="JA25" s="166"/>
      <c r="JB25" s="166"/>
      <c r="JC25" s="166"/>
      <c r="JD25" s="166"/>
      <c r="JE25" s="166"/>
      <c r="JF25" s="166"/>
      <c r="JG25" s="166"/>
      <c r="JH25" s="166"/>
      <c r="JI25" s="166"/>
      <c r="JJ25" s="166"/>
      <c r="JK25" s="166"/>
      <c r="JL25" s="166"/>
      <c r="JM25" s="166"/>
      <c r="JN25" s="166"/>
      <c r="JO25" s="166"/>
      <c r="JP25" s="166"/>
      <c r="JQ25" s="166"/>
      <c r="JR25" s="166"/>
      <c r="JS25" s="166"/>
      <c r="JT25" s="166"/>
      <c r="JU25" s="166"/>
      <c r="JV25" s="166"/>
      <c r="JW25" s="166"/>
      <c r="JX25" s="166"/>
      <c r="JY25" s="166"/>
      <c r="JZ25" s="166"/>
      <c r="KA25" s="166"/>
      <c r="KB25" s="166"/>
      <c r="KC25" s="166"/>
      <c r="KD25" s="166"/>
      <c r="KE25" s="166"/>
      <c r="KF25" s="166"/>
      <c r="KG25" s="166"/>
      <c r="KH25" s="166"/>
      <c r="KI25" s="166"/>
      <c r="KJ25" s="166"/>
      <c r="KK25" s="166"/>
      <c r="KL25" s="166"/>
      <c r="KM25" s="166"/>
      <c r="KN25" s="166"/>
      <c r="KO25" s="166"/>
      <c r="KP25" s="166"/>
      <c r="KQ25" s="166"/>
      <c r="KR25" s="166"/>
      <c r="KS25" s="166"/>
      <c r="KT25" s="166"/>
      <c r="KU25" s="166"/>
      <c r="KV25" s="166"/>
      <c r="KW25" s="166"/>
      <c r="KX25" s="166"/>
      <c r="KY25" s="166"/>
      <c r="KZ25" s="166"/>
      <c r="LA25" s="166"/>
      <c r="LB25" s="166"/>
      <c r="LC25" s="166"/>
      <c r="LD25" s="166"/>
      <c r="LE25" s="166"/>
      <c r="LF25" s="166"/>
      <c r="LG25" s="166"/>
      <c r="LH25" s="166"/>
      <c r="LI25" s="166"/>
      <c r="LJ25" s="166"/>
      <c r="LK25" s="166"/>
      <c r="LL25" s="166"/>
      <c r="LM25" s="166"/>
      <c r="LN25" s="166"/>
      <c r="LO25" s="166"/>
      <c r="LP25" s="166"/>
      <c r="LQ25" s="166"/>
      <c r="LR25" s="166"/>
      <c r="LS25" s="166"/>
      <c r="LT25" s="166"/>
      <c r="LU25" s="166"/>
      <c r="LV25" s="166"/>
      <c r="LW25" s="166"/>
      <c r="LX25" s="166"/>
      <c r="LY25" s="166"/>
      <c r="LZ25" s="166"/>
      <c r="MA25" s="166"/>
      <c r="MB25" s="182"/>
    </row>
    <row r="26" spans="1:347" ht="14.15" customHeight="1">
      <c r="A26" s="158"/>
      <c r="B26" s="168"/>
      <c r="C26" s="173"/>
      <c r="D26" s="173" t="s">
        <v>163</v>
      </c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3"/>
      <c r="T26" s="173"/>
      <c r="U26" s="173"/>
      <c r="V26" s="173"/>
      <c r="W26" s="173"/>
      <c r="X26" s="173"/>
      <c r="Y26" s="173"/>
      <c r="Z26" s="173"/>
      <c r="AA26" s="173"/>
      <c r="AB26" s="543">
        <v>5.0000000000000001E-3</v>
      </c>
      <c r="AC26" s="543"/>
      <c r="AD26" s="543"/>
      <c r="AE26" s="543"/>
      <c r="AF26" s="169"/>
      <c r="AG26" s="169"/>
      <c r="AH26" s="169"/>
      <c r="AI26" s="169"/>
      <c r="AJ26" s="169"/>
      <c r="AK26" s="169"/>
      <c r="AL26" s="171"/>
      <c r="AM26" s="194"/>
      <c r="AN26" s="166"/>
      <c r="AO26" s="166"/>
      <c r="AP26" s="166"/>
      <c r="AQ26" s="166"/>
      <c r="AR26" s="166"/>
      <c r="AS26" s="166"/>
      <c r="AT26" s="166"/>
      <c r="AU26" s="166"/>
      <c r="AV26" s="166"/>
      <c r="AW26" s="166"/>
      <c r="AX26" s="166"/>
      <c r="AY26" s="166"/>
      <c r="AZ26" s="166"/>
      <c r="BA26" s="166"/>
      <c r="BB26" s="166"/>
      <c r="BC26" s="166"/>
      <c r="BD26" s="166"/>
      <c r="BE26" s="166"/>
      <c r="BF26" s="166"/>
      <c r="BG26" s="166"/>
      <c r="BH26" s="166"/>
      <c r="BI26" s="166"/>
      <c r="BJ26" s="166"/>
      <c r="BK26" s="166"/>
      <c r="BL26" s="166"/>
      <c r="BM26" s="166"/>
      <c r="BN26" s="166"/>
      <c r="BO26" s="166"/>
      <c r="BP26" s="166"/>
      <c r="BQ26" s="166"/>
      <c r="BR26" s="166"/>
      <c r="BS26" s="166"/>
      <c r="BT26" s="166"/>
      <c r="BU26" s="166"/>
      <c r="BV26" s="166"/>
      <c r="BW26" s="166"/>
      <c r="BX26" s="166"/>
      <c r="BY26" s="166"/>
      <c r="BZ26" s="166"/>
      <c r="CA26" s="166"/>
      <c r="CB26" s="166"/>
      <c r="CC26" s="166"/>
      <c r="CD26" s="166"/>
      <c r="CE26" s="166"/>
      <c r="CF26" s="166"/>
      <c r="CG26" s="166"/>
      <c r="CH26" s="166"/>
      <c r="CI26" s="166"/>
      <c r="CJ26" s="166"/>
      <c r="CK26" s="166"/>
      <c r="CL26" s="166"/>
      <c r="CM26" s="166"/>
      <c r="CN26" s="166"/>
      <c r="CO26" s="166"/>
      <c r="CP26" s="166"/>
      <c r="CQ26" s="166"/>
      <c r="CR26" s="166"/>
      <c r="CS26" s="166"/>
      <c r="CT26" s="166"/>
      <c r="CU26" s="166"/>
      <c r="CV26" s="166"/>
      <c r="CW26" s="166"/>
      <c r="CX26" s="166"/>
      <c r="CY26" s="166"/>
      <c r="CZ26" s="166"/>
      <c r="DA26" s="166"/>
      <c r="DB26" s="166"/>
      <c r="DC26" s="166"/>
      <c r="DD26" s="166"/>
      <c r="DE26" s="166"/>
      <c r="DF26" s="166"/>
      <c r="DG26" s="166"/>
      <c r="DH26" s="166"/>
      <c r="DI26" s="166"/>
      <c r="DJ26" s="166"/>
      <c r="DK26" s="166"/>
      <c r="DL26" s="166"/>
      <c r="DM26" s="166"/>
      <c r="DN26" s="166"/>
      <c r="DO26" s="166"/>
      <c r="DP26" s="166"/>
      <c r="DQ26" s="166"/>
      <c r="DR26" s="166"/>
      <c r="DS26" s="166"/>
      <c r="DT26" s="166"/>
      <c r="DU26" s="166"/>
      <c r="DV26" s="166"/>
      <c r="DW26" s="166"/>
      <c r="DX26" s="166"/>
      <c r="DY26" s="166"/>
      <c r="DZ26" s="166"/>
      <c r="EA26" s="166"/>
      <c r="EB26" s="166"/>
      <c r="EC26" s="166"/>
      <c r="ED26" s="166"/>
      <c r="EE26" s="166"/>
      <c r="EF26" s="166"/>
      <c r="EG26" s="166"/>
      <c r="EH26" s="166"/>
      <c r="EI26" s="166"/>
      <c r="EJ26" s="166"/>
      <c r="EK26" s="166"/>
      <c r="EL26" s="166"/>
      <c r="EM26" s="166"/>
      <c r="EN26" s="166"/>
      <c r="EO26" s="166"/>
      <c r="EP26" s="166"/>
      <c r="EQ26" s="166"/>
      <c r="ER26" s="166"/>
      <c r="ES26" s="166"/>
      <c r="ET26" s="166"/>
      <c r="EU26" s="166"/>
      <c r="EV26" s="166"/>
      <c r="EW26" s="166"/>
      <c r="EX26" s="166"/>
      <c r="EY26" s="166"/>
      <c r="EZ26" s="166"/>
      <c r="FA26" s="166"/>
      <c r="FB26" s="166"/>
      <c r="FC26" s="166"/>
      <c r="FD26" s="166"/>
      <c r="FE26" s="166"/>
      <c r="FF26" s="166"/>
      <c r="FG26" s="166"/>
      <c r="FH26" s="166"/>
      <c r="FI26" s="166"/>
      <c r="FJ26" s="166"/>
      <c r="FK26" s="166"/>
      <c r="FL26" s="166"/>
      <c r="FM26" s="166"/>
      <c r="FN26" s="166"/>
      <c r="FO26" s="166"/>
      <c r="FP26" s="166"/>
      <c r="FQ26" s="166"/>
      <c r="FR26" s="166"/>
      <c r="FS26" s="166"/>
      <c r="FT26" s="166"/>
      <c r="FU26" s="166"/>
      <c r="FV26" s="166"/>
      <c r="FW26" s="166"/>
      <c r="FX26" s="166"/>
      <c r="FY26" s="166"/>
      <c r="FZ26" s="166"/>
      <c r="GA26" s="166"/>
      <c r="GB26" s="166"/>
      <c r="GC26" s="166"/>
      <c r="GD26" s="166"/>
      <c r="GE26" s="166"/>
      <c r="GF26" s="166"/>
      <c r="GG26" s="166"/>
      <c r="GH26" s="166"/>
      <c r="GI26" s="166"/>
      <c r="GJ26" s="166"/>
      <c r="GK26" s="166"/>
      <c r="GL26" s="166"/>
      <c r="GM26" s="166"/>
      <c r="GN26" s="166"/>
      <c r="GO26" s="166"/>
      <c r="GP26" s="166"/>
      <c r="GQ26" s="166"/>
      <c r="GR26" s="166"/>
      <c r="GS26" s="166"/>
      <c r="GT26" s="166"/>
      <c r="GU26" s="166"/>
      <c r="GV26" s="166"/>
      <c r="GW26" s="166"/>
      <c r="GX26" s="166"/>
      <c r="GY26" s="166"/>
      <c r="GZ26" s="166"/>
      <c r="HA26" s="166"/>
      <c r="HB26" s="166"/>
      <c r="HC26" s="166"/>
      <c r="HD26" s="166"/>
      <c r="HE26" s="166"/>
      <c r="HF26" s="166"/>
      <c r="HG26" s="166"/>
      <c r="HH26" s="166"/>
      <c r="HI26" s="166"/>
      <c r="HJ26" s="166"/>
      <c r="HK26" s="166"/>
      <c r="HL26" s="166"/>
      <c r="HM26" s="166"/>
      <c r="HN26" s="166"/>
      <c r="HO26" s="166"/>
      <c r="HP26" s="166"/>
      <c r="HQ26" s="166"/>
      <c r="HR26" s="166"/>
      <c r="HS26" s="166"/>
      <c r="HT26" s="166"/>
      <c r="HU26" s="166"/>
      <c r="HV26" s="166"/>
      <c r="HW26" s="166"/>
      <c r="HX26" s="166"/>
      <c r="HY26" s="166"/>
      <c r="HZ26" s="166"/>
      <c r="IA26" s="166"/>
      <c r="IB26" s="166"/>
      <c r="IC26" s="166"/>
      <c r="ID26" s="166"/>
      <c r="IE26" s="166"/>
      <c r="IF26" s="166"/>
      <c r="IG26" s="166"/>
      <c r="IH26" s="166"/>
      <c r="II26" s="166"/>
      <c r="IJ26" s="166"/>
      <c r="IK26" s="166"/>
      <c r="IL26" s="166"/>
      <c r="IM26" s="166"/>
      <c r="IN26" s="166"/>
      <c r="IO26" s="166"/>
      <c r="IP26" s="166"/>
      <c r="IQ26" s="166"/>
      <c r="IR26" s="166"/>
      <c r="IS26" s="166"/>
      <c r="IT26" s="166"/>
      <c r="IU26" s="166"/>
      <c r="IV26" s="166"/>
      <c r="IW26" s="166"/>
      <c r="IX26" s="166"/>
      <c r="IY26" s="166"/>
      <c r="IZ26" s="166"/>
      <c r="JA26" s="166"/>
      <c r="JB26" s="166"/>
      <c r="JC26" s="166"/>
      <c r="JD26" s="166"/>
      <c r="JE26" s="166"/>
      <c r="JF26" s="166"/>
      <c r="JG26" s="166"/>
      <c r="JH26" s="166"/>
      <c r="JI26" s="166"/>
      <c r="JJ26" s="166"/>
      <c r="JK26" s="166"/>
      <c r="JL26" s="166"/>
      <c r="JM26" s="166"/>
      <c r="JN26" s="166"/>
      <c r="JO26" s="166"/>
      <c r="JP26" s="166"/>
      <c r="JQ26" s="166"/>
      <c r="JR26" s="166"/>
      <c r="JS26" s="166"/>
      <c r="JT26" s="166"/>
      <c r="JU26" s="166"/>
      <c r="JV26" s="166"/>
      <c r="JW26" s="166"/>
      <c r="JX26" s="166"/>
      <c r="JY26" s="166"/>
      <c r="JZ26" s="166"/>
      <c r="KA26" s="166"/>
      <c r="KB26" s="166"/>
      <c r="KC26" s="166"/>
      <c r="KD26" s="166"/>
      <c r="KE26" s="166"/>
      <c r="KF26" s="166"/>
      <c r="KG26" s="166"/>
      <c r="KH26" s="166"/>
      <c r="KI26" s="166"/>
      <c r="KJ26" s="166"/>
      <c r="KK26" s="166"/>
      <c r="KL26" s="166"/>
      <c r="KM26" s="166"/>
      <c r="KN26" s="166"/>
      <c r="KO26" s="166"/>
      <c r="KP26" s="166"/>
      <c r="KQ26" s="166"/>
      <c r="KR26" s="166"/>
      <c r="KS26" s="166"/>
      <c r="KT26" s="166"/>
      <c r="KU26" s="166"/>
      <c r="KV26" s="166"/>
      <c r="KW26" s="166"/>
      <c r="KX26" s="166"/>
      <c r="KY26" s="166"/>
      <c r="KZ26" s="166"/>
      <c r="LA26" s="166"/>
      <c r="LB26" s="166"/>
      <c r="LC26" s="166"/>
      <c r="LD26" s="166"/>
      <c r="LE26" s="166"/>
      <c r="LF26" s="166"/>
      <c r="LG26" s="166"/>
      <c r="LH26" s="166"/>
      <c r="LI26" s="166"/>
      <c r="LJ26" s="166"/>
      <c r="LK26" s="166"/>
      <c r="LL26" s="166"/>
      <c r="LM26" s="166"/>
      <c r="LN26" s="166"/>
      <c r="LO26" s="166"/>
      <c r="LP26" s="166"/>
      <c r="LQ26" s="166"/>
      <c r="LR26" s="166"/>
      <c r="LS26" s="166"/>
      <c r="LT26" s="166"/>
      <c r="LU26" s="166"/>
      <c r="LV26" s="166"/>
      <c r="LW26" s="166"/>
      <c r="LX26" s="166"/>
      <c r="LY26" s="166"/>
      <c r="LZ26" s="166"/>
      <c r="MA26" s="166"/>
      <c r="MB26" s="182"/>
    </row>
    <row r="27" spans="1:347" ht="14.15" customHeight="1">
      <c r="A27" s="158"/>
      <c r="B27" s="168"/>
      <c r="C27" s="172"/>
      <c r="D27" s="173" t="s">
        <v>164</v>
      </c>
      <c r="E27" s="173"/>
      <c r="F27" s="173"/>
      <c r="G27" s="173"/>
      <c r="H27" s="173"/>
      <c r="I27" s="173"/>
      <c r="J27" s="173"/>
      <c r="K27" s="173"/>
      <c r="L27" s="173"/>
      <c r="M27" s="173"/>
      <c r="N27" s="173"/>
      <c r="O27" s="173"/>
      <c r="P27" s="173"/>
      <c r="Q27" s="173"/>
      <c r="R27" s="173"/>
      <c r="S27" s="173"/>
      <c r="T27" s="173"/>
      <c r="U27" s="173"/>
      <c r="V27" s="173"/>
      <c r="W27" s="173"/>
      <c r="X27" s="173"/>
      <c r="Y27" s="173"/>
      <c r="Z27" s="173"/>
      <c r="AA27" s="173"/>
      <c r="AB27" s="543">
        <v>5.0000000000000001E-3</v>
      </c>
      <c r="AC27" s="543"/>
      <c r="AD27" s="543"/>
      <c r="AE27" s="543"/>
      <c r="AF27" s="169"/>
      <c r="AG27" s="169"/>
      <c r="AH27" s="169"/>
      <c r="AI27" s="169"/>
      <c r="AJ27" s="169"/>
      <c r="AK27" s="169"/>
      <c r="AL27" s="171"/>
      <c r="AM27" s="194"/>
      <c r="AN27" s="166"/>
      <c r="AO27" s="166"/>
      <c r="AP27" s="166"/>
      <c r="AQ27" s="166"/>
      <c r="AR27" s="166"/>
      <c r="AS27" s="166"/>
      <c r="AT27" s="166"/>
      <c r="AU27" s="166"/>
      <c r="AV27" s="166"/>
      <c r="AW27" s="166"/>
      <c r="AX27" s="166"/>
      <c r="AY27" s="166"/>
      <c r="AZ27" s="166"/>
      <c r="BA27" s="166"/>
      <c r="BB27" s="166"/>
      <c r="BC27" s="166"/>
      <c r="BD27" s="166"/>
      <c r="BE27" s="166"/>
      <c r="BF27" s="166"/>
      <c r="BG27" s="166"/>
      <c r="BH27" s="166"/>
      <c r="BI27" s="166"/>
      <c r="BJ27" s="166"/>
      <c r="BK27" s="166"/>
      <c r="BL27" s="166"/>
      <c r="BM27" s="166"/>
      <c r="BN27" s="166"/>
      <c r="BO27" s="166"/>
      <c r="BP27" s="166"/>
      <c r="BQ27" s="166"/>
      <c r="BR27" s="166"/>
      <c r="BS27" s="166"/>
      <c r="BT27" s="166"/>
      <c r="BU27" s="166"/>
      <c r="BV27" s="166"/>
      <c r="BW27" s="166"/>
      <c r="BX27" s="166"/>
      <c r="BY27" s="166"/>
      <c r="BZ27" s="166"/>
      <c r="CA27" s="166"/>
      <c r="CB27" s="166"/>
      <c r="CC27" s="166"/>
      <c r="CD27" s="166"/>
      <c r="CE27" s="166"/>
      <c r="CF27" s="166"/>
      <c r="CG27" s="166"/>
      <c r="CH27" s="166"/>
      <c r="CI27" s="166"/>
      <c r="CJ27" s="166"/>
      <c r="CK27" s="166"/>
      <c r="CL27" s="166"/>
      <c r="CM27" s="166"/>
      <c r="CN27" s="166"/>
      <c r="CO27" s="166"/>
      <c r="CP27" s="166"/>
      <c r="CQ27" s="166"/>
      <c r="CR27" s="166"/>
      <c r="CS27" s="166"/>
      <c r="CT27" s="166"/>
      <c r="CU27" s="166"/>
      <c r="CV27" s="166"/>
      <c r="CW27" s="166"/>
      <c r="CX27" s="166"/>
      <c r="CY27" s="166"/>
      <c r="CZ27" s="166"/>
      <c r="DA27" s="166"/>
      <c r="DB27" s="166"/>
      <c r="DC27" s="166"/>
      <c r="DD27" s="166"/>
      <c r="DE27" s="166"/>
      <c r="DF27" s="166"/>
      <c r="DG27" s="166"/>
      <c r="DH27" s="166"/>
      <c r="DI27" s="166"/>
      <c r="DJ27" s="166"/>
      <c r="DK27" s="166"/>
      <c r="DL27" s="166"/>
      <c r="DM27" s="166"/>
      <c r="DN27" s="166"/>
      <c r="DO27" s="166"/>
      <c r="DP27" s="166"/>
      <c r="DQ27" s="166"/>
      <c r="DR27" s="166"/>
      <c r="DS27" s="166"/>
      <c r="DT27" s="166"/>
      <c r="DU27" s="166"/>
      <c r="DV27" s="166"/>
      <c r="DW27" s="166"/>
      <c r="DX27" s="166"/>
      <c r="DY27" s="166"/>
      <c r="DZ27" s="166"/>
      <c r="EA27" s="166"/>
      <c r="EB27" s="166"/>
      <c r="EC27" s="166"/>
      <c r="ED27" s="166"/>
      <c r="EE27" s="166"/>
      <c r="EF27" s="166"/>
      <c r="EG27" s="166"/>
      <c r="EH27" s="166"/>
      <c r="EI27" s="166"/>
      <c r="EJ27" s="166"/>
      <c r="EK27" s="166"/>
      <c r="EL27" s="166"/>
      <c r="EM27" s="166"/>
      <c r="EN27" s="166"/>
      <c r="EO27" s="166"/>
      <c r="EP27" s="166"/>
      <c r="EQ27" s="166"/>
      <c r="ER27" s="166"/>
      <c r="ES27" s="166"/>
      <c r="ET27" s="166"/>
      <c r="EU27" s="166"/>
      <c r="EV27" s="166"/>
      <c r="EW27" s="166"/>
      <c r="EX27" s="166"/>
      <c r="EY27" s="166"/>
      <c r="EZ27" s="166"/>
      <c r="FA27" s="166"/>
      <c r="FB27" s="166"/>
      <c r="FC27" s="166"/>
      <c r="FD27" s="166"/>
      <c r="FE27" s="166"/>
      <c r="FF27" s="166"/>
      <c r="FG27" s="166"/>
      <c r="FH27" s="166"/>
      <c r="FI27" s="166"/>
      <c r="FJ27" s="166"/>
      <c r="FK27" s="166"/>
      <c r="FL27" s="166"/>
      <c r="FM27" s="166"/>
      <c r="FN27" s="166"/>
      <c r="FO27" s="166"/>
      <c r="FP27" s="166"/>
      <c r="FQ27" s="166"/>
      <c r="FR27" s="166"/>
      <c r="FS27" s="166"/>
      <c r="FT27" s="166"/>
      <c r="FU27" s="166"/>
      <c r="FV27" s="166"/>
      <c r="FW27" s="166"/>
      <c r="FX27" s="166"/>
      <c r="FY27" s="166"/>
      <c r="FZ27" s="166"/>
      <c r="GA27" s="166"/>
      <c r="GB27" s="166"/>
      <c r="GC27" s="166"/>
      <c r="GD27" s="166"/>
      <c r="GE27" s="166"/>
      <c r="GF27" s="166"/>
      <c r="GG27" s="166"/>
      <c r="GH27" s="166"/>
      <c r="GI27" s="166"/>
      <c r="GJ27" s="166"/>
      <c r="GK27" s="166"/>
      <c r="GL27" s="166"/>
      <c r="GM27" s="166"/>
      <c r="GN27" s="166"/>
      <c r="GO27" s="166"/>
      <c r="GP27" s="166"/>
      <c r="GQ27" s="166"/>
      <c r="GR27" s="166"/>
      <c r="GS27" s="166"/>
      <c r="GT27" s="166"/>
      <c r="GU27" s="166"/>
      <c r="GV27" s="166"/>
      <c r="GW27" s="166"/>
      <c r="GX27" s="166"/>
      <c r="GY27" s="166"/>
      <c r="GZ27" s="166"/>
      <c r="HA27" s="166"/>
      <c r="HB27" s="166"/>
      <c r="HC27" s="166"/>
      <c r="HD27" s="166"/>
      <c r="HE27" s="166"/>
      <c r="HF27" s="166"/>
      <c r="HG27" s="166"/>
      <c r="HH27" s="166"/>
      <c r="HI27" s="166"/>
      <c r="HJ27" s="166"/>
      <c r="HK27" s="166"/>
      <c r="HL27" s="166"/>
      <c r="HM27" s="166"/>
      <c r="HN27" s="166"/>
      <c r="HO27" s="166"/>
      <c r="HP27" s="166"/>
      <c r="HQ27" s="166"/>
      <c r="HR27" s="166"/>
      <c r="HS27" s="166"/>
      <c r="HT27" s="166"/>
      <c r="HU27" s="166"/>
      <c r="HV27" s="166"/>
      <c r="HW27" s="166"/>
      <c r="HX27" s="166"/>
      <c r="HY27" s="166"/>
      <c r="HZ27" s="166"/>
      <c r="IA27" s="166"/>
      <c r="IB27" s="166"/>
      <c r="IC27" s="166"/>
      <c r="ID27" s="166"/>
      <c r="IE27" s="166"/>
      <c r="IF27" s="166"/>
      <c r="IG27" s="166"/>
      <c r="IH27" s="166"/>
      <c r="II27" s="166"/>
      <c r="IJ27" s="166"/>
      <c r="IK27" s="166"/>
      <c r="IL27" s="166"/>
      <c r="IM27" s="166"/>
      <c r="IN27" s="166"/>
      <c r="IO27" s="166"/>
      <c r="IP27" s="166"/>
      <c r="IQ27" s="166"/>
      <c r="IR27" s="166"/>
      <c r="IS27" s="166"/>
      <c r="IT27" s="166"/>
      <c r="IU27" s="166"/>
      <c r="IV27" s="166"/>
      <c r="IW27" s="166"/>
      <c r="IX27" s="166"/>
      <c r="IY27" s="166"/>
      <c r="IZ27" s="166"/>
      <c r="JA27" s="166"/>
      <c r="JB27" s="166"/>
      <c r="JC27" s="166"/>
      <c r="JD27" s="166"/>
      <c r="JE27" s="166"/>
      <c r="JF27" s="166"/>
      <c r="JG27" s="166"/>
      <c r="JH27" s="166"/>
      <c r="JI27" s="166"/>
      <c r="JJ27" s="166"/>
      <c r="JK27" s="166"/>
      <c r="JL27" s="166"/>
      <c r="JM27" s="166"/>
      <c r="JN27" s="166"/>
      <c r="JO27" s="166"/>
      <c r="JP27" s="166"/>
      <c r="JQ27" s="166"/>
      <c r="JR27" s="166"/>
      <c r="JS27" s="166"/>
      <c r="JT27" s="166"/>
      <c r="JU27" s="166"/>
      <c r="JV27" s="166"/>
      <c r="JW27" s="166"/>
      <c r="JX27" s="166"/>
      <c r="JY27" s="166"/>
      <c r="JZ27" s="166"/>
      <c r="KA27" s="166"/>
      <c r="KB27" s="166"/>
      <c r="KC27" s="166"/>
      <c r="KD27" s="166"/>
      <c r="KE27" s="166"/>
      <c r="KF27" s="166"/>
      <c r="KG27" s="166"/>
      <c r="KH27" s="166"/>
      <c r="KI27" s="166"/>
      <c r="KJ27" s="166"/>
      <c r="KK27" s="166"/>
      <c r="KL27" s="166"/>
      <c r="KM27" s="166"/>
      <c r="KN27" s="166"/>
      <c r="KO27" s="166"/>
      <c r="KP27" s="166"/>
      <c r="KQ27" s="166"/>
      <c r="KR27" s="166"/>
      <c r="KS27" s="166"/>
      <c r="KT27" s="166"/>
      <c r="KU27" s="166"/>
      <c r="KV27" s="166"/>
      <c r="KW27" s="166"/>
      <c r="KX27" s="166"/>
      <c r="KY27" s="166"/>
      <c r="KZ27" s="166"/>
      <c r="LA27" s="166"/>
      <c r="LB27" s="166"/>
      <c r="LC27" s="166"/>
      <c r="LD27" s="166"/>
      <c r="LE27" s="166"/>
      <c r="LF27" s="166"/>
      <c r="LG27" s="166"/>
      <c r="LH27" s="166"/>
      <c r="LI27" s="166"/>
      <c r="LJ27" s="166"/>
      <c r="LK27" s="166"/>
      <c r="LL27" s="166"/>
      <c r="LM27" s="166"/>
      <c r="LN27" s="166"/>
      <c r="LO27" s="166"/>
      <c r="LP27" s="166"/>
      <c r="LQ27" s="166"/>
      <c r="LR27" s="166"/>
      <c r="LS27" s="166"/>
      <c r="LT27" s="166"/>
      <c r="LU27" s="166"/>
      <c r="LV27" s="166"/>
      <c r="LW27" s="166"/>
      <c r="LX27" s="166"/>
      <c r="LY27" s="166"/>
      <c r="LZ27" s="166"/>
      <c r="MA27" s="166"/>
      <c r="MB27" s="182"/>
    </row>
    <row r="28" spans="1:347" ht="14.15" customHeight="1">
      <c r="A28" s="158"/>
      <c r="B28" s="168"/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69"/>
      <c r="W28" s="169"/>
      <c r="X28" s="169"/>
      <c r="Y28" s="169"/>
      <c r="Z28" s="169"/>
      <c r="AA28" s="169"/>
      <c r="AB28" s="169"/>
      <c r="AC28" s="169"/>
      <c r="AD28" s="169"/>
      <c r="AE28" s="169"/>
      <c r="AF28" s="169"/>
      <c r="AG28" s="169"/>
      <c r="AH28" s="169"/>
      <c r="AI28" s="169"/>
      <c r="AJ28" s="169"/>
      <c r="AK28" s="169"/>
      <c r="AL28" s="171"/>
      <c r="AM28" s="194"/>
      <c r="AN28" s="166"/>
      <c r="AO28" s="166"/>
      <c r="AP28" s="166"/>
      <c r="AQ28" s="166"/>
      <c r="AR28" s="362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82"/>
      <c r="MC28" s="189"/>
    </row>
    <row r="29" spans="1:347" ht="14.15" customHeight="1">
      <c r="A29" s="158"/>
      <c r="B29" s="168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69"/>
      <c r="AG29" s="169"/>
      <c r="AH29" s="169"/>
      <c r="AI29" s="169"/>
      <c r="AJ29" s="169"/>
      <c r="AK29" s="169"/>
      <c r="AL29" s="171"/>
      <c r="AM29" s="194"/>
      <c r="AN29" s="166"/>
      <c r="AO29" s="166"/>
      <c r="AP29" s="166"/>
      <c r="AQ29" s="166"/>
      <c r="AR29" s="363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6"/>
      <c r="BN29" s="166"/>
      <c r="BO29" s="166"/>
      <c r="BP29" s="166"/>
      <c r="BQ29" s="166"/>
      <c r="BR29" s="166"/>
      <c r="BS29" s="166"/>
      <c r="BT29" s="166"/>
      <c r="BU29" s="166"/>
      <c r="BV29" s="166"/>
      <c r="BW29" s="166"/>
      <c r="BX29" s="166"/>
      <c r="BY29" s="166"/>
      <c r="BZ29" s="166"/>
      <c r="CA29" s="166"/>
      <c r="CB29" s="166"/>
      <c r="CC29" s="166"/>
      <c r="CD29" s="166"/>
      <c r="CE29" s="166"/>
      <c r="CF29" s="166"/>
      <c r="CG29" s="166"/>
      <c r="CH29" s="166"/>
      <c r="CI29" s="166"/>
      <c r="CJ29" s="166"/>
      <c r="CK29" s="166"/>
      <c r="CL29" s="166"/>
      <c r="CM29" s="166"/>
      <c r="CN29" s="166"/>
      <c r="CO29" s="166"/>
      <c r="CP29" s="166"/>
      <c r="CQ29" s="166"/>
      <c r="CR29" s="166"/>
      <c r="CS29" s="166"/>
      <c r="CT29" s="166"/>
      <c r="CU29" s="166"/>
      <c r="CV29" s="166"/>
      <c r="CW29" s="166"/>
      <c r="CX29" s="166"/>
      <c r="CY29" s="166"/>
      <c r="CZ29" s="166"/>
      <c r="DA29" s="166"/>
      <c r="DB29" s="166"/>
      <c r="DC29" s="166"/>
      <c r="DD29" s="166"/>
      <c r="DE29" s="166"/>
      <c r="DF29" s="166"/>
      <c r="DG29" s="166"/>
      <c r="DH29" s="166"/>
      <c r="DI29" s="166"/>
      <c r="DJ29" s="166"/>
      <c r="DK29" s="166"/>
      <c r="DL29" s="166"/>
      <c r="DM29" s="166"/>
      <c r="DN29" s="166"/>
      <c r="DO29" s="166"/>
      <c r="DP29" s="166"/>
      <c r="DQ29" s="166"/>
      <c r="DR29" s="166"/>
      <c r="DS29" s="166"/>
      <c r="DT29" s="166"/>
      <c r="DU29" s="166"/>
      <c r="DV29" s="166"/>
      <c r="DW29" s="166"/>
      <c r="DX29" s="166"/>
      <c r="DY29" s="166"/>
      <c r="DZ29" s="166"/>
      <c r="EA29" s="166"/>
      <c r="EB29" s="166"/>
      <c r="EC29" s="166"/>
      <c r="ED29" s="166"/>
      <c r="EE29" s="166"/>
      <c r="EF29" s="166"/>
      <c r="EG29" s="166"/>
      <c r="EH29" s="166"/>
      <c r="EI29" s="166"/>
      <c r="EJ29" s="166"/>
      <c r="EK29" s="166"/>
      <c r="EL29" s="166"/>
      <c r="EM29" s="166"/>
      <c r="EN29" s="166"/>
      <c r="EO29" s="166"/>
      <c r="EP29" s="166"/>
      <c r="EQ29" s="166"/>
      <c r="ER29" s="166"/>
      <c r="ES29" s="166"/>
      <c r="ET29" s="166"/>
      <c r="EU29" s="166"/>
      <c r="EV29" s="166"/>
      <c r="EW29" s="166"/>
      <c r="EX29" s="166"/>
      <c r="EY29" s="166"/>
      <c r="EZ29" s="166"/>
      <c r="FA29" s="166"/>
      <c r="FB29" s="166"/>
      <c r="FC29" s="166"/>
      <c r="FD29" s="166"/>
      <c r="FE29" s="166"/>
      <c r="FF29" s="166"/>
      <c r="FG29" s="166"/>
      <c r="FH29" s="166"/>
      <c r="FI29" s="166"/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6"/>
      <c r="FW29" s="166"/>
      <c r="FX29" s="166"/>
      <c r="FY29" s="166"/>
      <c r="FZ29" s="166"/>
      <c r="GA29" s="166"/>
      <c r="GB29" s="166"/>
      <c r="GC29" s="166"/>
      <c r="GD29" s="166"/>
      <c r="GE29" s="166"/>
      <c r="GF29" s="166"/>
      <c r="GG29" s="166"/>
      <c r="GH29" s="166"/>
      <c r="GI29" s="166"/>
      <c r="GJ29" s="166"/>
      <c r="GK29" s="166"/>
      <c r="GL29" s="166"/>
      <c r="GM29" s="166"/>
      <c r="GN29" s="166"/>
      <c r="GO29" s="166"/>
      <c r="GP29" s="166"/>
      <c r="GQ29" s="166"/>
      <c r="GR29" s="166"/>
      <c r="GS29" s="166"/>
      <c r="GT29" s="166"/>
      <c r="GU29" s="166"/>
      <c r="GV29" s="166"/>
      <c r="GW29" s="166"/>
      <c r="GX29" s="166"/>
      <c r="GY29" s="166"/>
      <c r="GZ29" s="166"/>
      <c r="HA29" s="166"/>
      <c r="HB29" s="166"/>
      <c r="HC29" s="166"/>
      <c r="HD29" s="166"/>
      <c r="HE29" s="166"/>
      <c r="HF29" s="166"/>
      <c r="HG29" s="166"/>
      <c r="HH29" s="166"/>
      <c r="HI29" s="166"/>
      <c r="HJ29" s="166"/>
      <c r="HK29" s="166"/>
      <c r="HL29" s="166"/>
      <c r="HM29" s="166"/>
      <c r="HN29" s="166"/>
      <c r="HO29" s="166"/>
      <c r="HP29" s="166"/>
      <c r="HQ29" s="166"/>
      <c r="HR29" s="166"/>
      <c r="HS29" s="166"/>
      <c r="HT29" s="166"/>
      <c r="HU29" s="166"/>
      <c r="HV29" s="166"/>
      <c r="HW29" s="166"/>
      <c r="HX29" s="166"/>
      <c r="HY29" s="166"/>
      <c r="HZ29" s="166"/>
      <c r="IA29" s="166"/>
      <c r="IB29" s="166"/>
      <c r="IC29" s="166"/>
      <c r="ID29" s="166"/>
      <c r="IE29" s="166"/>
      <c r="IF29" s="166"/>
      <c r="IG29" s="166"/>
      <c r="IH29" s="166"/>
      <c r="II29" s="166"/>
      <c r="IJ29" s="166"/>
      <c r="IK29" s="166"/>
      <c r="IL29" s="166"/>
      <c r="IM29" s="166"/>
      <c r="IN29" s="166"/>
      <c r="IO29" s="166"/>
      <c r="IP29" s="166"/>
      <c r="IQ29" s="166"/>
      <c r="IR29" s="166"/>
      <c r="IS29" s="166"/>
      <c r="IT29" s="166"/>
      <c r="IU29" s="166"/>
      <c r="IV29" s="166"/>
      <c r="IW29" s="166"/>
      <c r="IX29" s="166"/>
      <c r="IY29" s="166"/>
      <c r="IZ29" s="166"/>
      <c r="JA29" s="166"/>
      <c r="JB29" s="166"/>
      <c r="JC29" s="166"/>
      <c r="JD29" s="166"/>
      <c r="JE29" s="166"/>
      <c r="JF29" s="166"/>
      <c r="JG29" s="166"/>
      <c r="JH29" s="166"/>
      <c r="JI29" s="166"/>
      <c r="JJ29" s="166"/>
      <c r="JK29" s="166"/>
      <c r="JL29" s="166"/>
      <c r="JM29" s="166"/>
      <c r="JN29" s="166"/>
      <c r="JO29" s="166"/>
      <c r="JP29" s="166"/>
      <c r="JQ29" s="166"/>
      <c r="JR29" s="166"/>
      <c r="JS29" s="166"/>
      <c r="JT29" s="166"/>
      <c r="JU29" s="166"/>
      <c r="JV29" s="166"/>
      <c r="JW29" s="166"/>
      <c r="JX29" s="166"/>
      <c r="JY29" s="166"/>
      <c r="JZ29" s="166"/>
      <c r="KA29" s="166"/>
      <c r="KB29" s="166"/>
      <c r="KC29" s="166"/>
      <c r="KD29" s="166"/>
      <c r="KE29" s="166"/>
      <c r="KF29" s="166"/>
      <c r="KG29" s="166"/>
      <c r="KH29" s="166"/>
      <c r="KI29" s="166"/>
      <c r="KJ29" s="166"/>
      <c r="KK29" s="166"/>
      <c r="KL29" s="166"/>
      <c r="KM29" s="166"/>
      <c r="KN29" s="166"/>
      <c r="KO29" s="166"/>
      <c r="KP29" s="166"/>
      <c r="KQ29" s="166"/>
      <c r="KR29" s="166"/>
      <c r="KS29" s="166"/>
      <c r="KT29" s="166"/>
      <c r="KU29" s="166"/>
      <c r="KV29" s="166"/>
      <c r="KW29" s="166"/>
      <c r="KX29" s="166"/>
      <c r="KY29" s="166"/>
      <c r="KZ29" s="166"/>
      <c r="LA29" s="166"/>
      <c r="LB29" s="166"/>
      <c r="LC29" s="166"/>
      <c r="LD29" s="166"/>
      <c r="LE29" s="166"/>
      <c r="LF29" s="166"/>
      <c r="LG29" s="166"/>
      <c r="LH29" s="166"/>
      <c r="LI29" s="166"/>
      <c r="LJ29" s="166"/>
      <c r="LK29" s="166"/>
      <c r="LL29" s="166"/>
      <c r="LM29" s="166"/>
      <c r="LN29" s="166"/>
      <c r="LO29" s="166"/>
      <c r="LP29" s="166"/>
      <c r="LQ29" s="166"/>
      <c r="LR29" s="166"/>
      <c r="LS29" s="166"/>
      <c r="LT29" s="166"/>
      <c r="LU29" s="166"/>
      <c r="LV29" s="166"/>
      <c r="LW29" s="166"/>
      <c r="LX29" s="166"/>
      <c r="LY29" s="166"/>
      <c r="LZ29" s="166"/>
      <c r="MA29" s="166"/>
      <c r="MB29" s="182"/>
    </row>
    <row r="30" spans="1:347" ht="14.15" customHeight="1">
      <c r="A30" s="158"/>
      <c r="B30" s="168"/>
      <c r="C30" s="172"/>
      <c r="D30" s="172" t="s">
        <v>165</v>
      </c>
      <c r="E30" s="172"/>
      <c r="F30" s="173"/>
      <c r="G30" s="173"/>
      <c r="H30" s="173"/>
      <c r="I30" s="173"/>
      <c r="J30" s="173"/>
      <c r="K30" s="173"/>
      <c r="L30" s="173"/>
      <c r="M30" s="173"/>
      <c r="N30" s="173"/>
      <c r="O30" s="173"/>
      <c r="P30" s="544">
        <f>+AF9+AF15+AF22+AF25</f>
        <v>0.16712688888964261</v>
      </c>
      <c r="Q30" s="544"/>
      <c r="R30" s="544"/>
      <c r="S30" s="544"/>
      <c r="T30" s="544"/>
      <c r="U30" s="169"/>
      <c r="V30" s="169"/>
      <c r="W30" s="169"/>
      <c r="X30" s="169"/>
      <c r="Y30" s="169"/>
      <c r="Z30" s="169"/>
      <c r="AA30" s="169"/>
      <c r="AB30" s="169"/>
      <c r="AC30" s="169"/>
      <c r="AD30" s="169"/>
      <c r="AE30" s="169"/>
      <c r="AF30" s="169"/>
      <c r="AG30" s="169"/>
      <c r="AH30" s="169"/>
      <c r="AI30" s="169"/>
      <c r="AJ30" s="169"/>
      <c r="AK30" s="169"/>
      <c r="AL30" s="171"/>
      <c r="AM30" s="194"/>
      <c r="AN30" s="166"/>
      <c r="AO30" s="166"/>
      <c r="AP30" s="166"/>
      <c r="AQ30" s="166"/>
      <c r="AR30" s="339"/>
      <c r="AS30" s="339"/>
      <c r="AT30" s="166"/>
      <c r="AU30" s="166"/>
      <c r="AV30" s="166"/>
      <c r="AW30" s="166"/>
      <c r="AX30" s="166"/>
      <c r="AY30" s="166"/>
      <c r="AZ30" s="166"/>
      <c r="BA30" s="166"/>
      <c r="BB30" s="166"/>
      <c r="BC30" s="166"/>
      <c r="BD30" s="166"/>
      <c r="BE30" s="166"/>
      <c r="BF30" s="166"/>
      <c r="BG30" s="166"/>
      <c r="BH30" s="166"/>
      <c r="BI30" s="166"/>
      <c r="BJ30" s="166"/>
      <c r="BK30" s="166"/>
      <c r="BL30" s="166"/>
      <c r="BM30" s="166"/>
      <c r="BN30" s="166"/>
      <c r="BO30" s="166"/>
      <c r="BP30" s="166"/>
      <c r="BQ30" s="166"/>
      <c r="BR30" s="166"/>
      <c r="BS30" s="166"/>
      <c r="BT30" s="166"/>
      <c r="BU30" s="166"/>
      <c r="BV30" s="166"/>
      <c r="BW30" s="166"/>
      <c r="BX30" s="166"/>
      <c r="BY30" s="166"/>
      <c r="BZ30" s="166"/>
      <c r="CA30" s="166"/>
      <c r="CB30" s="166"/>
      <c r="CC30" s="166"/>
      <c r="CD30" s="166"/>
      <c r="CE30" s="166"/>
      <c r="CF30" s="166"/>
      <c r="CG30" s="166"/>
      <c r="CH30" s="166"/>
      <c r="CI30" s="166"/>
      <c r="CJ30" s="166"/>
      <c r="CK30" s="166"/>
      <c r="CL30" s="166"/>
      <c r="CM30" s="166"/>
      <c r="CN30" s="166"/>
      <c r="CO30" s="166"/>
      <c r="CP30" s="166"/>
      <c r="CQ30" s="166"/>
      <c r="CR30" s="166"/>
      <c r="CS30" s="166"/>
      <c r="CT30" s="166"/>
      <c r="CU30" s="166"/>
      <c r="CV30" s="166"/>
      <c r="CW30" s="166"/>
      <c r="CX30" s="166"/>
      <c r="CY30" s="166"/>
      <c r="CZ30" s="166"/>
      <c r="DA30" s="166"/>
      <c r="DB30" s="166"/>
      <c r="DC30" s="166"/>
      <c r="DD30" s="166"/>
      <c r="DE30" s="166"/>
      <c r="DF30" s="166"/>
      <c r="DG30" s="166"/>
      <c r="DH30" s="166"/>
      <c r="DI30" s="166"/>
      <c r="DJ30" s="166"/>
      <c r="DK30" s="166"/>
      <c r="DL30" s="166"/>
      <c r="DM30" s="166"/>
      <c r="DN30" s="166"/>
      <c r="DO30" s="166"/>
      <c r="DP30" s="166"/>
      <c r="DQ30" s="166"/>
      <c r="DR30" s="166"/>
      <c r="DS30" s="166"/>
      <c r="DT30" s="166"/>
      <c r="DU30" s="166"/>
      <c r="DV30" s="166"/>
      <c r="DW30" s="166"/>
      <c r="DX30" s="166"/>
      <c r="DY30" s="166"/>
      <c r="DZ30" s="166"/>
      <c r="EA30" s="166"/>
      <c r="EB30" s="166"/>
      <c r="EC30" s="166"/>
      <c r="ED30" s="166"/>
      <c r="EE30" s="166"/>
      <c r="EF30" s="166"/>
      <c r="EG30" s="166"/>
      <c r="EH30" s="166"/>
      <c r="EI30" s="166"/>
      <c r="EJ30" s="166"/>
      <c r="EK30" s="166"/>
      <c r="EL30" s="166"/>
      <c r="EM30" s="166"/>
      <c r="EN30" s="166"/>
      <c r="EO30" s="166"/>
      <c r="EP30" s="166"/>
      <c r="EQ30" s="166"/>
      <c r="ER30" s="166"/>
      <c r="ES30" s="166"/>
      <c r="ET30" s="166"/>
      <c r="EU30" s="166"/>
      <c r="EV30" s="166"/>
      <c r="EW30" s="166"/>
      <c r="EX30" s="166"/>
      <c r="EY30" s="166"/>
      <c r="EZ30" s="166"/>
      <c r="FA30" s="166"/>
      <c r="FB30" s="166"/>
      <c r="FC30" s="166"/>
      <c r="FD30" s="166"/>
      <c r="FE30" s="166"/>
      <c r="FF30" s="166"/>
      <c r="FG30" s="166"/>
      <c r="FH30" s="166"/>
      <c r="FI30" s="166"/>
      <c r="FJ30" s="166"/>
      <c r="FK30" s="166"/>
      <c r="FL30" s="166"/>
      <c r="FM30" s="166"/>
      <c r="FN30" s="166"/>
      <c r="FO30" s="166"/>
      <c r="FP30" s="166"/>
      <c r="FQ30" s="166"/>
      <c r="FR30" s="166"/>
      <c r="FS30" s="166"/>
      <c r="FT30" s="166"/>
      <c r="FU30" s="166"/>
      <c r="FV30" s="166"/>
      <c r="FW30" s="166"/>
      <c r="FX30" s="166"/>
      <c r="FY30" s="166"/>
      <c r="FZ30" s="166"/>
      <c r="GA30" s="166"/>
      <c r="GB30" s="166"/>
      <c r="GC30" s="166"/>
      <c r="GD30" s="166"/>
      <c r="GE30" s="166"/>
      <c r="GF30" s="166"/>
      <c r="GG30" s="166"/>
      <c r="GH30" s="166"/>
      <c r="GI30" s="166"/>
      <c r="GJ30" s="166"/>
      <c r="GK30" s="166"/>
      <c r="GL30" s="166"/>
      <c r="GM30" s="166"/>
      <c r="GN30" s="166"/>
      <c r="GO30" s="166"/>
      <c r="GP30" s="166"/>
      <c r="GQ30" s="166"/>
      <c r="GR30" s="166"/>
      <c r="GS30" s="166"/>
      <c r="GT30" s="166"/>
      <c r="GU30" s="166"/>
      <c r="GV30" s="166"/>
      <c r="GW30" s="166"/>
      <c r="GX30" s="166"/>
      <c r="GY30" s="166"/>
      <c r="GZ30" s="166"/>
      <c r="HA30" s="166"/>
      <c r="HB30" s="166"/>
      <c r="HC30" s="166"/>
      <c r="HD30" s="166"/>
      <c r="HE30" s="166"/>
      <c r="HF30" s="166"/>
      <c r="HG30" s="166"/>
      <c r="HH30" s="166"/>
      <c r="HI30" s="166"/>
      <c r="HJ30" s="166"/>
      <c r="HK30" s="166"/>
      <c r="HL30" s="166"/>
      <c r="HM30" s="166"/>
      <c r="HN30" s="166"/>
      <c r="HO30" s="166"/>
      <c r="HP30" s="166"/>
      <c r="HQ30" s="166"/>
      <c r="HR30" s="166"/>
      <c r="HS30" s="166"/>
      <c r="HT30" s="166"/>
      <c r="HU30" s="166"/>
      <c r="HV30" s="166"/>
      <c r="HW30" s="166"/>
      <c r="HX30" s="166"/>
      <c r="HY30" s="166"/>
      <c r="HZ30" s="166"/>
      <c r="IA30" s="166"/>
      <c r="IB30" s="166"/>
      <c r="IC30" s="166"/>
      <c r="ID30" s="166"/>
      <c r="IE30" s="166"/>
      <c r="IF30" s="166"/>
      <c r="IG30" s="166"/>
      <c r="IH30" s="166"/>
      <c r="II30" s="166"/>
      <c r="IJ30" s="166"/>
      <c r="IK30" s="166"/>
      <c r="IL30" s="166"/>
      <c r="IM30" s="166"/>
      <c r="IN30" s="166"/>
      <c r="IO30" s="166"/>
      <c r="IP30" s="166"/>
      <c r="IQ30" s="166"/>
      <c r="IR30" s="166"/>
      <c r="IS30" s="166"/>
      <c r="IT30" s="166"/>
      <c r="IU30" s="166"/>
      <c r="IV30" s="166"/>
      <c r="IW30" s="166"/>
      <c r="IX30" s="166"/>
      <c r="IY30" s="166"/>
      <c r="IZ30" s="166"/>
      <c r="JA30" s="166"/>
      <c r="JB30" s="166"/>
      <c r="JC30" s="166"/>
      <c r="JD30" s="166"/>
      <c r="JE30" s="166"/>
      <c r="JF30" s="166"/>
      <c r="JG30" s="166"/>
      <c r="JH30" s="166"/>
      <c r="JI30" s="166"/>
      <c r="JJ30" s="166"/>
      <c r="JK30" s="166"/>
      <c r="JL30" s="166"/>
      <c r="JM30" s="166"/>
      <c r="JN30" s="166"/>
      <c r="JO30" s="166"/>
      <c r="JP30" s="166"/>
      <c r="JQ30" s="166"/>
      <c r="JR30" s="166"/>
      <c r="JS30" s="166"/>
      <c r="JT30" s="166"/>
      <c r="JU30" s="166"/>
      <c r="JV30" s="166"/>
      <c r="JW30" s="166"/>
      <c r="JX30" s="166"/>
      <c r="JY30" s="166"/>
      <c r="JZ30" s="166"/>
      <c r="KA30" s="166"/>
      <c r="KB30" s="166"/>
      <c r="KC30" s="166"/>
      <c r="KD30" s="166"/>
      <c r="KE30" s="166"/>
      <c r="KF30" s="166"/>
      <c r="KG30" s="166"/>
      <c r="KH30" s="166"/>
      <c r="KI30" s="166"/>
      <c r="KJ30" s="166"/>
      <c r="KK30" s="166"/>
      <c r="KL30" s="166"/>
      <c r="KM30" s="166"/>
      <c r="KN30" s="166"/>
      <c r="KO30" s="166"/>
      <c r="KP30" s="166"/>
      <c r="KQ30" s="166"/>
      <c r="KR30" s="166"/>
      <c r="KS30" s="166"/>
      <c r="KT30" s="166"/>
      <c r="KU30" s="166"/>
      <c r="KV30" s="166"/>
      <c r="KW30" s="166"/>
      <c r="KX30" s="166"/>
      <c r="KY30" s="166"/>
      <c r="KZ30" s="166"/>
      <c r="LA30" s="166"/>
      <c r="LB30" s="166"/>
      <c r="LC30" s="166"/>
      <c r="LD30" s="166"/>
      <c r="LE30" s="166"/>
      <c r="LF30" s="166"/>
      <c r="LG30" s="166"/>
      <c r="LH30" s="166"/>
      <c r="LI30" s="166"/>
      <c r="LJ30" s="166"/>
      <c r="LK30" s="166"/>
      <c r="LL30" s="166"/>
      <c r="LM30" s="166"/>
      <c r="LN30" s="166"/>
      <c r="LO30" s="166"/>
      <c r="LP30" s="166"/>
      <c r="LQ30" s="166"/>
      <c r="LR30" s="166"/>
      <c r="LS30" s="166"/>
      <c r="LT30" s="166"/>
      <c r="LU30" s="166"/>
      <c r="LV30" s="166"/>
      <c r="LW30" s="166"/>
      <c r="LX30" s="166"/>
      <c r="LY30" s="166"/>
      <c r="LZ30" s="166"/>
      <c r="MA30" s="166"/>
      <c r="MB30" s="182"/>
    </row>
    <row r="31" spans="1:347" ht="7" customHeight="1">
      <c r="A31" s="158"/>
      <c r="B31" s="168"/>
      <c r="C31" s="173"/>
      <c r="D31" s="173"/>
      <c r="E31" s="173"/>
      <c r="F31" s="173"/>
      <c r="G31" s="173"/>
      <c r="H31" s="173"/>
      <c r="I31" s="173"/>
      <c r="J31" s="173"/>
      <c r="K31" s="173"/>
      <c r="L31" s="173"/>
      <c r="M31" s="173"/>
      <c r="N31" s="173"/>
      <c r="O31" s="173"/>
      <c r="P31" s="181"/>
      <c r="Q31" s="181"/>
      <c r="R31" s="181"/>
      <c r="S31" s="181"/>
      <c r="T31" s="181"/>
      <c r="U31" s="169"/>
      <c r="V31" s="169"/>
      <c r="W31" s="169"/>
      <c r="X31" s="169"/>
      <c r="Y31" s="169"/>
      <c r="Z31" s="169"/>
      <c r="AA31" s="169"/>
      <c r="AB31" s="169"/>
      <c r="AC31" s="169"/>
      <c r="AD31" s="169"/>
      <c r="AE31" s="169"/>
      <c r="AF31" s="169"/>
      <c r="AG31" s="169"/>
      <c r="AH31" s="169"/>
      <c r="AI31" s="169"/>
      <c r="AJ31" s="169"/>
      <c r="AK31" s="169"/>
      <c r="AL31" s="171"/>
      <c r="AM31" s="194"/>
      <c r="AN31" s="166"/>
      <c r="AO31" s="166"/>
      <c r="AP31" s="166"/>
      <c r="AQ31" s="166"/>
      <c r="AR31" s="339"/>
      <c r="AS31" s="339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  <c r="BW31" s="166"/>
      <c r="BX31" s="166"/>
      <c r="BY31" s="166"/>
      <c r="BZ31" s="166"/>
      <c r="CA31" s="166"/>
      <c r="CB31" s="166"/>
      <c r="CC31" s="166"/>
      <c r="CD31" s="166"/>
      <c r="CE31" s="166"/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6"/>
      <c r="CR31" s="166"/>
      <c r="CS31" s="166"/>
      <c r="CT31" s="166"/>
      <c r="CU31" s="166"/>
      <c r="CV31" s="166"/>
      <c r="CW31" s="166"/>
      <c r="CX31" s="166"/>
      <c r="CY31" s="166"/>
      <c r="CZ31" s="166"/>
      <c r="DA31" s="166"/>
      <c r="DB31" s="166"/>
      <c r="DC31" s="166"/>
      <c r="DD31" s="166"/>
      <c r="DE31" s="166"/>
      <c r="DF31" s="166"/>
      <c r="DG31" s="166"/>
      <c r="DH31" s="166"/>
      <c r="DI31" s="166"/>
      <c r="DJ31" s="166"/>
      <c r="DK31" s="166"/>
      <c r="DL31" s="166"/>
      <c r="DM31" s="166"/>
      <c r="DN31" s="166"/>
      <c r="DO31" s="166"/>
      <c r="DP31" s="166"/>
      <c r="DQ31" s="166"/>
      <c r="DR31" s="166"/>
      <c r="DS31" s="166"/>
      <c r="DT31" s="166"/>
      <c r="DU31" s="166"/>
      <c r="DV31" s="166"/>
      <c r="DW31" s="166"/>
      <c r="DX31" s="166"/>
      <c r="DY31" s="166"/>
      <c r="DZ31" s="166"/>
      <c r="EA31" s="166"/>
      <c r="EB31" s="166"/>
      <c r="EC31" s="166"/>
      <c r="ED31" s="166"/>
      <c r="EE31" s="166"/>
      <c r="EF31" s="166"/>
      <c r="EG31" s="166"/>
      <c r="EH31" s="166"/>
      <c r="EI31" s="166"/>
      <c r="EJ31" s="166"/>
      <c r="EK31" s="166"/>
      <c r="EL31" s="166"/>
      <c r="EM31" s="166"/>
      <c r="EN31" s="166"/>
      <c r="EO31" s="166"/>
      <c r="EP31" s="166"/>
      <c r="EQ31" s="166"/>
      <c r="ER31" s="166"/>
      <c r="ES31" s="166"/>
      <c r="ET31" s="166"/>
      <c r="EU31" s="166"/>
      <c r="EV31" s="166"/>
      <c r="EW31" s="166"/>
      <c r="EX31" s="166"/>
      <c r="EY31" s="166"/>
      <c r="EZ31" s="166"/>
      <c r="FA31" s="166"/>
      <c r="FB31" s="166"/>
      <c r="FC31" s="166"/>
      <c r="FD31" s="166"/>
      <c r="FE31" s="166"/>
      <c r="FF31" s="166"/>
      <c r="FG31" s="166"/>
      <c r="FH31" s="166"/>
      <c r="FI31" s="166"/>
      <c r="FJ31" s="166"/>
      <c r="FK31" s="166"/>
      <c r="FL31" s="166"/>
      <c r="FM31" s="166"/>
      <c r="FN31" s="166"/>
      <c r="FO31" s="166"/>
      <c r="FP31" s="166"/>
      <c r="FQ31" s="166"/>
      <c r="FR31" s="166"/>
      <c r="FS31" s="166"/>
      <c r="FT31" s="166"/>
      <c r="FU31" s="166"/>
      <c r="FV31" s="166"/>
      <c r="FW31" s="166"/>
      <c r="FX31" s="166"/>
      <c r="FY31" s="166"/>
      <c r="FZ31" s="166"/>
      <c r="GA31" s="166"/>
      <c r="GB31" s="166"/>
      <c r="GC31" s="166"/>
      <c r="GD31" s="166"/>
      <c r="GE31" s="166"/>
      <c r="GF31" s="166"/>
      <c r="GG31" s="166"/>
      <c r="GH31" s="166"/>
      <c r="GI31" s="166"/>
      <c r="GJ31" s="166"/>
      <c r="GK31" s="166"/>
      <c r="GL31" s="166"/>
      <c r="GM31" s="166"/>
      <c r="GN31" s="166"/>
      <c r="GO31" s="166"/>
      <c r="GP31" s="166"/>
      <c r="GQ31" s="166"/>
      <c r="GR31" s="166"/>
      <c r="GS31" s="166"/>
      <c r="GT31" s="166"/>
      <c r="GU31" s="166"/>
      <c r="GV31" s="166"/>
      <c r="GW31" s="166"/>
      <c r="GX31" s="166"/>
      <c r="GY31" s="166"/>
      <c r="GZ31" s="166"/>
      <c r="HA31" s="166"/>
      <c r="HB31" s="166"/>
      <c r="HC31" s="166"/>
      <c r="HD31" s="166"/>
      <c r="HE31" s="166"/>
      <c r="HF31" s="166"/>
      <c r="HG31" s="166"/>
      <c r="HH31" s="166"/>
      <c r="HI31" s="166"/>
      <c r="HJ31" s="166"/>
      <c r="HK31" s="166"/>
      <c r="HL31" s="166"/>
      <c r="HM31" s="166"/>
      <c r="HN31" s="166"/>
      <c r="HO31" s="166"/>
      <c r="HP31" s="166"/>
      <c r="HQ31" s="166"/>
      <c r="HR31" s="166"/>
      <c r="HS31" s="166"/>
      <c r="HT31" s="166"/>
      <c r="HU31" s="166"/>
      <c r="HV31" s="166"/>
      <c r="HW31" s="166"/>
      <c r="HX31" s="166"/>
      <c r="HY31" s="166"/>
      <c r="HZ31" s="166"/>
      <c r="IA31" s="166"/>
      <c r="IB31" s="166"/>
      <c r="IC31" s="166"/>
      <c r="ID31" s="166"/>
      <c r="IE31" s="166"/>
      <c r="IF31" s="166"/>
      <c r="IG31" s="166"/>
      <c r="IH31" s="166"/>
      <c r="II31" s="166"/>
      <c r="IJ31" s="166"/>
      <c r="IK31" s="166"/>
      <c r="IL31" s="166"/>
      <c r="IM31" s="166"/>
      <c r="IN31" s="166"/>
      <c r="IO31" s="166"/>
      <c r="IP31" s="166"/>
      <c r="IQ31" s="166"/>
      <c r="IR31" s="166"/>
      <c r="IS31" s="166"/>
      <c r="IT31" s="166"/>
      <c r="IU31" s="166"/>
      <c r="IV31" s="166"/>
      <c r="IW31" s="166"/>
      <c r="IX31" s="166"/>
      <c r="IY31" s="166"/>
      <c r="IZ31" s="166"/>
      <c r="JA31" s="166"/>
      <c r="JB31" s="166"/>
      <c r="JC31" s="166"/>
      <c r="JD31" s="166"/>
      <c r="JE31" s="166"/>
      <c r="JF31" s="166"/>
      <c r="JG31" s="166"/>
      <c r="JH31" s="166"/>
      <c r="JI31" s="166"/>
      <c r="JJ31" s="166"/>
      <c r="JK31" s="166"/>
      <c r="JL31" s="166"/>
      <c r="JM31" s="166"/>
      <c r="JN31" s="166"/>
      <c r="JO31" s="166"/>
      <c r="JP31" s="166"/>
      <c r="JQ31" s="166"/>
      <c r="JR31" s="166"/>
      <c r="JS31" s="166"/>
      <c r="JT31" s="166"/>
      <c r="JU31" s="166"/>
      <c r="JV31" s="166"/>
      <c r="JW31" s="166"/>
      <c r="JX31" s="166"/>
      <c r="JY31" s="166"/>
      <c r="JZ31" s="166"/>
      <c r="KA31" s="166"/>
      <c r="KB31" s="166"/>
      <c r="KC31" s="166"/>
      <c r="KD31" s="166"/>
      <c r="KE31" s="166"/>
      <c r="KF31" s="166"/>
      <c r="KG31" s="166"/>
      <c r="KH31" s="166"/>
      <c r="KI31" s="166"/>
      <c r="KJ31" s="166"/>
      <c r="KK31" s="166"/>
      <c r="KL31" s="166"/>
      <c r="KM31" s="166"/>
      <c r="KN31" s="166"/>
      <c r="KO31" s="166"/>
      <c r="KP31" s="166"/>
      <c r="KQ31" s="166"/>
      <c r="KR31" s="166"/>
      <c r="KS31" s="166"/>
      <c r="KT31" s="166"/>
      <c r="KU31" s="166"/>
      <c r="KV31" s="166"/>
      <c r="KW31" s="166"/>
      <c r="KX31" s="166"/>
      <c r="KY31" s="166"/>
      <c r="KZ31" s="166"/>
      <c r="LA31" s="166"/>
      <c r="LB31" s="166"/>
      <c r="LC31" s="166"/>
      <c r="LD31" s="166"/>
      <c r="LE31" s="166"/>
      <c r="LF31" s="166"/>
      <c r="LG31" s="166"/>
      <c r="LH31" s="166"/>
      <c r="LI31" s="166"/>
      <c r="LJ31" s="166"/>
      <c r="LK31" s="166"/>
      <c r="LL31" s="166"/>
      <c r="LM31" s="166"/>
      <c r="LN31" s="166"/>
      <c r="LO31" s="166"/>
      <c r="LP31" s="166"/>
      <c r="LQ31" s="166"/>
      <c r="LR31" s="166"/>
      <c r="LS31" s="166"/>
      <c r="LT31" s="166"/>
      <c r="LU31" s="166"/>
      <c r="LV31" s="166"/>
      <c r="LW31" s="166"/>
      <c r="LX31" s="166"/>
      <c r="LY31" s="166"/>
      <c r="LZ31" s="166"/>
      <c r="MA31" s="166"/>
      <c r="MB31" s="182"/>
    </row>
    <row r="32" spans="1:347" ht="14.15" customHeight="1">
      <c r="A32" s="158"/>
      <c r="B32" s="168"/>
      <c r="C32" s="172"/>
      <c r="D32" s="172" t="s">
        <v>31</v>
      </c>
      <c r="E32" s="173"/>
      <c r="F32" s="173"/>
      <c r="G32" s="173"/>
      <c r="H32" s="173"/>
      <c r="I32" s="173"/>
      <c r="J32" s="173"/>
      <c r="K32" s="173"/>
      <c r="L32" s="173"/>
      <c r="M32" s="173"/>
      <c r="N32" s="173"/>
      <c r="O32" s="173"/>
      <c r="P32" s="544">
        <f>+AF25</f>
        <v>0.01</v>
      </c>
      <c r="Q32" s="544"/>
      <c r="R32" s="544"/>
      <c r="S32" s="544"/>
      <c r="T32" s="544"/>
      <c r="U32" s="169"/>
      <c r="V32" s="169"/>
      <c r="W32" s="169"/>
      <c r="X32" s="169"/>
      <c r="Y32" s="169"/>
      <c r="Z32" s="169"/>
      <c r="AA32" s="169"/>
      <c r="AB32" s="169"/>
      <c r="AC32" s="169"/>
      <c r="AD32" s="169"/>
      <c r="AE32" s="169"/>
      <c r="AF32" s="169"/>
      <c r="AG32" s="169"/>
      <c r="AH32" s="169"/>
      <c r="AI32" s="169"/>
      <c r="AJ32" s="169"/>
      <c r="AK32" s="169"/>
      <c r="AL32" s="171"/>
      <c r="AM32" s="194"/>
      <c r="AN32" s="166"/>
      <c r="AO32" s="166"/>
      <c r="AP32" s="166"/>
      <c r="AQ32" s="166"/>
      <c r="AR32" s="339"/>
      <c r="AS32" s="339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6"/>
      <c r="BN32" s="166"/>
      <c r="BO32" s="166"/>
      <c r="BP32" s="166"/>
      <c r="BQ32" s="166"/>
      <c r="BR32" s="166"/>
      <c r="BS32" s="166"/>
      <c r="BT32" s="166"/>
      <c r="BU32" s="166"/>
      <c r="BV32" s="166"/>
      <c r="BW32" s="166"/>
      <c r="BX32" s="166"/>
      <c r="BY32" s="166"/>
      <c r="BZ32" s="166"/>
      <c r="CA32" s="166"/>
      <c r="CB32" s="166"/>
      <c r="CC32" s="166"/>
      <c r="CD32" s="166"/>
      <c r="CE32" s="166"/>
      <c r="CF32" s="166"/>
      <c r="CG32" s="166"/>
      <c r="CH32" s="166"/>
      <c r="CI32" s="166"/>
      <c r="CJ32" s="166"/>
      <c r="CK32" s="166"/>
      <c r="CL32" s="166"/>
      <c r="CM32" s="166"/>
      <c r="CN32" s="166"/>
      <c r="CO32" s="166"/>
      <c r="CP32" s="166"/>
      <c r="CQ32" s="166"/>
      <c r="CR32" s="166"/>
      <c r="CS32" s="166"/>
      <c r="CT32" s="166"/>
      <c r="CU32" s="166"/>
      <c r="CV32" s="166"/>
      <c r="CW32" s="166"/>
      <c r="CX32" s="166"/>
      <c r="CY32" s="166"/>
      <c r="CZ32" s="166"/>
      <c r="DA32" s="166"/>
      <c r="DB32" s="166"/>
      <c r="DC32" s="166"/>
      <c r="DD32" s="166"/>
      <c r="DE32" s="166"/>
      <c r="DF32" s="166"/>
      <c r="DG32" s="166"/>
      <c r="DH32" s="166"/>
      <c r="DI32" s="166"/>
      <c r="DJ32" s="166"/>
      <c r="DK32" s="166"/>
      <c r="DL32" s="166"/>
      <c r="DM32" s="166"/>
      <c r="DN32" s="166"/>
      <c r="DO32" s="166"/>
      <c r="DP32" s="166"/>
      <c r="DQ32" s="166"/>
      <c r="DR32" s="166"/>
      <c r="DS32" s="166"/>
      <c r="DT32" s="166"/>
      <c r="DU32" s="166"/>
      <c r="DV32" s="166"/>
      <c r="DW32" s="166"/>
      <c r="DX32" s="166"/>
      <c r="DY32" s="166"/>
      <c r="DZ32" s="166"/>
      <c r="EA32" s="166"/>
      <c r="EB32" s="166"/>
      <c r="EC32" s="166"/>
      <c r="ED32" s="166"/>
      <c r="EE32" s="166"/>
      <c r="EF32" s="166"/>
      <c r="EG32" s="166"/>
      <c r="EH32" s="166"/>
      <c r="EI32" s="166"/>
      <c r="EJ32" s="166"/>
      <c r="EK32" s="166"/>
      <c r="EL32" s="166"/>
      <c r="EM32" s="166"/>
      <c r="EN32" s="166"/>
      <c r="EO32" s="166"/>
      <c r="EP32" s="166"/>
      <c r="EQ32" s="166"/>
      <c r="ER32" s="166"/>
      <c r="ES32" s="166"/>
      <c r="ET32" s="166"/>
      <c r="EU32" s="166"/>
      <c r="EV32" s="166"/>
      <c r="EW32" s="166"/>
      <c r="EX32" s="166"/>
      <c r="EY32" s="166"/>
      <c r="EZ32" s="166"/>
      <c r="FA32" s="166"/>
      <c r="FB32" s="166"/>
      <c r="FC32" s="166"/>
      <c r="FD32" s="166"/>
      <c r="FE32" s="166"/>
      <c r="FF32" s="166"/>
      <c r="FG32" s="166"/>
      <c r="FH32" s="166"/>
      <c r="FI32" s="166"/>
      <c r="FJ32" s="166"/>
      <c r="FK32" s="166"/>
      <c r="FL32" s="166"/>
      <c r="FM32" s="166"/>
      <c r="FN32" s="166"/>
      <c r="FO32" s="166"/>
      <c r="FP32" s="166"/>
      <c r="FQ32" s="166"/>
      <c r="FR32" s="166"/>
      <c r="FS32" s="166"/>
      <c r="FT32" s="166"/>
      <c r="FU32" s="166"/>
      <c r="FV32" s="166"/>
      <c r="FW32" s="166"/>
      <c r="FX32" s="166"/>
      <c r="FY32" s="166"/>
      <c r="FZ32" s="166"/>
      <c r="GA32" s="166"/>
      <c r="GB32" s="166"/>
      <c r="GC32" s="166"/>
      <c r="GD32" s="166"/>
      <c r="GE32" s="166"/>
      <c r="GF32" s="166"/>
      <c r="GG32" s="166"/>
      <c r="GH32" s="166"/>
      <c r="GI32" s="166"/>
      <c r="GJ32" s="166"/>
      <c r="GK32" s="166"/>
      <c r="GL32" s="166"/>
      <c r="GM32" s="166"/>
      <c r="GN32" s="166"/>
      <c r="GO32" s="166"/>
      <c r="GP32" s="166"/>
      <c r="GQ32" s="166"/>
      <c r="GR32" s="166"/>
      <c r="GS32" s="166"/>
      <c r="GT32" s="166"/>
      <c r="GU32" s="166"/>
      <c r="GV32" s="166"/>
      <c r="GW32" s="166"/>
      <c r="GX32" s="166"/>
      <c r="GY32" s="166"/>
      <c r="GZ32" s="166"/>
      <c r="HA32" s="166"/>
      <c r="HB32" s="166"/>
      <c r="HC32" s="166"/>
      <c r="HD32" s="166"/>
      <c r="HE32" s="166"/>
      <c r="HF32" s="166"/>
      <c r="HG32" s="166"/>
      <c r="HH32" s="166"/>
      <c r="HI32" s="166"/>
      <c r="HJ32" s="166"/>
      <c r="HK32" s="166"/>
      <c r="HL32" s="166"/>
      <c r="HM32" s="166"/>
      <c r="HN32" s="166"/>
      <c r="HO32" s="166"/>
      <c r="HP32" s="166"/>
      <c r="HQ32" s="166"/>
      <c r="HR32" s="166"/>
      <c r="HS32" s="166"/>
      <c r="HT32" s="166"/>
      <c r="HU32" s="166"/>
      <c r="HV32" s="166"/>
      <c r="HW32" s="166"/>
      <c r="HX32" s="166"/>
      <c r="HY32" s="166"/>
      <c r="HZ32" s="166"/>
      <c r="IA32" s="166"/>
      <c r="IB32" s="166"/>
      <c r="IC32" s="166"/>
      <c r="ID32" s="166"/>
      <c r="IE32" s="166"/>
      <c r="IF32" s="166"/>
      <c r="IG32" s="166"/>
      <c r="IH32" s="166"/>
      <c r="II32" s="166"/>
      <c r="IJ32" s="166"/>
      <c r="IK32" s="166"/>
      <c r="IL32" s="166"/>
      <c r="IM32" s="166"/>
      <c r="IN32" s="166"/>
      <c r="IO32" s="166"/>
      <c r="IP32" s="166"/>
      <c r="IQ32" s="166"/>
      <c r="IR32" s="166"/>
      <c r="IS32" s="166"/>
      <c r="IT32" s="166"/>
      <c r="IU32" s="166"/>
      <c r="IV32" s="166"/>
      <c r="IW32" s="166"/>
      <c r="IX32" s="166"/>
      <c r="IY32" s="166"/>
      <c r="IZ32" s="166"/>
      <c r="JA32" s="166"/>
      <c r="JB32" s="166"/>
      <c r="JC32" s="166"/>
      <c r="JD32" s="166"/>
      <c r="JE32" s="166"/>
      <c r="JF32" s="166"/>
      <c r="JG32" s="166"/>
      <c r="JH32" s="166"/>
      <c r="JI32" s="166"/>
      <c r="JJ32" s="166"/>
      <c r="JK32" s="166"/>
      <c r="JL32" s="166"/>
      <c r="JM32" s="166"/>
      <c r="JN32" s="166"/>
      <c r="JO32" s="166"/>
      <c r="JP32" s="166"/>
      <c r="JQ32" s="166"/>
      <c r="JR32" s="166"/>
      <c r="JS32" s="166"/>
      <c r="JT32" s="166"/>
      <c r="JU32" s="166"/>
      <c r="JV32" s="166"/>
      <c r="JW32" s="166"/>
      <c r="JX32" s="166"/>
      <c r="JY32" s="166"/>
      <c r="JZ32" s="166"/>
      <c r="KA32" s="166"/>
      <c r="KB32" s="166"/>
      <c r="KC32" s="166"/>
      <c r="KD32" s="166"/>
      <c r="KE32" s="166"/>
      <c r="KF32" s="166"/>
      <c r="KG32" s="166"/>
      <c r="KH32" s="166"/>
      <c r="KI32" s="166"/>
      <c r="KJ32" s="166"/>
      <c r="KK32" s="166"/>
      <c r="KL32" s="166"/>
      <c r="KM32" s="166"/>
      <c r="KN32" s="166"/>
      <c r="KO32" s="166"/>
      <c r="KP32" s="166"/>
      <c r="KQ32" s="166"/>
      <c r="KR32" s="166"/>
      <c r="KS32" s="166"/>
      <c r="KT32" s="166"/>
      <c r="KU32" s="166"/>
      <c r="KV32" s="166"/>
      <c r="KW32" s="166"/>
      <c r="KX32" s="166"/>
      <c r="KY32" s="166"/>
      <c r="KZ32" s="166"/>
      <c r="LA32" s="166"/>
      <c r="LB32" s="166"/>
      <c r="LC32" s="166"/>
      <c r="LD32" s="166"/>
      <c r="LE32" s="166"/>
      <c r="LF32" s="166"/>
      <c r="LG32" s="166"/>
      <c r="LH32" s="166"/>
      <c r="LI32" s="166"/>
      <c r="LJ32" s="166"/>
      <c r="LK32" s="166"/>
      <c r="LL32" s="166"/>
      <c r="LM32" s="166"/>
      <c r="LN32" s="166"/>
      <c r="LO32" s="166"/>
      <c r="LP32" s="166"/>
      <c r="LQ32" s="166"/>
      <c r="LR32" s="166"/>
      <c r="LS32" s="166"/>
      <c r="LT32" s="166"/>
      <c r="LU32" s="166"/>
      <c r="LV32" s="166"/>
      <c r="LW32" s="166"/>
      <c r="LX32" s="166"/>
      <c r="LY32" s="166"/>
      <c r="LZ32" s="166"/>
      <c r="MA32" s="166"/>
      <c r="MB32" s="190"/>
    </row>
    <row r="33" spans="1:340" ht="7" customHeight="1">
      <c r="A33" s="158"/>
      <c r="B33" s="168"/>
      <c r="C33" s="173"/>
      <c r="D33" s="173"/>
      <c r="E33" s="173"/>
      <c r="F33" s="173"/>
      <c r="G33" s="173"/>
      <c r="H33" s="173"/>
      <c r="I33" s="173"/>
      <c r="J33" s="173"/>
      <c r="K33" s="173"/>
      <c r="L33" s="173"/>
      <c r="M33" s="173"/>
      <c r="N33" s="173"/>
      <c r="O33" s="173"/>
      <c r="P33" s="181"/>
      <c r="Q33" s="181"/>
      <c r="R33" s="181"/>
      <c r="S33" s="181"/>
      <c r="T33" s="181"/>
      <c r="U33" s="169"/>
      <c r="V33" s="169"/>
      <c r="W33" s="169"/>
      <c r="X33" s="169"/>
      <c r="Y33" s="169"/>
      <c r="Z33" s="169"/>
      <c r="AA33" s="169"/>
      <c r="AB33" s="169"/>
      <c r="AC33" s="169"/>
      <c r="AD33" s="169"/>
      <c r="AE33" s="169"/>
      <c r="AF33" s="169"/>
      <c r="AG33" s="169"/>
      <c r="AH33" s="169"/>
      <c r="AI33" s="169"/>
      <c r="AJ33" s="169"/>
      <c r="AK33" s="169"/>
      <c r="AL33" s="171"/>
      <c r="AM33" s="194"/>
      <c r="AN33" s="166"/>
      <c r="AO33" s="166"/>
      <c r="AP33" s="166"/>
      <c r="AQ33" s="166"/>
      <c r="AR33" s="166"/>
      <c r="AS33" s="166"/>
      <c r="AT33" s="166"/>
      <c r="AU33" s="166"/>
      <c r="AV33" s="166"/>
      <c r="AW33" s="166"/>
      <c r="AX33" s="166"/>
      <c r="AY33" s="166"/>
      <c r="AZ33" s="166"/>
      <c r="BA33" s="166"/>
      <c r="BB33" s="166"/>
      <c r="BC33" s="166"/>
      <c r="BD33" s="166"/>
      <c r="BE33" s="166"/>
      <c r="BF33" s="166"/>
      <c r="BG33" s="166"/>
      <c r="BH33" s="166"/>
      <c r="BI33" s="166"/>
      <c r="BJ33" s="166"/>
      <c r="BK33" s="166"/>
      <c r="BL33" s="166"/>
      <c r="BM33" s="166"/>
      <c r="BN33" s="166"/>
      <c r="BO33" s="166"/>
      <c r="BP33" s="166"/>
      <c r="BQ33" s="166"/>
      <c r="BR33" s="166"/>
      <c r="BS33" s="166"/>
      <c r="BT33" s="166"/>
      <c r="BU33" s="166"/>
      <c r="BV33" s="166"/>
      <c r="BW33" s="166"/>
      <c r="BX33" s="166"/>
      <c r="BY33" s="166"/>
      <c r="BZ33" s="166"/>
      <c r="CA33" s="166"/>
      <c r="CB33" s="166"/>
      <c r="CC33" s="166"/>
      <c r="CD33" s="166"/>
      <c r="CE33" s="166"/>
      <c r="CF33" s="166"/>
      <c r="CG33" s="166"/>
      <c r="CH33" s="166"/>
      <c r="CI33" s="166"/>
      <c r="CJ33" s="166"/>
      <c r="CK33" s="166"/>
      <c r="CL33" s="166"/>
      <c r="CM33" s="166"/>
      <c r="CN33" s="166"/>
      <c r="CO33" s="166"/>
      <c r="CP33" s="166"/>
      <c r="CQ33" s="166"/>
      <c r="CR33" s="166"/>
      <c r="CS33" s="166"/>
      <c r="CT33" s="166"/>
      <c r="CU33" s="166"/>
      <c r="CV33" s="166"/>
      <c r="CW33" s="166"/>
      <c r="CX33" s="166"/>
      <c r="CY33" s="166"/>
      <c r="CZ33" s="166"/>
      <c r="DA33" s="166"/>
      <c r="DB33" s="166"/>
      <c r="DC33" s="166"/>
      <c r="DD33" s="166"/>
      <c r="DE33" s="166"/>
      <c r="DF33" s="166"/>
      <c r="DG33" s="166"/>
      <c r="DH33" s="166"/>
      <c r="DI33" s="166"/>
      <c r="DJ33" s="166"/>
      <c r="DK33" s="166"/>
      <c r="DL33" s="166"/>
      <c r="DM33" s="166"/>
      <c r="DN33" s="166"/>
      <c r="DO33" s="166"/>
      <c r="DP33" s="166"/>
      <c r="DQ33" s="166"/>
      <c r="DR33" s="166"/>
      <c r="DS33" s="166"/>
      <c r="DT33" s="166"/>
      <c r="DU33" s="166"/>
      <c r="DV33" s="166"/>
      <c r="DW33" s="166"/>
      <c r="DX33" s="166"/>
      <c r="DY33" s="166"/>
      <c r="DZ33" s="166"/>
      <c r="EA33" s="166"/>
      <c r="EB33" s="166"/>
      <c r="EC33" s="166"/>
      <c r="ED33" s="166"/>
      <c r="EE33" s="166"/>
      <c r="EF33" s="166"/>
      <c r="EG33" s="166"/>
      <c r="EH33" s="166"/>
      <c r="EI33" s="166"/>
      <c r="EJ33" s="166"/>
      <c r="EK33" s="166"/>
      <c r="EL33" s="166"/>
      <c r="EM33" s="166"/>
      <c r="EN33" s="166"/>
      <c r="EO33" s="166"/>
      <c r="EP33" s="166"/>
      <c r="EQ33" s="166"/>
      <c r="ER33" s="166"/>
      <c r="ES33" s="166"/>
      <c r="ET33" s="166"/>
      <c r="EU33" s="166"/>
      <c r="EV33" s="166"/>
      <c r="EW33" s="166"/>
      <c r="EX33" s="166"/>
      <c r="EY33" s="166"/>
      <c r="EZ33" s="166"/>
      <c r="FA33" s="166"/>
      <c r="FB33" s="166"/>
      <c r="FC33" s="166"/>
      <c r="FD33" s="166"/>
      <c r="FE33" s="166"/>
      <c r="FF33" s="166"/>
      <c r="FG33" s="166"/>
      <c r="FH33" s="166"/>
      <c r="FI33" s="166"/>
      <c r="FJ33" s="166"/>
      <c r="FK33" s="166"/>
      <c r="FL33" s="166"/>
      <c r="FM33" s="166"/>
      <c r="FN33" s="166"/>
      <c r="FO33" s="166"/>
      <c r="FP33" s="166"/>
      <c r="FQ33" s="166"/>
      <c r="FR33" s="166"/>
      <c r="FS33" s="166"/>
      <c r="FT33" s="166"/>
      <c r="FU33" s="166"/>
      <c r="FV33" s="166"/>
      <c r="FW33" s="166"/>
      <c r="FX33" s="166"/>
      <c r="FY33" s="166"/>
      <c r="FZ33" s="166"/>
      <c r="GA33" s="166"/>
      <c r="GB33" s="166"/>
      <c r="GC33" s="166"/>
      <c r="GD33" s="166"/>
      <c r="GE33" s="166"/>
      <c r="GF33" s="166"/>
      <c r="GG33" s="166"/>
      <c r="GH33" s="166"/>
      <c r="GI33" s="166"/>
      <c r="GJ33" s="166"/>
      <c r="GK33" s="166"/>
      <c r="GL33" s="166"/>
      <c r="GM33" s="166"/>
      <c r="GN33" s="166"/>
      <c r="GO33" s="166"/>
      <c r="GP33" s="166"/>
      <c r="GQ33" s="166"/>
      <c r="GR33" s="166"/>
      <c r="GS33" s="166"/>
      <c r="GT33" s="166"/>
      <c r="GU33" s="166"/>
      <c r="GV33" s="166"/>
      <c r="GW33" s="166"/>
      <c r="GX33" s="166"/>
      <c r="GY33" s="166"/>
      <c r="GZ33" s="166"/>
      <c r="HA33" s="166"/>
      <c r="HB33" s="166"/>
      <c r="HC33" s="166"/>
      <c r="HD33" s="166"/>
      <c r="HE33" s="166"/>
      <c r="HF33" s="166"/>
      <c r="HG33" s="166"/>
      <c r="HH33" s="166"/>
      <c r="HI33" s="166"/>
      <c r="HJ33" s="166"/>
      <c r="HK33" s="166"/>
      <c r="HL33" s="166"/>
      <c r="HM33" s="166"/>
      <c r="HN33" s="166"/>
      <c r="HO33" s="166"/>
      <c r="HP33" s="166"/>
      <c r="HQ33" s="166"/>
      <c r="HR33" s="166"/>
      <c r="HS33" s="166"/>
      <c r="HT33" s="166"/>
      <c r="HU33" s="166"/>
      <c r="HV33" s="166"/>
      <c r="HW33" s="166"/>
      <c r="HX33" s="166"/>
      <c r="HY33" s="166"/>
      <c r="HZ33" s="166"/>
      <c r="IA33" s="166"/>
      <c r="IB33" s="166"/>
      <c r="IC33" s="166"/>
      <c r="ID33" s="166"/>
      <c r="IE33" s="166"/>
      <c r="IF33" s="166"/>
      <c r="IG33" s="166"/>
      <c r="IH33" s="166"/>
      <c r="II33" s="166"/>
      <c r="IJ33" s="166"/>
      <c r="IK33" s="166"/>
      <c r="IL33" s="166"/>
      <c r="IM33" s="166"/>
      <c r="IN33" s="166"/>
      <c r="IO33" s="166"/>
      <c r="IP33" s="166"/>
      <c r="IQ33" s="166"/>
      <c r="IR33" s="166"/>
      <c r="IS33" s="166"/>
      <c r="IT33" s="166"/>
      <c r="IU33" s="166"/>
      <c r="IV33" s="166"/>
      <c r="IW33" s="166"/>
      <c r="IX33" s="166"/>
      <c r="IY33" s="166"/>
      <c r="IZ33" s="166"/>
      <c r="JA33" s="166"/>
      <c r="JB33" s="166"/>
      <c r="JC33" s="166"/>
      <c r="JD33" s="166"/>
      <c r="JE33" s="166"/>
      <c r="JF33" s="166"/>
      <c r="JG33" s="166"/>
      <c r="JH33" s="166"/>
      <c r="JI33" s="166"/>
      <c r="JJ33" s="166"/>
      <c r="JK33" s="166"/>
      <c r="JL33" s="166"/>
      <c r="JM33" s="166"/>
      <c r="JN33" s="166"/>
      <c r="JO33" s="166"/>
      <c r="JP33" s="166"/>
      <c r="JQ33" s="166"/>
      <c r="JR33" s="166"/>
      <c r="JS33" s="166"/>
      <c r="JT33" s="166"/>
      <c r="JU33" s="166"/>
      <c r="JV33" s="166"/>
      <c r="JW33" s="166"/>
      <c r="JX33" s="166"/>
      <c r="JY33" s="166"/>
      <c r="JZ33" s="166"/>
      <c r="KA33" s="166"/>
      <c r="KB33" s="166"/>
      <c r="KC33" s="166"/>
      <c r="KD33" s="166"/>
      <c r="KE33" s="166"/>
      <c r="KF33" s="166"/>
      <c r="KG33" s="166"/>
      <c r="KH33" s="166"/>
      <c r="KI33" s="166"/>
      <c r="KJ33" s="166"/>
      <c r="KK33" s="166"/>
      <c r="KL33" s="166"/>
      <c r="KM33" s="166"/>
      <c r="KN33" s="166"/>
      <c r="KO33" s="166"/>
      <c r="KP33" s="166"/>
      <c r="KQ33" s="166"/>
      <c r="KR33" s="166"/>
      <c r="KS33" s="166"/>
      <c r="KT33" s="166"/>
      <c r="KU33" s="166"/>
      <c r="KV33" s="166"/>
      <c r="KW33" s="166"/>
      <c r="KX33" s="166"/>
      <c r="KY33" s="166"/>
      <c r="KZ33" s="166"/>
      <c r="LA33" s="166"/>
      <c r="LB33" s="166"/>
      <c r="LC33" s="166"/>
      <c r="LD33" s="166"/>
      <c r="LE33" s="166"/>
      <c r="LF33" s="166"/>
      <c r="LG33" s="166"/>
      <c r="LH33" s="166"/>
      <c r="LI33" s="166"/>
      <c r="LJ33" s="166"/>
      <c r="LK33" s="166"/>
      <c r="LL33" s="166"/>
      <c r="LM33" s="166"/>
      <c r="LN33" s="166"/>
      <c r="LO33" s="166"/>
      <c r="LP33" s="166"/>
      <c r="LQ33" s="166"/>
      <c r="LR33" s="166"/>
      <c r="LS33" s="166"/>
      <c r="LT33" s="166"/>
      <c r="LU33" s="166"/>
      <c r="LV33" s="166"/>
      <c r="LW33" s="166"/>
      <c r="LX33" s="166"/>
      <c r="LY33" s="166"/>
      <c r="LZ33" s="166"/>
      <c r="MA33" s="166"/>
      <c r="MB33" s="182"/>
    </row>
    <row r="34" spans="1:340" ht="14.15" customHeight="1">
      <c r="A34" s="158"/>
      <c r="B34" s="168"/>
      <c r="C34" s="172"/>
      <c r="D34" s="172" t="s">
        <v>32</v>
      </c>
      <c r="E34" s="173"/>
      <c r="F34" s="173"/>
      <c r="G34" s="173"/>
      <c r="H34" s="173"/>
      <c r="I34" s="173"/>
      <c r="J34" s="173"/>
      <c r="K34" s="173"/>
      <c r="L34" s="173"/>
      <c r="M34" s="173"/>
      <c r="N34" s="173"/>
      <c r="O34" s="173"/>
      <c r="P34" s="544">
        <v>0.05</v>
      </c>
      <c r="Q34" s="544"/>
      <c r="R34" s="544"/>
      <c r="S34" s="544"/>
      <c r="T34" s="544"/>
      <c r="U34" s="169"/>
      <c r="V34" s="169"/>
      <c r="W34" s="169"/>
      <c r="X34" s="169"/>
      <c r="Y34" s="169"/>
      <c r="Z34" s="169"/>
      <c r="AA34" s="169"/>
      <c r="AB34" s="169"/>
      <c r="AC34" s="169"/>
      <c r="AD34" s="169"/>
      <c r="AE34" s="169"/>
      <c r="AF34" s="169"/>
      <c r="AG34" s="169"/>
      <c r="AH34" s="169"/>
      <c r="AI34" s="169"/>
      <c r="AJ34" s="169"/>
      <c r="AK34" s="169"/>
      <c r="AL34" s="171"/>
      <c r="AM34" s="194"/>
      <c r="AN34" s="166"/>
      <c r="AO34" s="166"/>
      <c r="AP34" s="166"/>
      <c r="AQ34" s="166"/>
      <c r="AR34" s="166"/>
      <c r="AS34" s="166"/>
      <c r="AT34" s="166"/>
      <c r="AU34" s="166"/>
      <c r="AV34" s="166"/>
      <c r="AW34" s="166"/>
      <c r="AX34" s="166"/>
      <c r="AY34" s="166"/>
      <c r="AZ34" s="166"/>
      <c r="BA34" s="166"/>
      <c r="BB34" s="166"/>
      <c r="BC34" s="166"/>
      <c r="BD34" s="166"/>
      <c r="BE34" s="166"/>
      <c r="BF34" s="166"/>
      <c r="BG34" s="166"/>
      <c r="BH34" s="166"/>
      <c r="BI34" s="166"/>
      <c r="BJ34" s="166"/>
      <c r="BK34" s="166"/>
      <c r="BL34" s="166"/>
      <c r="BM34" s="166"/>
      <c r="BN34" s="166"/>
      <c r="BO34" s="166"/>
      <c r="BP34" s="166"/>
      <c r="BQ34" s="166"/>
      <c r="BR34" s="166"/>
      <c r="BS34" s="166"/>
      <c r="BT34" s="166"/>
      <c r="BU34" s="166"/>
      <c r="BV34" s="166"/>
      <c r="BW34" s="166"/>
      <c r="BX34" s="166"/>
      <c r="BY34" s="166"/>
      <c r="BZ34" s="166"/>
      <c r="CA34" s="166"/>
      <c r="CB34" s="166"/>
      <c r="CC34" s="166"/>
      <c r="CD34" s="166"/>
      <c r="CE34" s="166"/>
      <c r="CF34" s="166"/>
      <c r="CG34" s="166"/>
      <c r="CH34" s="166"/>
      <c r="CI34" s="166"/>
      <c r="CJ34" s="166"/>
      <c r="CK34" s="166"/>
      <c r="CL34" s="166"/>
      <c r="CM34" s="166"/>
      <c r="CN34" s="166"/>
      <c r="CO34" s="166"/>
      <c r="CP34" s="166"/>
      <c r="CQ34" s="166"/>
      <c r="CR34" s="166"/>
      <c r="CS34" s="166"/>
      <c r="CT34" s="166"/>
      <c r="CU34" s="166"/>
      <c r="CV34" s="166"/>
      <c r="CW34" s="166"/>
      <c r="CX34" s="166"/>
      <c r="CY34" s="166"/>
      <c r="CZ34" s="166"/>
      <c r="DA34" s="166"/>
      <c r="DB34" s="166"/>
      <c r="DC34" s="166"/>
      <c r="DD34" s="166"/>
      <c r="DE34" s="166"/>
      <c r="DF34" s="166"/>
      <c r="DG34" s="166"/>
      <c r="DH34" s="166"/>
      <c r="DI34" s="166"/>
      <c r="DJ34" s="166"/>
      <c r="DK34" s="166"/>
      <c r="DL34" s="166"/>
      <c r="DM34" s="166"/>
      <c r="DN34" s="166"/>
      <c r="DO34" s="166"/>
      <c r="DP34" s="166"/>
      <c r="DQ34" s="166"/>
      <c r="DR34" s="166"/>
      <c r="DS34" s="166"/>
      <c r="DT34" s="166"/>
      <c r="DU34" s="166"/>
      <c r="DV34" s="166"/>
      <c r="DW34" s="166"/>
      <c r="DX34" s="166"/>
      <c r="DY34" s="166"/>
      <c r="DZ34" s="166"/>
      <c r="EA34" s="166"/>
      <c r="EB34" s="166"/>
      <c r="EC34" s="166"/>
      <c r="ED34" s="166"/>
      <c r="EE34" s="166"/>
      <c r="EF34" s="166"/>
      <c r="EG34" s="166"/>
      <c r="EH34" s="166"/>
      <c r="EI34" s="166"/>
      <c r="EJ34" s="166"/>
      <c r="EK34" s="166"/>
      <c r="EL34" s="166"/>
      <c r="EM34" s="166"/>
      <c r="EN34" s="166"/>
      <c r="EO34" s="166"/>
      <c r="EP34" s="166"/>
      <c r="EQ34" s="166"/>
      <c r="ER34" s="166"/>
      <c r="ES34" s="166"/>
      <c r="ET34" s="166"/>
      <c r="EU34" s="166"/>
      <c r="EV34" s="166"/>
      <c r="EW34" s="166"/>
      <c r="EX34" s="166"/>
      <c r="EY34" s="166"/>
      <c r="EZ34" s="166"/>
      <c r="FA34" s="166"/>
      <c r="FB34" s="166"/>
      <c r="FC34" s="166"/>
      <c r="FD34" s="166"/>
      <c r="FE34" s="166"/>
      <c r="FF34" s="166"/>
      <c r="FG34" s="166"/>
      <c r="FH34" s="166"/>
      <c r="FI34" s="166"/>
      <c r="FJ34" s="166"/>
      <c r="FK34" s="166"/>
      <c r="FL34" s="166"/>
      <c r="FM34" s="166"/>
      <c r="FN34" s="166"/>
      <c r="FO34" s="166"/>
      <c r="FP34" s="166"/>
      <c r="FQ34" s="166"/>
      <c r="FR34" s="166"/>
      <c r="FS34" s="166"/>
      <c r="FT34" s="166"/>
      <c r="FU34" s="166"/>
      <c r="FV34" s="166"/>
      <c r="FW34" s="166"/>
      <c r="FX34" s="166"/>
      <c r="FY34" s="166"/>
      <c r="FZ34" s="166"/>
      <c r="GA34" s="166"/>
      <c r="GB34" s="166"/>
      <c r="GC34" s="166"/>
      <c r="GD34" s="166"/>
      <c r="GE34" s="166"/>
      <c r="GF34" s="166"/>
      <c r="GG34" s="166"/>
      <c r="GH34" s="166"/>
      <c r="GI34" s="166"/>
      <c r="GJ34" s="166"/>
      <c r="GK34" s="166"/>
      <c r="GL34" s="166"/>
      <c r="GM34" s="166"/>
      <c r="GN34" s="166"/>
      <c r="GO34" s="166"/>
      <c r="GP34" s="166"/>
      <c r="GQ34" s="166"/>
      <c r="GR34" s="166"/>
      <c r="GS34" s="166"/>
      <c r="GT34" s="166"/>
      <c r="GU34" s="166"/>
      <c r="GV34" s="166"/>
      <c r="GW34" s="166"/>
      <c r="GX34" s="166"/>
      <c r="GY34" s="166"/>
      <c r="GZ34" s="166"/>
      <c r="HA34" s="166"/>
      <c r="HB34" s="166"/>
      <c r="HC34" s="166"/>
      <c r="HD34" s="166"/>
      <c r="HE34" s="166"/>
      <c r="HF34" s="166"/>
      <c r="HG34" s="166"/>
      <c r="HH34" s="166"/>
      <c r="HI34" s="166"/>
      <c r="HJ34" s="166"/>
      <c r="HK34" s="166"/>
      <c r="HL34" s="166"/>
      <c r="HM34" s="166"/>
      <c r="HN34" s="166"/>
      <c r="HO34" s="166"/>
      <c r="HP34" s="166"/>
      <c r="HQ34" s="166"/>
      <c r="HR34" s="166"/>
      <c r="HS34" s="166"/>
      <c r="HT34" s="166"/>
      <c r="HU34" s="166"/>
      <c r="HV34" s="166"/>
      <c r="HW34" s="166"/>
      <c r="HX34" s="166"/>
      <c r="HY34" s="166"/>
      <c r="HZ34" s="166"/>
      <c r="IA34" s="166"/>
      <c r="IB34" s="166"/>
      <c r="IC34" s="166"/>
      <c r="ID34" s="166"/>
      <c r="IE34" s="166"/>
      <c r="IF34" s="166"/>
      <c r="IG34" s="166"/>
      <c r="IH34" s="166"/>
      <c r="II34" s="166"/>
      <c r="IJ34" s="166"/>
      <c r="IK34" s="166"/>
      <c r="IL34" s="166"/>
      <c r="IM34" s="166"/>
      <c r="IN34" s="166"/>
      <c r="IO34" s="166"/>
      <c r="IP34" s="166"/>
      <c r="IQ34" s="166"/>
      <c r="IR34" s="166"/>
      <c r="IS34" s="166"/>
      <c r="IT34" s="166"/>
      <c r="IU34" s="166"/>
      <c r="IV34" s="166"/>
      <c r="IW34" s="166"/>
      <c r="IX34" s="166"/>
      <c r="IY34" s="166"/>
      <c r="IZ34" s="166"/>
      <c r="JA34" s="166"/>
      <c r="JB34" s="166"/>
      <c r="JC34" s="166"/>
      <c r="JD34" s="166"/>
      <c r="JE34" s="166"/>
      <c r="JF34" s="166"/>
      <c r="JG34" s="166"/>
      <c r="JH34" s="166"/>
      <c r="JI34" s="166"/>
      <c r="JJ34" s="166"/>
      <c r="JK34" s="166"/>
      <c r="JL34" s="166"/>
      <c r="JM34" s="166"/>
      <c r="JN34" s="166"/>
      <c r="JO34" s="166"/>
      <c r="JP34" s="166"/>
      <c r="JQ34" s="166"/>
      <c r="JR34" s="166"/>
      <c r="JS34" s="166"/>
      <c r="JT34" s="166"/>
      <c r="JU34" s="166"/>
      <c r="JV34" s="166"/>
      <c r="JW34" s="166"/>
      <c r="JX34" s="166"/>
      <c r="JY34" s="166"/>
      <c r="JZ34" s="166"/>
      <c r="KA34" s="166"/>
      <c r="KB34" s="166"/>
      <c r="KC34" s="166"/>
      <c r="KD34" s="166"/>
      <c r="KE34" s="166"/>
      <c r="KF34" s="166"/>
      <c r="KG34" s="166"/>
      <c r="KH34" s="166"/>
      <c r="KI34" s="166"/>
      <c r="KJ34" s="166"/>
      <c r="KK34" s="166"/>
      <c r="KL34" s="166"/>
      <c r="KM34" s="166"/>
      <c r="KN34" s="166"/>
      <c r="KO34" s="166"/>
      <c r="KP34" s="166"/>
      <c r="KQ34" s="166"/>
      <c r="KR34" s="166"/>
      <c r="KS34" s="166"/>
      <c r="KT34" s="166"/>
      <c r="KU34" s="166"/>
      <c r="KV34" s="166"/>
      <c r="KW34" s="166"/>
      <c r="KX34" s="166"/>
      <c r="KY34" s="166"/>
      <c r="KZ34" s="166"/>
      <c r="LA34" s="166"/>
      <c r="LB34" s="166"/>
      <c r="LC34" s="166"/>
      <c r="LD34" s="166"/>
      <c r="LE34" s="166"/>
      <c r="LF34" s="166"/>
      <c r="LG34" s="166"/>
      <c r="LH34" s="166"/>
      <c r="LI34" s="166"/>
      <c r="LJ34" s="166"/>
      <c r="LK34" s="166"/>
      <c r="LL34" s="166"/>
      <c r="LM34" s="166"/>
      <c r="LN34" s="166"/>
      <c r="LO34" s="166"/>
      <c r="LP34" s="166"/>
      <c r="LQ34" s="166"/>
      <c r="LR34" s="166"/>
      <c r="LS34" s="166"/>
      <c r="LT34" s="166"/>
      <c r="LU34" s="166"/>
      <c r="LV34" s="166"/>
      <c r="LW34" s="166"/>
      <c r="LX34" s="166"/>
      <c r="LY34" s="166"/>
      <c r="LZ34" s="166"/>
      <c r="MA34" s="166"/>
      <c r="MB34" s="182"/>
    </row>
    <row r="35" spans="1:340" ht="7" customHeight="1">
      <c r="A35" s="158"/>
      <c r="B35" s="168"/>
      <c r="C35" s="173"/>
      <c r="D35" s="173"/>
      <c r="E35" s="173"/>
      <c r="F35" s="173"/>
      <c r="G35" s="173"/>
      <c r="H35" s="173"/>
      <c r="I35" s="173"/>
      <c r="J35" s="173"/>
      <c r="K35" s="173"/>
      <c r="L35" s="173"/>
      <c r="M35" s="173"/>
      <c r="N35" s="173"/>
      <c r="O35" s="173"/>
      <c r="P35" s="181"/>
      <c r="Q35" s="181"/>
      <c r="R35" s="181"/>
      <c r="S35" s="181"/>
      <c r="T35" s="181"/>
      <c r="U35" s="169"/>
      <c r="V35" s="169"/>
      <c r="W35" s="169"/>
      <c r="X35" s="169"/>
      <c r="Y35" s="169"/>
      <c r="Z35" s="169"/>
      <c r="AA35" s="169"/>
      <c r="AB35" s="169"/>
      <c r="AC35" s="169"/>
      <c r="AD35" s="169"/>
      <c r="AE35" s="169"/>
      <c r="AF35" s="169"/>
      <c r="AG35" s="169"/>
      <c r="AH35" s="169"/>
      <c r="AI35" s="169"/>
      <c r="AJ35" s="169"/>
      <c r="AK35" s="169"/>
      <c r="AL35" s="171"/>
      <c r="AM35" s="194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  <c r="BJ35" s="166"/>
      <c r="BK35" s="166"/>
      <c r="BL35" s="166"/>
      <c r="BM35" s="166"/>
      <c r="BN35" s="166"/>
      <c r="BO35" s="166"/>
      <c r="BP35" s="166"/>
      <c r="BQ35" s="166"/>
      <c r="BR35" s="166"/>
      <c r="BS35" s="166"/>
      <c r="BT35" s="166"/>
      <c r="BU35" s="166"/>
      <c r="BV35" s="166"/>
      <c r="BW35" s="166"/>
      <c r="BX35" s="166"/>
      <c r="BY35" s="166"/>
      <c r="BZ35" s="166"/>
      <c r="CA35" s="166"/>
      <c r="CB35" s="166"/>
      <c r="CC35" s="166"/>
      <c r="CD35" s="166"/>
      <c r="CE35" s="166"/>
      <c r="CF35" s="166"/>
      <c r="CG35" s="166"/>
      <c r="CH35" s="166"/>
      <c r="CI35" s="166"/>
      <c r="CJ35" s="166"/>
      <c r="CK35" s="166"/>
      <c r="CL35" s="166"/>
      <c r="CM35" s="166"/>
      <c r="CN35" s="166"/>
      <c r="CO35" s="166"/>
      <c r="CP35" s="166"/>
      <c r="CQ35" s="166"/>
      <c r="CR35" s="166"/>
      <c r="CS35" s="166"/>
      <c r="CT35" s="166"/>
      <c r="CU35" s="166"/>
      <c r="CV35" s="166"/>
      <c r="CW35" s="166"/>
      <c r="CX35" s="166"/>
      <c r="CY35" s="166"/>
      <c r="CZ35" s="166"/>
      <c r="DA35" s="166"/>
      <c r="DB35" s="166"/>
      <c r="DC35" s="166"/>
      <c r="DD35" s="166"/>
      <c r="DE35" s="166"/>
      <c r="DF35" s="166"/>
      <c r="DG35" s="166"/>
      <c r="DH35" s="166"/>
      <c r="DI35" s="166"/>
      <c r="DJ35" s="166"/>
      <c r="DK35" s="166"/>
      <c r="DL35" s="166"/>
      <c r="DM35" s="166"/>
      <c r="DN35" s="166"/>
      <c r="DO35" s="166"/>
      <c r="DP35" s="166"/>
      <c r="DQ35" s="166"/>
      <c r="DR35" s="166"/>
      <c r="DS35" s="166"/>
      <c r="DT35" s="166"/>
      <c r="DU35" s="166"/>
      <c r="DV35" s="166"/>
      <c r="DW35" s="166"/>
      <c r="DX35" s="166"/>
      <c r="DY35" s="166"/>
      <c r="DZ35" s="166"/>
      <c r="EA35" s="166"/>
      <c r="EB35" s="166"/>
      <c r="EC35" s="166"/>
      <c r="ED35" s="166"/>
      <c r="EE35" s="166"/>
      <c r="EF35" s="166"/>
      <c r="EG35" s="166"/>
      <c r="EH35" s="166"/>
      <c r="EI35" s="166"/>
      <c r="EJ35" s="166"/>
      <c r="EK35" s="166"/>
      <c r="EL35" s="166"/>
      <c r="EM35" s="166"/>
      <c r="EN35" s="166"/>
      <c r="EO35" s="166"/>
      <c r="EP35" s="166"/>
      <c r="EQ35" s="166"/>
      <c r="ER35" s="166"/>
      <c r="ES35" s="166"/>
      <c r="ET35" s="166"/>
      <c r="EU35" s="166"/>
      <c r="EV35" s="166"/>
      <c r="EW35" s="166"/>
      <c r="EX35" s="166"/>
      <c r="EY35" s="166"/>
      <c r="EZ35" s="166"/>
      <c r="FA35" s="166"/>
      <c r="FB35" s="166"/>
      <c r="FC35" s="166"/>
      <c r="FD35" s="166"/>
      <c r="FE35" s="166"/>
      <c r="FF35" s="166"/>
      <c r="FG35" s="166"/>
      <c r="FH35" s="166"/>
      <c r="FI35" s="166"/>
      <c r="FJ35" s="166"/>
      <c r="FK35" s="166"/>
      <c r="FL35" s="166"/>
      <c r="FM35" s="166"/>
      <c r="FN35" s="166"/>
      <c r="FO35" s="166"/>
      <c r="FP35" s="166"/>
      <c r="FQ35" s="166"/>
      <c r="FR35" s="166"/>
      <c r="FS35" s="166"/>
      <c r="FT35" s="166"/>
      <c r="FU35" s="166"/>
      <c r="FV35" s="166"/>
      <c r="FW35" s="166"/>
      <c r="FX35" s="166"/>
      <c r="FY35" s="166"/>
      <c r="FZ35" s="166"/>
      <c r="GA35" s="166"/>
      <c r="GB35" s="166"/>
      <c r="GC35" s="166"/>
      <c r="GD35" s="166"/>
      <c r="GE35" s="166"/>
      <c r="GF35" s="166"/>
      <c r="GG35" s="166"/>
      <c r="GH35" s="166"/>
      <c r="GI35" s="166"/>
      <c r="GJ35" s="166"/>
      <c r="GK35" s="166"/>
      <c r="GL35" s="166"/>
      <c r="GM35" s="166"/>
      <c r="GN35" s="166"/>
      <c r="GO35" s="166"/>
      <c r="GP35" s="166"/>
      <c r="GQ35" s="166"/>
      <c r="GR35" s="166"/>
      <c r="GS35" s="166"/>
      <c r="GT35" s="166"/>
      <c r="GU35" s="166"/>
      <c r="GV35" s="166"/>
      <c r="GW35" s="166"/>
      <c r="GX35" s="166"/>
      <c r="GY35" s="166"/>
      <c r="GZ35" s="166"/>
      <c r="HA35" s="166"/>
      <c r="HB35" s="166"/>
      <c r="HC35" s="166"/>
      <c r="HD35" s="166"/>
      <c r="HE35" s="166"/>
      <c r="HF35" s="166"/>
      <c r="HG35" s="166"/>
      <c r="HH35" s="166"/>
      <c r="HI35" s="166"/>
      <c r="HJ35" s="166"/>
      <c r="HK35" s="166"/>
      <c r="HL35" s="166"/>
      <c r="HM35" s="166"/>
      <c r="HN35" s="166"/>
      <c r="HO35" s="166"/>
      <c r="HP35" s="166"/>
      <c r="HQ35" s="166"/>
      <c r="HR35" s="166"/>
      <c r="HS35" s="166"/>
      <c r="HT35" s="166"/>
      <c r="HU35" s="166"/>
      <c r="HV35" s="166"/>
      <c r="HW35" s="166"/>
      <c r="HX35" s="166"/>
      <c r="HY35" s="166"/>
      <c r="HZ35" s="166"/>
      <c r="IA35" s="166"/>
      <c r="IB35" s="166"/>
      <c r="IC35" s="166"/>
      <c r="ID35" s="166"/>
      <c r="IE35" s="166"/>
      <c r="IF35" s="166"/>
      <c r="IG35" s="166"/>
      <c r="IH35" s="166"/>
      <c r="II35" s="166"/>
      <c r="IJ35" s="166"/>
      <c r="IK35" s="166"/>
      <c r="IL35" s="166"/>
      <c r="IM35" s="166"/>
      <c r="IN35" s="166"/>
      <c r="IO35" s="166"/>
      <c r="IP35" s="166"/>
      <c r="IQ35" s="166"/>
      <c r="IR35" s="166"/>
      <c r="IS35" s="166"/>
      <c r="IT35" s="166"/>
      <c r="IU35" s="166"/>
      <c r="IV35" s="166"/>
      <c r="IW35" s="166"/>
      <c r="IX35" s="166"/>
      <c r="IY35" s="166"/>
      <c r="IZ35" s="166"/>
      <c r="JA35" s="166"/>
      <c r="JB35" s="166"/>
      <c r="JC35" s="166"/>
      <c r="JD35" s="166"/>
      <c r="JE35" s="166"/>
      <c r="JF35" s="166"/>
      <c r="JG35" s="166"/>
      <c r="JH35" s="166"/>
      <c r="JI35" s="166"/>
      <c r="JJ35" s="166"/>
      <c r="JK35" s="166"/>
      <c r="JL35" s="166"/>
      <c r="JM35" s="166"/>
      <c r="JN35" s="166"/>
      <c r="JO35" s="166"/>
      <c r="JP35" s="166"/>
      <c r="JQ35" s="166"/>
      <c r="JR35" s="166"/>
      <c r="JS35" s="166"/>
      <c r="JT35" s="166"/>
      <c r="JU35" s="166"/>
      <c r="JV35" s="166"/>
      <c r="JW35" s="166"/>
      <c r="JX35" s="166"/>
      <c r="JY35" s="166"/>
      <c r="JZ35" s="166"/>
      <c r="KA35" s="166"/>
      <c r="KB35" s="166"/>
      <c r="KC35" s="166"/>
      <c r="KD35" s="166"/>
      <c r="KE35" s="166"/>
      <c r="KF35" s="166"/>
      <c r="KG35" s="166"/>
      <c r="KH35" s="166"/>
      <c r="KI35" s="166"/>
      <c r="KJ35" s="166"/>
      <c r="KK35" s="166"/>
      <c r="KL35" s="166"/>
      <c r="KM35" s="166"/>
      <c r="KN35" s="166"/>
      <c r="KO35" s="166"/>
      <c r="KP35" s="166"/>
      <c r="KQ35" s="166"/>
      <c r="KR35" s="166"/>
      <c r="KS35" s="166"/>
      <c r="KT35" s="166"/>
      <c r="KU35" s="166"/>
      <c r="KV35" s="166"/>
      <c r="KW35" s="166"/>
      <c r="KX35" s="166"/>
      <c r="KY35" s="166"/>
      <c r="KZ35" s="166"/>
      <c r="LA35" s="166"/>
      <c r="LB35" s="166"/>
      <c r="LC35" s="166"/>
      <c r="LD35" s="166"/>
      <c r="LE35" s="166"/>
      <c r="LF35" s="166"/>
      <c r="LG35" s="166"/>
      <c r="LH35" s="166"/>
      <c r="LI35" s="166"/>
      <c r="LJ35" s="166"/>
      <c r="LK35" s="166"/>
      <c r="LL35" s="166"/>
      <c r="LM35" s="166"/>
      <c r="LN35" s="166"/>
      <c r="LO35" s="166"/>
      <c r="LP35" s="166"/>
      <c r="LQ35" s="166"/>
      <c r="LR35" s="166"/>
      <c r="LS35" s="166"/>
      <c r="LT35" s="166"/>
      <c r="LU35" s="166"/>
      <c r="LV35" s="166"/>
      <c r="LW35" s="166"/>
      <c r="LX35" s="166"/>
      <c r="LY35" s="166"/>
      <c r="LZ35" s="166"/>
      <c r="MA35" s="166"/>
      <c r="MB35" s="182"/>
    </row>
    <row r="36" spans="1:340" ht="14.15" customHeight="1">
      <c r="A36" s="158"/>
      <c r="B36" s="168"/>
      <c r="C36" s="172"/>
      <c r="D36" s="172" t="s">
        <v>166</v>
      </c>
      <c r="E36" s="173"/>
      <c r="F36" s="173"/>
      <c r="G36" s="173"/>
      <c r="H36" s="173"/>
      <c r="I36" s="173"/>
      <c r="J36" s="173"/>
      <c r="K36" s="173"/>
      <c r="L36" s="173"/>
      <c r="M36" s="173"/>
      <c r="N36" s="173"/>
      <c r="O36" s="173"/>
      <c r="P36" s="541">
        <f>SUM(P30:T34)</f>
        <v>0.22712688888964261</v>
      </c>
      <c r="Q36" s="541"/>
      <c r="R36" s="541"/>
      <c r="S36" s="541"/>
      <c r="T36" s="541"/>
      <c r="U36" s="169"/>
      <c r="V36" s="169"/>
      <c r="W36" s="169"/>
      <c r="X36" s="169"/>
      <c r="Y36" s="169"/>
      <c r="Z36" s="169"/>
      <c r="AA36" s="169"/>
      <c r="AB36" s="169"/>
      <c r="AC36" s="169"/>
      <c r="AD36" s="169"/>
      <c r="AE36" s="169"/>
      <c r="AF36" s="169"/>
      <c r="AG36" s="169"/>
      <c r="AH36" s="169"/>
      <c r="AI36" s="169"/>
      <c r="AJ36" s="169"/>
      <c r="AK36" s="169"/>
      <c r="AL36" s="171"/>
      <c r="AM36" s="194"/>
      <c r="AN36" s="166"/>
      <c r="AO36" s="166"/>
      <c r="AP36" s="166"/>
      <c r="AQ36" s="166"/>
      <c r="AR36" s="166"/>
      <c r="AS36" s="166"/>
      <c r="AT36" s="166"/>
      <c r="AU36" s="166"/>
      <c r="AV36" s="166"/>
      <c r="AW36" s="166"/>
      <c r="AX36" s="166"/>
      <c r="AY36" s="166"/>
      <c r="AZ36" s="166"/>
      <c r="BA36" s="166"/>
      <c r="BB36" s="166"/>
      <c r="BC36" s="166"/>
      <c r="BD36" s="166"/>
      <c r="BE36" s="166"/>
      <c r="BF36" s="166"/>
      <c r="BG36" s="166"/>
      <c r="BH36" s="166"/>
      <c r="BI36" s="166"/>
      <c r="BJ36" s="166"/>
      <c r="BK36" s="166"/>
      <c r="BL36" s="166"/>
      <c r="BM36" s="166"/>
      <c r="BN36" s="166"/>
      <c r="BO36" s="166"/>
      <c r="BP36" s="166"/>
      <c r="BQ36" s="166"/>
      <c r="BR36" s="166"/>
      <c r="BS36" s="166"/>
      <c r="BT36" s="166"/>
      <c r="BU36" s="166"/>
      <c r="BV36" s="166"/>
      <c r="BW36" s="166"/>
      <c r="BX36" s="166"/>
      <c r="BY36" s="166"/>
      <c r="BZ36" s="166"/>
      <c r="CA36" s="166"/>
      <c r="CB36" s="166"/>
      <c r="CC36" s="166"/>
      <c r="CD36" s="166"/>
      <c r="CE36" s="166"/>
      <c r="CF36" s="166"/>
      <c r="CG36" s="166"/>
      <c r="CH36" s="166"/>
      <c r="CI36" s="166"/>
      <c r="CJ36" s="166"/>
      <c r="CK36" s="166"/>
      <c r="CL36" s="166"/>
      <c r="CM36" s="166"/>
      <c r="CN36" s="166"/>
      <c r="CO36" s="166"/>
      <c r="CP36" s="166"/>
      <c r="CQ36" s="166"/>
      <c r="CR36" s="166"/>
      <c r="CS36" s="166"/>
      <c r="CT36" s="166"/>
      <c r="CU36" s="166"/>
      <c r="CV36" s="166"/>
      <c r="CW36" s="166"/>
      <c r="CX36" s="166"/>
      <c r="CY36" s="166"/>
      <c r="CZ36" s="166"/>
      <c r="DA36" s="166"/>
      <c r="DB36" s="166"/>
      <c r="DC36" s="166"/>
      <c r="DD36" s="166"/>
      <c r="DE36" s="166"/>
      <c r="DF36" s="166"/>
      <c r="DG36" s="166"/>
      <c r="DH36" s="166"/>
      <c r="DI36" s="166"/>
      <c r="DJ36" s="166"/>
      <c r="DK36" s="166"/>
      <c r="DL36" s="166"/>
      <c r="DM36" s="166"/>
      <c r="DN36" s="166"/>
      <c r="DO36" s="166"/>
      <c r="DP36" s="166"/>
      <c r="DQ36" s="166"/>
      <c r="DR36" s="166"/>
      <c r="DS36" s="166"/>
      <c r="DT36" s="166"/>
      <c r="DU36" s="166"/>
      <c r="DV36" s="166"/>
      <c r="DW36" s="166"/>
      <c r="DX36" s="166"/>
      <c r="DY36" s="166"/>
      <c r="DZ36" s="166"/>
      <c r="EA36" s="166"/>
      <c r="EB36" s="166"/>
      <c r="EC36" s="166"/>
      <c r="ED36" s="166"/>
      <c r="EE36" s="166"/>
      <c r="EF36" s="166"/>
      <c r="EG36" s="166"/>
      <c r="EH36" s="166"/>
      <c r="EI36" s="166"/>
      <c r="EJ36" s="166"/>
      <c r="EK36" s="166"/>
      <c r="EL36" s="166"/>
      <c r="EM36" s="166"/>
      <c r="EN36" s="166"/>
      <c r="EO36" s="166"/>
      <c r="EP36" s="166"/>
      <c r="EQ36" s="166"/>
      <c r="ER36" s="166"/>
      <c r="ES36" s="166"/>
      <c r="ET36" s="166"/>
      <c r="EU36" s="166"/>
      <c r="EV36" s="166"/>
      <c r="EW36" s="166"/>
      <c r="EX36" s="166"/>
      <c r="EY36" s="166"/>
      <c r="EZ36" s="166"/>
      <c r="FA36" s="166"/>
      <c r="FB36" s="166"/>
      <c r="FC36" s="166"/>
      <c r="FD36" s="166"/>
      <c r="FE36" s="166"/>
      <c r="FF36" s="166"/>
      <c r="FG36" s="166"/>
      <c r="FH36" s="166"/>
      <c r="FI36" s="166"/>
      <c r="FJ36" s="166"/>
      <c r="FK36" s="166"/>
      <c r="FL36" s="166"/>
      <c r="FM36" s="166"/>
      <c r="FN36" s="166"/>
      <c r="FO36" s="166"/>
      <c r="FP36" s="166"/>
      <c r="FQ36" s="166"/>
      <c r="FR36" s="166"/>
      <c r="FS36" s="166"/>
      <c r="FT36" s="166"/>
      <c r="FU36" s="166"/>
      <c r="FV36" s="166"/>
      <c r="FW36" s="166"/>
      <c r="FX36" s="166"/>
      <c r="FY36" s="166"/>
      <c r="FZ36" s="166"/>
      <c r="GA36" s="166"/>
      <c r="GB36" s="166"/>
      <c r="GC36" s="166"/>
      <c r="GD36" s="166"/>
      <c r="GE36" s="166"/>
      <c r="GF36" s="166"/>
      <c r="GG36" s="166"/>
      <c r="GH36" s="166"/>
      <c r="GI36" s="166"/>
      <c r="GJ36" s="166"/>
      <c r="GK36" s="166"/>
      <c r="GL36" s="166"/>
      <c r="GM36" s="166"/>
      <c r="GN36" s="166"/>
      <c r="GO36" s="166"/>
      <c r="GP36" s="166"/>
      <c r="GQ36" s="166"/>
      <c r="GR36" s="166"/>
      <c r="GS36" s="166"/>
      <c r="GT36" s="166"/>
      <c r="GU36" s="166"/>
      <c r="GV36" s="166"/>
      <c r="GW36" s="166"/>
      <c r="GX36" s="166"/>
      <c r="GY36" s="166"/>
      <c r="GZ36" s="166"/>
      <c r="HA36" s="166"/>
      <c r="HB36" s="166"/>
      <c r="HC36" s="166"/>
      <c r="HD36" s="166"/>
      <c r="HE36" s="166"/>
      <c r="HF36" s="166"/>
      <c r="HG36" s="166"/>
      <c r="HH36" s="166"/>
      <c r="HI36" s="166"/>
      <c r="HJ36" s="166"/>
      <c r="HK36" s="166"/>
      <c r="HL36" s="166"/>
      <c r="HM36" s="166"/>
      <c r="HN36" s="166"/>
      <c r="HO36" s="166"/>
      <c r="HP36" s="166"/>
      <c r="HQ36" s="166"/>
      <c r="HR36" s="166"/>
      <c r="HS36" s="166"/>
      <c r="HT36" s="166"/>
      <c r="HU36" s="166"/>
      <c r="HV36" s="166"/>
      <c r="HW36" s="166"/>
      <c r="HX36" s="166"/>
      <c r="HY36" s="166"/>
      <c r="HZ36" s="166"/>
      <c r="IA36" s="166"/>
      <c r="IB36" s="166"/>
      <c r="IC36" s="166"/>
      <c r="ID36" s="166"/>
      <c r="IE36" s="166"/>
      <c r="IF36" s="166"/>
      <c r="IG36" s="166"/>
      <c r="IH36" s="166"/>
      <c r="II36" s="166"/>
      <c r="IJ36" s="166"/>
      <c r="IK36" s="166"/>
      <c r="IL36" s="166"/>
      <c r="IM36" s="166"/>
      <c r="IN36" s="166"/>
      <c r="IO36" s="166"/>
      <c r="IP36" s="166"/>
      <c r="IQ36" s="166"/>
      <c r="IR36" s="166"/>
      <c r="IS36" s="166"/>
      <c r="IT36" s="166"/>
      <c r="IU36" s="166"/>
      <c r="IV36" s="166"/>
      <c r="IW36" s="166"/>
      <c r="IX36" s="166"/>
      <c r="IY36" s="166"/>
      <c r="IZ36" s="166"/>
      <c r="JA36" s="166"/>
      <c r="JB36" s="166"/>
      <c r="JC36" s="166"/>
      <c r="JD36" s="166"/>
      <c r="JE36" s="166"/>
      <c r="JF36" s="166"/>
      <c r="JG36" s="166"/>
      <c r="JH36" s="166"/>
      <c r="JI36" s="166"/>
      <c r="JJ36" s="166"/>
      <c r="JK36" s="166"/>
      <c r="JL36" s="166"/>
      <c r="JM36" s="166"/>
      <c r="JN36" s="166"/>
      <c r="JO36" s="166"/>
      <c r="JP36" s="166"/>
      <c r="JQ36" s="166"/>
      <c r="JR36" s="166"/>
      <c r="JS36" s="166"/>
      <c r="JT36" s="166"/>
      <c r="JU36" s="166"/>
      <c r="JV36" s="166"/>
      <c r="JW36" s="166"/>
      <c r="JX36" s="166"/>
      <c r="JY36" s="166"/>
      <c r="JZ36" s="166"/>
      <c r="KA36" s="166"/>
      <c r="KB36" s="166"/>
      <c r="KC36" s="166"/>
      <c r="KD36" s="166"/>
      <c r="KE36" s="166"/>
      <c r="KF36" s="166"/>
      <c r="KG36" s="166"/>
      <c r="KH36" s="166"/>
      <c r="KI36" s="166"/>
      <c r="KJ36" s="166"/>
      <c r="KK36" s="166"/>
      <c r="KL36" s="166"/>
      <c r="KM36" s="166"/>
      <c r="KN36" s="166"/>
      <c r="KO36" s="166"/>
      <c r="KP36" s="166"/>
      <c r="KQ36" s="166"/>
      <c r="KR36" s="166"/>
      <c r="KS36" s="166"/>
      <c r="KT36" s="166"/>
      <c r="KU36" s="166"/>
      <c r="KV36" s="166"/>
      <c r="KW36" s="166"/>
      <c r="KX36" s="166"/>
      <c r="KY36" s="166"/>
      <c r="KZ36" s="166"/>
      <c r="LA36" s="166"/>
      <c r="LB36" s="166"/>
      <c r="LC36" s="166"/>
      <c r="LD36" s="166"/>
      <c r="LE36" s="166"/>
      <c r="LF36" s="166"/>
      <c r="LG36" s="166"/>
      <c r="LH36" s="166"/>
      <c r="LI36" s="166"/>
      <c r="LJ36" s="166"/>
      <c r="LK36" s="166"/>
      <c r="LL36" s="166"/>
      <c r="LM36" s="166"/>
      <c r="LN36" s="166"/>
      <c r="LO36" s="166"/>
      <c r="LP36" s="166"/>
      <c r="LQ36" s="166"/>
      <c r="LR36" s="166"/>
      <c r="LS36" s="166"/>
      <c r="LT36" s="166"/>
      <c r="LU36" s="166"/>
      <c r="LV36" s="166"/>
      <c r="LW36" s="166"/>
      <c r="LX36" s="166"/>
      <c r="LY36" s="166"/>
      <c r="LZ36" s="166"/>
      <c r="MA36" s="166"/>
      <c r="MB36" s="182"/>
    </row>
    <row r="37" spans="1:340" ht="14.15" customHeight="1">
      <c r="A37" s="158"/>
      <c r="B37" s="168"/>
      <c r="C37" s="169"/>
      <c r="D37" s="169"/>
      <c r="E37" s="169"/>
      <c r="F37" s="169"/>
      <c r="G37" s="169"/>
      <c r="H37" s="169"/>
      <c r="I37" s="169"/>
      <c r="J37" s="169"/>
      <c r="K37" s="169"/>
      <c r="L37" s="169"/>
      <c r="M37" s="169"/>
      <c r="N37" s="169"/>
      <c r="O37" s="169"/>
      <c r="P37" s="169"/>
      <c r="Q37" s="169"/>
      <c r="R37" s="169"/>
      <c r="S37" s="169"/>
      <c r="T37" s="169"/>
      <c r="U37" s="169"/>
      <c r="V37" s="169"/>
      <c r="W37" s="169"/>
      <c r="X37" s="169"/>
      <c r="Y37" s="169"/>
      <c r="Z37" s="169"/>
      <c r="AA37" s="169"/>
      <c r="AB37" s="169"/>
      <c r="AC37" s="169"/>
      <c r="AD37" s="169"/>
      <c r="AE37" s="169"/>
      <c r="AF37" s="169"/>
      <c r="AG37" s="169"/>
      <c r="AH37" s="169"/>
      <c r="AI37" s="169"/>
      <c r="AJ37" s="169"/>
      <c r="AK37" s="169"/>
      <c r="AL37" s="171"/>
      <c r="AM37" s="194"/>
      <c r="AN37" s="166"/>
      <c r="AO37" s="166"/>
      <c r="AP37" s="166"/>
      <c r="AQ37" s="166"/>
      <c r="AR37" s="166"/>
      <c r="AS37" s="166"/>
      <c r="AT37" s="166"/>
      <c r="AU37" s="166"/>
      <c r="AV37" s="166"/>
      <c r="AW37" s="166"/>
      <c r="AX37" s="166"/>
      <c r="AY37" s="166"/>
      <c r="AZ37" s="166"/>
      <c r="BA37" s="166"/>
      <c r="BB37" s="166"/>
      <c r="BC37" s="166"/>
      <c r="BD37" s="166"/>
      <c r="BE37" s="166"/>
      <c r="BF37" s="166"/>
      <c r="BG37" s="166"/>
      <c r="BH37" s="166"/>
      <c r="BI37" s="166"/>
      <c r="BJ37" s="166"/>
      <c r="BK37" s="166"/>
      <c r="BL37" s="166"/>
      <c r="BM37" s="166"/>
      <c r="BN37" s="166"/>
      <c r="BO37" s="166"/>
      <c r="BP37" s="166"/>
      <c r="BQ37" s="166"/>
      <c r="BR37" s="166"/>
      <c r="BS37" s="166"/>
      <c r="BT37" s="166"/>
      <c r="BU37" s="166"/>
      <c r="BV37" s="166"/>
      <c r="BW37" s="166"/>
      <c r="BX37" s="166"/>
      <c r="BY37" s="166"/>
      <c r="BZ37" s="166"/>
      <c r="CA37" s="166"/>
      <c r="CB37" s="166"/>
      <c r="CC37" s="166"/>
      <c r="CD37" s="166"/>
      <c r="CE37" s="166"/>
      <c r="CF37" s="166"/>
      <c r="CG37" s="166"/>
      <c r="CH37" s="166"/>
      <c r="CI37" s="166"/>
      <c r="CJ37" s="166"/>
      <c r="CK37" s="166"/>
      <c r="CL37" s="166"/>
      <c r="CM37" s="166"/>
      <c r="CN37" s="166"/>
      <c r="CO37" s="166"/>
      <c r="CP37" s="166"/>
      <c r="CQ37" s="166"/>
      <c r="CR37" s="166"/>
      <c r="CS37" s="166"/>
      <c r="CT37" s="166"/>
      <c r="CU37" s="166"/>
      <c r="CV37" s="166"/>
      <c r="CW37" s="166"/>
      <c r="CX37" s="166"/>
      <c r="CY37" s="166"/>
      <c r="CZ37" s="166"/>
      <c r="DA37" s="166"/>
      <c r="DB37" s="166"/>
      <c r="DC37" s="166"/>
      <c r="DD37" s="166"/>
      <c r="DE37" s="166"/>
      <c r="DF37" s="166"/>
      <c r="DG37" s="166"/>
      <c r="DH37" s="166"/>
      <c r="DI37" s="166"/>
      <c r="DJ37" s="166"/>
      <c r="DK37" s="166"/>
      <c r="DL37" s="166"/>
      <c r="DM37" s="166"/>
      <c r="DN37" s="166"/>
      <c r="DO37" s="166"/>
      <c r="DP37" s="166"/>
      <c r="DQ37" s="166"/>
      <c r="DR37" s="166"/>
      <c r="DS37" s="166"/>
      <c r="DT37" s="166"/>
      <c r="DU37" s="166"/>
      <c r="DV37" s="166"/>
      <c r="DW37" s="166"/>
      <c r="DX37" s="166"/>
      <c r="DY37" s="166"/>
      <c r="DZ37" s="166"/>
      <c r="EA37" s="166"/>
      <c r="EB37" s="166"/>
      <c r="EC37" s="166"/>
      <c r="ED37" s="166"/>
      <c r="EE37" s="166"/>
      <c r="EF37" s="166"/>
      <c r="EG37" s="166"/>
      <c r="EH37" s="166"/>
      <c r="EI37" s="166"/>
      <c r="EJ37" s="166"/>
      <c r="EK37" s="166"/>
      <c r="EL37" s="166"/>
      <c r="EM37" s="166"/>
      <c r="EN37" s="166"/>
      <c r="EO37" s="166"/>
      <c r="EP37" s="166"/>
      <c r="EQ37" s="166"/>
      <c r="ER37" s="166"/>
      <c r="ES37" s="166"/>
      <c r="ET37" s="166"/>
      <c r="EU37" s="166"/>
      <c r="EV37" s="166"/>
      <c r="EW37" s="166"/>
      <c r="EX37" s="166"/>
      <c r="EY37" s="166"/>
      <c r="EZ37" s="166"/>
      <c r="FA37" s="166"/>
      <c r="FB37" s="166"/>
      <c r="FC37" s="166"/>
      <c r="FD37" s="166"/>
      <c r="FE37" s="166"/>
      <c r="FF37" s="166"/>
      <c r="FG37" s="166"/>
      <c r="FH37" s="166"/>
      <c r="FI37" s="166"/>
      <c r="FJ37" s="166"/>
      <c r="FK37" s="166"/>
      <c r="FL37" s="166"/>
      <c r="FM37" s="166"/>
      <c r="FN37" s="166"/>
      <c r="FO37" s="166"/>
      <c r="FP37" s="166"/>
      <c r="FQ37" s="166"/>
      <c r="FR37" s="166"/>
      <c r="FS37" s="166"/>
      <c r="FT37" s="166"/>
      <c r="FU37" s="166"/>
      <c r="FV37" s="166"/>
      <c r="FW37" s="166"/>
      <c r="FX37" s="166"/>
      <c r="FY37" s="166"/>
      <c r="FZ37" s="166"/>
      <c r="GA37" s="166"/>
      <c r="GB37" s="166"/>
      <c r="GC37" s="166"/>
      <c r="GD37" s="166"/>
      <c r="GE37" s="166"/>
      <c r="GF37" s="166"/>
      <c r="GG37" s="166"/>
      <c r="GH37" s="166"/>
      <c r="GI37" s="166"/>
      <c r="GJ37" s="166"/>
      <c r="GK37" s="166"/>
      <c r="GL37" s="166"/>
      <c r="GM37" s="166"/>
      <c r="GN37" s="166"/>
      <c r="GO37" s="166"/>
      <c r="GP37" s="166"/>
      <c r="GQ37" s="166"/>
      <c r="GR37" s="166"/>
      <c r="GS37" s="166"/>
      <c r="GT37" s="166"/>
      <c r="GU37" s="166"/>
      <c r="GV37" s="166"/>
      <c r="GW37" s="166"/>
      <c r="GX37" s="166"/>
      <c r="GY37" s="166"/>
      <c r="GZ37" s="166"/>
      <c r="HA37" s="166"/>
      <c r="HB37" s="166"/>
      <c r="HC37" s="166"/>
      <c r="HD37" s="166"/>
      <c r="HE37" s="166"/>
      <c r="HF37" s="166"/>
      <c r="HG37" s="166"/>
      <c r="HH37" s="166"/>
      <c r="HI37" s="166"/>
      <c r="HJ37" s="166"/>
      <c r="HK37" s="166"/>
      <c r="HL37" s="166"/>
      <c r="HM37" s="166"/>
      <c r="HN37" s="166"/>
      <c r="HO37" s="166"/>
      <c r="HP37" s="166"/>
      <c r="HQ37" s="166"/>
      <c r="HR37" s="166"/>
      <c r="HS37" s="166"/>
      <c r="HT37" s="166"/>
      <c r="HU37" s="166"/>
      <c r="HV37" s="166"/>
      <c r="HW37" s="166"/>
      <c r="HX37" s="166"/>
      <c r="HY37" s="166"/>
      <c r="HZ37" s="166"/>
      <c r="IA37" s="166"/>
      <c r="IB37" s="166"/>
      <c r="IC37" s="166"/>
      <c r="ID37" s="166"/>
      <c r="IE37" s="166"/>
      <c r="IF37" s="166"/>
      <c r="IG37" s="166"/>
      <c r="IH37" s="166"/>
      <c r="II37" s="166"/>
      <c r="IJ37" s="166"/>
      <c r="IK37" s="166"/>
      <c r="IL37" s="166"/>
      <c r="IM37" s="166"/>
      <c r="IN37" s="166"/>
      <c r="IO37" s="166"/>
      <c r="IP37" s="166"/>
      <c r="IQ37" s="166"/>
      <c r="IR37" s="166"/>
      <c r="IS37" s="166"/>
      <c r="IT37" s="166"/>
      <c r="IU37" s="166"/>
      <c r="IV37" s="166"/>
      <c r="IW37" s="166"/>
      <c r="IX37" s="166"/>
      <c r="IY37" s="166"/>
      <c r="IZ37" s="166"/>
      <c r="JA37" s="166"/>
      <c r="JB37" s="166"/>
      <c r="JC37" s="166"/>
      <c r="JD37" s="166"/>
      <c r="JE37" s="166"/>
      <c r="JF37" s="166"/>
      <c r="JG37" s="166"/>
      <c r="JH37" s="166"/>
      <c r="JI37" s="166"/>
      <c r="JJ37" s="166"/>
      <c r="JK37" s="166"/>
      <c r="JL37" s="166"/>
      <c r="JM37" s="166"/>
      <c r="JN37" s="166"/>
      <c r="JO37" s="166"/>
      <c r="JP37" s="166"/>
      <c r="JQ37" s="166"/>
      <c r="JR37" s="166"/>
      <c r="JS37" s="166"/>
      <c r="JT37" s="166"/>
      <c r="JU37" s="166"/>
      <c r="JV37" s="166"/>
      <c r="JW37" s="166"/>
      <c r="JX37" s="166"/>
      <c r="JY37" s="166"/>
      <c r="JZ37" s="166"/>
      <c r="KA37" s="166"/>
      <c r="KB37" s="166"/>
      <c r="KC37" s="166"/>
      <c r="KD37" s="166"/>
      <c r="KE37" s="166"/>
      <c r="KF37" s="166"/>
      <c r="KG37" s="166"/>
      <c r="KH37" s="166"/>
      <c r="KI37" s="166"/>
      <c r="KJ37" s="166"/>
      <c r="KK37" s="166"/>
      <c r="KL37" s="166"/>
      <c r="KM37" s="166"/>
      <c r="KN37" s="166"/>
      <c r="KO37" s="166"/>
      <c r="KP37" s="166"/>
      <c r="KQ37" s="166"/>
      <c r="KR37" s="166"/>
      <c r="KS37" s="166"/>
      <c r="KT37" s="166"/>
      <c r="KU37" s="166"/>
      <c r="KV37" s="166"/>
      <c r="KW37" s="166"/>
      <c r="KX37" s="166"/>
      <c r="KY37" s="166"/>
      <c r="KZ37" s="166"/>
      <c r="LA37" s="166"/>
      <c r="LB37" s="166"/>
      <c r="LC37" s="166"/>
      <c r="LD37" s="166"/>
      <c r="LE37" s="166"/>
      <c r="LF37" s="166"/>
      <c r="LG37" s="166"/>
      <c r="LH37" s="166"/>
      <c r="LI37" s="166"/>
      <c r="LJ37" s="166"/>
      <c r="LK37" s="166"/>
      <c r="LL37" s="166"/>
      <c r="LM37" s="166"/>
      <c r="LN37" s="166"/>
      <c r="LO37" s="166"/>
      <c r="LP37" s="166"/>
      <c r="LQ37" s="166"/>
      <c r="LR37" s="166"/>
      <c r="LS37" s="166"/>
      <c r="LT37" s="166"/>
      <c r="LU37" s="166"/>
      <c r="LV37" s="166"/>
      <c r="LW37" s="166"/>
      <c r="LX37" s="166"/>
      <c r="LY37" s="166"/>
      <c r="LZ37" s="166"/>
      <c r="MA37" s="166"/>
      <c r="MB37" s="182"/>
    </row>
    <row r="38" spans="1:340" ht="13.5" customHeight="1" thickBot="1">
      <c r="A38" s="191"/>
      <c r="B38" s="192"/>
      <c r="C38" s="192"/>
      <c r="D38" s="192"/>
      <c r="E38" s="192"/>
      <c r="F38" s="192"/>
      <c r="G38" s="192"/>
      <c r="H38" s="192"/>
      <c r="I38" s="192"/>
      <c r="J38" s="192"/>
      <c r="K38" s="192"/>
      <c r="L38" s="192"/>
      <c r="M38" s="192"/>
      <c r="N38" s="192"/>
      <c r="O38" s="192"/>
      <c r="P38" s="192"/>
      <c r="Q38" s="192"/>
      <c r="R38" s="192"/>
      <c r="S38" s="192"/>
      <c r="T38" s="192"/>
      <c r="U38" s="192"/>
      <c r="V38" s="192"/>
      <c r="W38" s="192"/>
      <c r="X38" s="192"/>
      <c r="Y38" s="192"/>
      <c r="Z38" s="192"/>
      <c r="AA38" s="192"/>
      <c r="AB38" s="192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166"/>
      <c r="AO38" s="166"/>
      <c r="AP38" s="166"/>
      <c r="AQ38" s="166"/>
      <c r="AR38" s="166"/>
      <c r="AS38" s="166"/>
      <c r="AT38" s="166"/>
      <c r="AU38" s="166"/>
      <c r="AV38" s="166"/>
      <c r="AW38" s="166"/>
      <c r="AX38" s="166"/>
      <c r="AY38" s="166"/>
      <c r="AZ38" s="166"/>
      <c r="BA38" s="166"/>
      <c r="BB38" s="166"/>
      <c r="BC38" s="166"/>
      <c r="BD38" s="166"/>
      <c r="BE38" s="166"/>
      <c r="BF38" s="166"/>
      <c r="BG38" s="166"/>
      <c r="BH38" s="166"/>
      <c r="BI38" s="166"/>
      <c r="BJ38" s="166"/>
      <c r="BK38" s="166"/>
      <c r="BL38" s="166"/>
      <c r="BM38" s="166"/>
      <c r="BN38" s="166"/>
      <c r="BO38" s="166"/>
      <c r="BP38" s="166"/>
      <c r="BQ38" s="166"/>
      <c r="BR38" s="166"/>
      <c r="BS38" s="166"/>
      <c r="BT38" s="166"/>
      <c r="BU38" s="166"/>
      <c r="BV38" s="166"/>
      <c r="BW38" s="166"/>
      <c r="BX38" s="166"/>
      <c r="BY38" s="166"/>
      <c r="BZ38" s="166"/>
      <c r="CA38" s="166"/>
      <c r="CB38" s="166"/>
      <c r="CC38" s="166"/>
      <c r="CD38" s="166"/>
      <c r="CE38" s="166"/>
      <c r="CF38" s="166"/>
      <c r="CG38" s="166"/>
      <c r="CH38" s="166"/>
      <c r="CI38" s="166"/>
      <c r="CJ38" s="166"/>
      <c r="CK38" s="166"/>
      <c r="CL38" s="166"/>
      <c r="CM38" s="166"/>
      <c r="CN38" s="166"/>
      <c r="CO38" s="166"/>
      <c r="CP38" s="166"/>
      <c r="CQ38" s="166"/>
      <c r="CR38" s="166"/>
      <c r="CS38" s="166"/>
      <c r="CT38" s="166"/>
      <c r="CU38" s="166"/>
      <c r="CV38" s="166"/>
      <c r="CW38" s="166"/>
      <c r="CX38" s="166"/>
      <c r="CY38" s="166"/>
      <c r="CZ38" s="166"/>
      <c r="DA38" s="166"/>
      <c r="DB38" s="166"/>
      <c r="DC38" s="166"/>
      <c r="DD38" s="166"/>
      <c r="DE38" s="166"/>
      <c r="DF38" s="166"/>
      <c r="DG38" s="166"/>
      <c r="DH38" s="166"/>
      <c r="DI38" s="166"/>
      <c r="DJ38" s="166"/>
      <c r="DK38" s="166"/>
      <c r="DL38" s="166"/>
      <c r="DM38" s="166"/>
      <c r="DN38" s="166"/>
      <c r="DO38" s="166"/>
      <c r="DP38" s="166"/>
      <c r="DQ38" s="166"/>
      <c r="DR38" s="166"/>
      <c r="DS38" s="166"/>
      <c r="DT38" s="166"/>
      <c r="DU38" s="166"/>
      <c r="DV38" s="166"/>
      <c r="DW38" s="166"/>
      <c r="DX38" s="166"/>
      <c r="DY38" s="166"/>
      <c r="DZ38" s="166"/>
      <c r="EA38" s="166"/>
      <c r="EB38" s="166"/>
      <c r="EC38" s="166"/>
      <c r="ED38" s="166"/>
      <c r="EE38" s="166"/>
      <c r="EF38" s="166"/>
      <c r="EG38" s="166"/>
      <c r="EH38" s="166"/>
      <c r="EI38" s="166"/>
      <c r="EJ38" s="166"/>
      <c r="EK38" s="166"/>
      <c r="EL38" s="166"/>
      <c r="EM38" s="166"/>
      <c r="EN38" s="166"/>
      <c r="EO38" s="166"/>
      <c r="EP38" s="166"/>
      <c r="EQ38" s="166"/>
      <c r="ER38" s="166"/>
      <c r="ES38" s="166"/>
      <c r="ET38" s="166"/>
      <c r="EU38" s="166"/>
      <c r="EV38" s="166"/>
      <c r="EW38" s="166"/>
      <c r="EX38" s="166"/>
      <c r="EY38" s="166"/>
      <c r="EZ38" s="166"/>
      <c r="FA38" s="166"/>
      <c r="FB38" s="166"/>
      <c r="FC38" s="166"/>
      <c r="FD38" s="166"/>
      <c r="FE38" s="166"/>
      <c r="FF38" s="166"/>
      <c r="FG38" s="166"/>
      <c r="FH38" s="166"/>
      <c r="FI38" s="166"/>
      <c r="FJ38" s="166"/>
      <c r="FK38" s="166"/>
      <c r="FL38" s="166"/>
      <c r="FM38" s="166"/>
      <c r="FN38" s="166"/>
      <c r="FO38" s="166"/>
      <c r="FP38" s="166"/>
      <c r="FQ38" s="166"/>
      <c r="FR38" s="166"/>
      <c r="FS38" s="166"/>
      <c r="FT38" s="166"/>
      <c r="FU38" s="166"/>
      <c r="FV38" s="166"/>
      <c r="FW38" s="166"/>
      <c r="FX38" s="166"/>
      <c r="FY38" s="166"/>
      <c r="FZ38" s="166"/>
      <c r="GA38" s="166"/>
      <c r="GB38" s="166"/>
      <c r="GC38" s="166"/>
      <c r="GD38" s="166"/>
      <c r="GE38" s="166"/>
      <c r="GF38" s="166"/>
      <c r="GG38" s="166"/>
      <c r="GH38" s="166"/>
      <c r="GI38" s="166"/>
      <c r="GJ38" s="166"/>
      <c r="GK38" s="166"/>
      <c r="GL38" s="166"/>
      <c r="GM38" s="166"/>
      <c r="GN38" s="166"/>
      <c r="GO38" s="166"/>
      <c r="GP38" s="166"/>
      <c r="GQ38" s="166"/>
      <c r="GR38" s="166"/>
      <c r="GS38" s="166"/>
      <c r="GT38" s="166"/>
      <c r="GU38" s="166"/>
      <c r="GV38" s="166"/>
      <c r="GW38" s="166"/>
      <c r="GX38" s="166"/>
      <c r="GY38" s="166"/>
      <c r="GZ38" s="166"/>
      <c r="HA38" s="166"/>
      <c r="HB38" s="166"/>
      <c r="HC38" s="166"/>
      <c r="HD38" s="166"/>
      <c r="HE38" s="166"/>
      <c r="HF38" s="166"/>
      <c r="HG38" s="166"/>
      <c r="HH38" s="166"/>
      <c r="HI38" s="166"/>
      <c r="HJ38" s="166"/>
      <c r="HK38" s="166"/>
      <c r="HL38" s="166"/>
      <c r="HM38" s="166"/>
      <c r="HN38" s="166"/>
      <c r="HO38" s="166"/>
      <c r="HP38" s="166"/>
      <c r="HQ38" s="166"/>
      <c r="HR38" s="166"/>
      <c r="HS38" s="166"/>
      <c r="HT38" s="166"/>
      <c r="HU38" s="166"/>
      <c r="HV38" s="166"/>
      <c r="HW38" s="166"/>
      <c r="HX38" s="166"/>
      <c r="HY38" s="166"/>
      <c r="HZ38" s="166"/>
      <c r="IA38" s="166"/>
      <c r="IB38" s="166"/>
      <c r="IC38" s="166"/>
      <c r="ID38" s="166"/>
      <c r="IE38" s="166"/>
      <c r="IF38" s="166"/>
      <c r="IG38" s="166"/>
      <c r="IH38" s="166"/>
      <c r="II38" s="166"/>
      <c r="IJ38" s="166"/>
      <c r="IK38" s="166"/>
      <c r="IL38" s="166"/>
      <c r="IM38" s="166"/>
      <c r="IN38" s="166"/>
      <c r="IO38" s="166"/>
      <c r="IP38" s="166"/>
      <c r="IQ38" s="166"/>
      <c r="IR38" s="166"/>
      <c r="IS38" s="166"/>
      <c r="IT38" s="166"/>
      <c r="IU38" s="166"/>
      <c r="IV38" s="166"/>
      <c r="IW38" s="166"/>
      <c r="IX38" s="166"/>
      <c r="IY38" s="166"/>
      <c r="IZ38" s="166"/>
      <c r="JA38" s="166"/>
      <c r="JB38" s="166"/>
      <c r="JC38" s="166"/>
      <c r="JD38" s="166"/>
      <c r="JE38" s="166"/>
      <c r="JF38" s="166"/>
      <c r="JG38" s="166"/>
      <c r="JH38" s="166"/>
      <c r="JI38" s="166"/>
      <c r="JJ38" s="166"/>
      <c r="JK38" s="166"/>
      <c r="JL38" s="166"/>
      <c r="JM38" s="166"/>
      <c r="JN38" s="166"/>
      <c r="JO38" s="166"/>
      <c r="JP38" s="166"/>
      <c r="JQ38" s="166"/>
      <c r="JR38" s="166"/>
      <c r="JS38" s="166"/>
      <c r="JT38" s="166"/>
      <c r="JU38" s="166"/>
      <c r="JV38" s="166"/>
      <c r="JW38" s="166"/>
      <c r="JX38" s="166"/>
      <c r="JY38" s="166"/>
      <c r="JZ38" s="166"/>
      <c r="KA38" s="166"/>
      <c r="KB38" s="166"/>
      <c r="KC38" s="166"/>
      <c r="KD38" s="166"/>
      <c r="KE38" s="166"/>
      <c r="KF38" s="166"/>
      <c r="KG38" s="166"/>
      <c r="KH38" s="166"/>
      <c r="KI38" s="166"/>
      <c r="KJ38" s="166"/>
      <c r="KK38" s="166"/>
      <c r="KL38" s="166"/>
      <c r="KM38" s="166"/>
      <c r="KN38" s="166"/>
      <c r="KO38" s="166"/>
      <c r="KP38" s="166"/>
      <c r="KQ38" s="166"/>
      <c r="KR38" s="166"/>
      <c r="KS38" s="166"/>
      <c r="KT38" s="166"/>
      <c r="KU38" s="166"/>
      <c r="KV38" s="166"/>
      <c r="KW38" s="166"/>
      <c r="KX38" s="166"/>
      <c r="KY38" s="166"/>
      <c r="KZ38" s="166"/>
      <c r="LA38" s="166"/>
      <c r="LB38" s="166"/>
      <c r="LC38" s="166"/>
      <c r="LD38" s="166"/>
      <c r="LE38" s="166"/>
      <c r="LF38" s="166"/>
      <c r="LG38" s="166"/>
      <c r="LH38" s="166"/>
      <c r="LI38" s="166"/>
      <c r="LJ38" s="166"/>
      <c r="LK38" s="166"/>
      <c r="LL38" s="166"/>
      <c r="LM38" s="166"/>
      <c r="LN38" s="166"/>
      <c r="LO38" s="166"/>
      <c r="LP38" s="166"/>
      <c r="LQ38" s="166"/>
      <c r="LR38" s="166"/>
      <c r="LS38" s="166"/>
      <c r="LT38" s="166"/>
      <c r="LU38" s="166"/>
      <c r="LV38" s="166"/>
      <c r="LW38" s="166"/>
      <c r="LX38" s="166"/>
      <c r="LY38" s="166"/>
      <c r="LZ38" s="166"/>
      <c r="MA38" s="166"/>
      <c r="MB38" s="182"/>
    </row>
    <row r="39" spans="1:340" ht="13.5" customHeight="1">
      <c r="B39" s="194"/>
      <c r="C39" s="194"/>
      <c r="D39" s="194"/>
      <c r="E39" s="194"/>
      <c r="F39" s="194"/>
      <c r="G39" s="194"/>
      <c r="H39" s="194"/>
      <c r="I39" s="194"/>
      <c r="J39" s="194"/>
      <c r="K39" s="194"/>
      <c r="L39" s="194"/>
      <c r="M39" s="194"/>
      <c r="N39" s="194"/>
      <c r="O39" s="194"/>
      <c r="P39" s="194"/>
      <c r="Q39" s="194"/>
      <c r="R39" s="194"/>
      <c r="S39" s="194"/>
      <c r="T39" s="194"/>
      <c r="U39" s="194"/>
      <c r="V39" s="194"/>
      <c r="W39" s="194"/>
      <c r="X39" s="194"/>
      <c r="Y39" s="194"/>
      <c r="Z39" s="194"/>
      <c r="AA39" s="194"/>
      <c r="AB39" s="194"/>
      <c r="AC39" s="194"/>
      <c r="AD39" s="194"/>
      <c r="AE39" s="194"/>
      <c r="AF39" s="194"/>
      <c r="AG39" s="194"/>
      <c r="AH39" s="194"/>
      <c r="AI39" s="194"/>
      <c r="AJ39" s="194"/>
      <c r="AK39" s="194"/>
      <c r="AL39" s="194"/>
      <c r="AM39" s="194"/>
      <c r="AN39" s="166"/>
      <c r="AO39" s="166"/>
      <c r="AP39" s="166"/>
      <c r="AQ39" s="166"/>
      <c r="AR39" s="166"/>
      <c r="AS39" s="166"/>
      <c r="AT39" s="166"/>
      <c r="AU39" s="166"/>
      <c r="AV39" s="166"/>
      <c r="AW39" s="166"/>
      <c r="AX39" s="166"/>
      <c r="AY39" s="166"/>
      <c r="AZ39" s="166"/>
      <c r="BA39" s="166"/>
      <c r="BB39" s="166"/>
      <c r="BC39" s="166"/>
      <c r="BD39" s="166"/>
      <c r="BE39" s="166"/>
      <c r="BF39" s="166"/>
      <c r="BG39" s="166"/>
      <c r="BH39" s="166"/>
      <c r="BI39" s="166"/>
      <c r="BJ39" s="166"/>
      <c r="BK39" s="166"/>
      <c r="BL39" s="166"/>
      <c r="BM39" s="166"/>
      <c r="BN39" s="166"/>
      <c r="BO39" s="166"/>
      <c r="BP39" s="166"/>
      <c r="BQ39" s="166"/>
      <c r="BR39" s="166"/>
      <c r="BS39" s="166"/>
      <c r="BT39" s="166"/>
      <c r="BU39" s="166"/>
      <c r="BV39" s="166"/>
      <c r="BW39" s="166"/>
      <c r="BX39" s="166"/>
      <c r="BY39" s="166"/>
      <c r="BZ39" s="166"/>
      <c r="CA39" s="166"/>
      <c r="CB39" s="166"/>
      <c r="CC39" s="166"/>
      <c r="CD39" s="166"/>
      <c r="CE39" s="166"/>
      <c r="CF39" s="166"/>
      <c r="CG39" s="166"/>
      <c r="CH39" s="166"/>
      <c r="CI39" s="166"/>
      <c r="CJ39" s="166"/>
      <c r="CK39" s="166"/>
      <c r="CL39" s="166"/>
      <c r="CM39" s="166"/>
      <c r="CN39" s="166"/>
      <c r="CO39" s="166"/>
      <c r="CP39" s="166"/>
      <c r="CQ39" s="166"/>
      <c r="CR39" s="166"/>
      <c r="CS39" s="166"/>
      <c r="CT39" s="166"/>
      <c r="CU39" s="166"/>
      <c r="CV39" s="166"/>
      <c r="CW39" s="166"/>
      <c r="CX39" s="166"/>
      <c r="CY39" s="166"/>
      <c r="CZ39" s="166"/>
      <c r="DA39" s="166"/>
      <c r="DB39" s="166"/>
      <c r="DC39" s="166"/>
      <c r="DD39" s="166"/>
      <c r="DE39" s="166"/>
      <c r="DF39" s="166"/>
      <c r="DG39" s="166"/>
      <c r="DH39" s="166"/>
      <c r="DI39" s="166"/>
      <c r="DJ39" s="166"/>
      <c r="DK39" s="166"/>
      <c r="DL39" s="166"/>
      <c r="DM39" s="166"/>
      <c r="DN39" s="166"/>
      <c r="DO39" s="166"/>
      <c r="DP39" s="166"/>
      <c r="DQ39" s="166"/>
      <c r="DR39" s="166"/>
      <c r="DS39" s="166"/>
      <c r="DT39" s="166"/>
      <c r="DU39" s="166"/>
      <c r="DV39" s="166"/>
      <c r="DW39" s="166"/>
      <c r="DX39" s="166"/>
      <c r="DY39" s="166"/>
      <c r="DZ39" s="166"/>
      <c r="EA39" s="166"/>
      <c r="EB39" s="166"/>
      <c r="EC39" s="166"/>
      <c r="ED39" s="166"/>
      <c r="EE39" s="166"/>
      <c r="EF39" s="166"/>
      <c r="EG39" s="166"/>
      <c r="EH39" s="166"/>
      <c r="EI39" s="166"/>
      <c r="EJ39" s="166"/>
      <c r="EK39" s="166"/>
      <c r="EL39" s="166"/>
      <c r="EM39" s="166"/>
      <c r="EN39" s="166"/>
      <c r="EO39" s="166"/>
      <c r="EP39" s="166"/>
      <c r="EQ39" s="166"/>
      <c r="ER39" s="166"/>
      <c r="ES39" s="166"/>
      <c r="ET39" s="166"/>
      <c r="EU39" s="166"/>
      <c r="EV39" s="166"/>
      <c r="EW39" s="166"/>
      <c r="EX39" s="166"/>
      <c r="EY39" s="166"/>
      <c r="EZ39" s="166"/>
      <c r="FA39" s="166"/>
      <c r="FB39" s="166"/>
      <c r="FC39" s="166"/>
      <c r="FD39" s="166"/>
      <c r="FE39" s="166"/>
      <c r="FF39" s="166"/>
      <c r="FG39" s="166"/>
      <c r="FH39" s="166"/>
      <c r="FI39" s="166"/>
      <c r="FJ39" s="166"/>
      <c r="FK39" s="166"/>
      <c r="FL39" s="166"/>
      <c r="FM39" s="166"/>
      <c r="FN39" s="166"/>
      <c r="FO39" s="166"/>
      <c r="FP39" s="166"/>
      <c r="FQ39" s="166"/>
      <c r="FR39" s="166"/>
      <c r="FS39" s="166"/>
      <c r="FT39" s="166"/>
      <c r="FU39" s="166"/>
      <c r="FV39" s="166"/>
      <c r="FW39" s="166"/>
      <c r="FX39" s="166"/>
      <c r="FY39" s="166"/>
      <c r="FZ39" s="166"/>
      <c r="GA39" s="166"/>
      <c r="GB39" s="166"/>
      <c r="GC39" s="166"/>
      <c r="GD39" s="166"/>
      <c r="GE39" s="166"/>
      <c r="GF39" s="166"/>
      <c r="GG39" s="166"/>
      <c r="GH39" s="166"/>
      <c r="GI39" s="166"/>
      <c r="GJ39" s="166"/>
      <c r="GK39" s="166"/>
      <c r="GL39" s="166"/>
      <c r="GM39" s="166"/>
      <c r="GN39" s="166"/>
      <c r="GO39" s="166"/>
      <c r="GP39" s="166"/>
      <c r="GQ39" s="166"/>
      <c r="GR39" s="166"/>
      <c r="GS39" s="166"/>
      <c r="GT39" s="166"/>
      <c r="GU39" s="166"/>
      <c r="GV39" s="166"/>
      <c r="GW39" s="166"/>
      <c r="GX39" s="166"/>
      <c r="GY39" s="166"/>
      <c r="GZ39" s="166"/>
      <c r="HA39" s="166"/>
      <c r="HB39" s="166"/>
      <c r="HC39" s="166"/>
      <c r="HD39" s="166"/>
      <c r="HE39" s="166"/>
      <c r="HF39" s="166"/>
      <c r="HG39" s="166"/>
      <c r="HH39" s="166"/>
      <c r="HI39" s="166"/>
      <c r="HJ39" s="166"/>
      <c r="HK39" s="166"/>
      <c r="HL39" s="166"/>
      <c r="HM39" s="166"/>
      <c r="HN39" s="166"/>
      <c r="HO39" s="166"/>
      <c r="HP39" s="166"/>
      <c r="HQ39" s="166"/>
      <c r="HR39" s="166"/>
      <c r="HS39" s="166"/>
      <c r="HT39" s="166"/>
      <c r="HU39" s="166"/>
      <c r="HV39" s="166"/>
      <c r="HW39" s="166"/>
      <c r="HX39" s="166"/>
      <c r="HY39" s="166"/>
      <c r="HZ39" s="166"/>
      <c r="IA39" s="166"/>
      <c r="IB39" s="166"/>
      <c r="IC39" s="166"/>
      <c r="ID39" s="166"/>
      <c r="IE39" s="166"/>
      <c r="IF39" s="166"/>
      <c r="IG39" s="166"/>
      <c r="IH39" s="166"/>
      <c r="II39" s="166"/>
      <c r="IJ39" s="166"/>
      <c r="IK39" s="166"/>
      <c r="IL39" s="166"/>
      <c r="IM39" s="166"/>
      <c r="IN39" s="166"/>
      <c r="IO39" s="166"/>
      <c r="IP39" s="166"/>
      <c r="IQ39" s="166"/>
      <c r="IR39" s="166"/>
      <c r="IS39" s="166"/>
      <c r="IT39" s="166"/>
      <c r="IU39" s="166"/>
      <c r="IV39" s="166"/>
      <c r="IW39" s="166"/>
      <c r="IX39" s="166"/>
      <c r="IY39" s="166"/>
      <c r="IZ39" s="166"/>
      <c r="JA39" s="166"/>
      <c r="JB39" s="166"/>
      <c r="JC39" s="166"/>
      <c r="JD39" s="166"/>
      <c r="JE39" s="166"/>
      <c r="JF39" s="166"/>
      <c r="JG39" s="166"/>
      <c r="JH39" s="166"/>
      <c r="JI39" s="166"/>
      <c r="JJ39" s="166"/>
      <c r="JK39" s="166"/>
      <c r="JL39" s="166"/>
      <c r="JM39" s="166"/>
      <c r="JN39" s="166"/>
      <c r="JO39" s="166"/>
      <c r="JP39" s="166"/>
      <c r="JQ39" s="166"/>
      <c r="JR39" s="166"/>
      <c r="JS39" s="166"/>
      <c r="JT39" s="166"/>
      <c r="JU39" s="166"/>
      <c r="JV39" s="166"/>
      <c r="JW39" s="166"/>
      <c r="JX39" s="166"/>
      <c r="JY39" s="166"/>
      <c r="JZ39" s="166"/>
      <c r="KA39" s="166"/>
      <c r="KB39" s="166"/>
      <c r="KC39" s="166"/>
      <c r="KD39" s="166"/>
      <c r="KE39" s="166"/>
      <c r="KF39" s="166"/>
      <c r="KG39" s="166"/>
      <c r="KH39" s="166"/>
      <c r="KI39" s="166"/>
      <c r="KJ39" s="166"/>
      <c r="KK39" s="166"/>
      <c r="KL39" s="166"/>
      <c r="KM39" s="166"/>
      <c r="KN39" s="166"/>
      <c r="KO39" s="166"/>
      <c r="KP39" s="166"/>
      <c r="KQ39" s="166"/>
      <c r="KR39" s="166"/>
      <c r="KS39" s="166"/>
      <c r="KT39" s="166"/>
      <c r="KU39" s="166"/>
      <c r="KV39" s="166"/>
      <c r="KW39" s="166"/>
      <c r="KX39" s="166"/>
      <c r="KY39" s="166"/>
      <c r="KZ39" s="166"/>
      <c r="LA39" s="166"/>
      <c r="LB39" s="166"/>
      <c r="LC39" s="166"/>
      <c r="LD39" s="166"/>
      <c r="LE39" s="166"/>
      <c r="LF39" s="166"/>
      <c r="LG39" s="166"/>
      <c r="LH39" s="166"/>
      <c r="LI39" s="166"/>
      <c r="LJ39" s="166"/>
      <c r="LK39" s="166"/>
      <c r="LL39" s="166"/>
      <c r="LM39" s="166"/>
      <c r="LN39" s="166"/>
      <c r="LO39" s="166"/>
      <c r="LP39" s="166"/>
      <c r="LQ39" s="166"/>
      <c r="LR39" s="166"/>
      <c r="LS39" s="166"/>
      <c r="LT39" s="166"/>
      <c r="LU39" s="166"/>
      <c r="LV39" s="166"/>
      <c r="LW39" s="166"/>
      <c r="LX39" s="166"/>
      <c r="LY39" s="166"/>
      <c r="LZ39" s="166"/>
      <c r="MA39" s="166"/>
      <c r="MB39" s="182"/>
    </row>
    <row r="40" spans="1:340" ht="13.5" customHeight="1">
      <c r="B40" s="194"/>
      <c r="C40" s="194"/>
      <c r="D40" s="194"/>
      <c r="E40" s="194"/>
      <c r="F40" s="194"/>
      <c r="G40" s="194"/>
      <c r="H40" s="194"/>
      <c r="I40" s="194"/>
      <c r="J40" s="194"/>
      <c r="K40" s="194"/>
      <c r="L40" s="194"/>
      <c r="M40" s="194"/>
      <c r="N40" s="194"/>
      <c r="O40" s="194"/>
      <c r="P40" s="194"/>
      <c r="Q40" s="194"/>
      <c r="R40" s="194"/>
      <c r="S40" s="194"/>
      <c r="T40" s="194"/>
      <c r="U40" s="194"/>
      <c r="V40" s="194"/>
      <c r="W40" s="194"/>
      <c r="X40" s="194"/>
      <c r="Y40" s="194"/>
      <c r="Z40" s="194"/>
      <c r="AA40" s="194"/>
      <c r="AB40" s="194"/>
      <c r="AC40" s="194"/>
      <c r="AD40" s="194"/>
      <c r="AE40" s="194"/>
      <c r="AF40" s="194"/>
      <c r="AG40" s="194"/>
      <c r="AH40" s="194"/>
      <c r="AI40" s="194"/>
      <c r="AJ40" s="194"/>
      <c r="AK40" s="194"/>
      <c r="AL40" s="194"/>
      <c r="AM40" s="194"/>
      <c r="AN40" s="166"/>
      <c r="AO40" s="166"/>
      <c r="AP40" s="166"/>
      <c r="AQ40" s="166"/>
      <c r="AR40" s="166"/>
      <c r="AS40" s="166"/>
      <c r="AT40" s="166"/>
      <c r="AU40" s="166"/>
      <c r="AV40" s="166"/>
      <c r="AW40" s="166"/>
      <c r="AX40" s="166"/>
      <c r="AY40" s="166"/>
      <c r="AZ40" s="166"/>
      <c r="BA40" s="166"/>
      <c r="BB40" s="166"/>
      <c r="BC40" s="166"/>
      <c r="BD40" s="166"/>
      <c r="BE40" s="166"/>
      <c r="BF40" s="166"/>
      <c r="BG40" s="166"/>
      <c r="BH40" s="166"/>
      <c r="BI40" s="166"/>
      <c r="BJ40" s="166"/>
      <c r="BK40" s="166"/>
      <c r="BL40" s="166"/>
      <c r="BM40" s="166"/>
      <c r="BN40" s="166"/>
      <c r="BO40" s="166"/>
      <c r="BP40" s="166"/>
      <c r="BQ40" s="166"/>
      <c r="BR40" s="166"/>
      <c r="BS40" s="166"/>
      <c r="BT40" s="166"/>
      <c r="BU40" s="166"/>
      <c r="BV40" s="166"/>
      <c r="BW40" s="166"/>
      <c r="BX40" s="166"/>
      <c r="BY40" s="166"/>
      <c r="BZ40" s="166"/>
      <c r="CA40" s="166"/>
      <c r="CB40" s="166"/>
      <c r="CC40" s="166"/>
      <c r="CD40" s="166"/>
      <c r="CE40" s="166"/>
      <c r="CF40" s="166"/>
      <c r="CG40" s="166"/>
      <c r="CH40" s="166"/>
      <c r="CI40" s="166"/>
      <c r="CJ40" s="166"/>
      <c r="CK40" s="166"/>
      <c r="CL40" s="166"/>
      <c r="CM40" s="166"/>
      <c r="CN40" s="166"/>
      <c r="CO40" s="166"/>
      <c r="CP40" s="166"/>
      <c r="CQ40" s="166"/>
      <c r="CR40" s="166"/>
      <c r="CS40" s="166"/>
      <c r="CT40" s="166"/>
      <c r="CU40" s="166"/>
      <c r="CV40" s="166"/>
      <c r="CW40" s="166"/>
      <c r="CX40" s="166"/>
      <c r="CY40" s="166"/>
      <c r="CZ40" s="166"/>
      <c r="DA40" s="166"/>
      <c r="DB40" s="166"/>
      <c r="DC40" s="166"/>
      <c r="DD40" s="166"/>
      <c r="DE40" s="166"/>
      <c r="DF40" s="166"/>
      <c r="DG40" s="166"/>
      <c r="DH40" s="166"/>
      <c r="DI40" s="166"/>
      <c r="DJ40" s="166"/>
      <c r="DK40" s="166"/>
      <c r="DL40" s="166"/>
      <c r="DM40" s="166"/>
      <c r="DN40" s="166"/>
      <c r="DO40" s="166"/>
      <c r="DP40" s="166"/>
      <c r="DQ40" s="166"/>
      <c r="DR40" s="166"/>
      <c r="DS40" s="166"/>
      <c r="DT40" s="166"/>
      <c r="DU40" s="166"/>
      <c r="DV40" s="166"/>
      <c r="DW40" s="166"/>
      <c r="DX40" s="166"/>
      <c r="DY40" s="166"/>
      <c r="DZ40" s="166"/>
      <c r="EA40" s="166"/>
      <c r="EB40" s="166"/>
      <c r="EC40" s="166"/>
      <c r="ED40" s="166"/>
      <c r="EE40" s="166"/>
      <c r="EF40" s="166"/>
      <c r="EG40" s="166"/>
      <c r="EH40" s="166"/>
      <c r="EI40" s="166"/>
      <c r="EJ40" s="166"/>
      <c r="EK40" s="166"/>
      <c r="EL40" s="166"/>
      <c r="EM40" s="166"/>
      <c r="EN40" s="166"/>
      <c r="EO40" s="166"/>
      <c r="EP40" s="166"/>
      <c r="EQ40" s="166"/>
      <c r="ER40" s="166"/>
      <c r="ES40" s="166"/>
      <c r="ET40" s="166"/>
      <c r="EU40" s="166"/>
      <c r="EV40" s="166"/>
      <c r="EW40" s="166"/>
      <c r="EX40" s="166"/>
      <c r="EY40" s="166"/>
      <c r="EZ40" s="166"/>
      <c r="FA40" s="166"/>
      <c r="FB40" s="166"/>
      <c r="FC40" s="166"/>
      <c r="FD40" s="166"/>
      <c r="FE40" s="166"/>
      <c r="FF40" s="166"/>
      <c r="FG40" s="166"/>
      <c r="FH40" s="166"/>
      <c r="FI40" s="166"/>
      <c r="FJ40" s="166"/>
      <c r="FK40" s="166"/>
      <c r="FL40" s="166"/>
      <c r="FM40" s="166"/>
      <c r="FN40" s="166"/>
      <c r="FO40" s="166"/>
      <c r="FP40" s="166"/>
      <c r="FQ40" s="166"/>
      <c r="FR40" s="166"/>
      <c r="FS40" s="166"/>
      <c r="FT40" s="166"/>
      <c r="FU40" s="166"/>
      <c r="FV40" s="166"/>
      <c r="FW40" s="166"/>
      <c r="FX40" s="166"/>
      <c r="FY40" s="166"/>
      <c r="FZ40" s="166"/>
      <c r="GA40" s="166"/>
      <c r="GB40" s="166"/>
      <c r="GC40" s="166"/>
      <c r="GD40" s="166"/>
      <c r="GE40" s="166"/>
      <c r="GF40" s="166"/>
      <c r="GG40" s="166"/>
      <c r="GH40" s="166"/>
      <c r="GI40" s="166"/>
      <c r="GJ40" s="166"/>
      <c r="GK40" s="166"/>
      <c r="GL40" s="166"/>
      <c r="GM40" s="166"/>
      <c r="GN40" s="166"/>
      <c r="GO40" s="166"/>
      <c r="GP40" s="166"/>
      <c r="GQ40" s="166"/>
      <c r="GR40" s="166"/>
      <c r="GS40" s="166"/>
      <c r="GT40" s="166"/>
      <c r="GU40" s="166"/>
      <c r="GV40" s="166"/>
      <c r="GW40" s="166"/>
      <c r="GX40" s="166"/>
      <c r="GY40" s="166"/>
      <c r="GZ40" s="166"/>
      <c r="HA40" s="166"/>
      <c r="HB40" s="166"/>
      <c r="HC40" s="166"/>
      <c r="HD40" s="166"/>
      <c r="HE40" s="166"/>
      <c r="HF40" s="166"/>
      <c r="HG40" s="166"/>
      <c r="HH40" s="166"/>
      <c r="HI40" s="166"/>
      <c r="HJ40" s="166"/>
      <c r="HK40" s="166"/>
      <c r="HL40" s="166"/>
      <c r="HM40" s="166"/>
      <c r="HN40" s="166"/>
      <c r="HO40" s="166"/>
      <c r="HP40" s="166"/>
      <c r="HQ40" s="166"/>
      <c r="HR40" s="166"/>
      <c r="HS40" s="166"/>
      <c r="HT40" s="166"/>
      <c r="HU40" s="166"/>
      <c r="HV40" s="166"/>
      <c r="HW40" s="166"/>
      <c r="HX40" s="166"/>
      <c r="HY40" s="166"/>
      <c r="HZ40" s="166"/>
      <c r="IA40" s="166"/>
      <c r="IB40" s="166"/>
      <c r="IC40" s="166"/>
      <c r="ID40" s="166"/>
      <c r="IE40" s="166"/>
      <c r="IF40" s="166"/>
      <c r="IG40" s="166"/>
      <c r="IH40" s="166"/>
      <c r="II40" s="166"/>
      <c r="IJ40" s="166"/>
      <c r="IK40" s="166"/>
      <c r="IL40" s="166"/>
      <c r="IM40" s="166"/>
      <c r="IN40" s="166"/>
      <c r="IO40" s="166"/>
      <c r="IP40" s="166"/>
      <c r="IQ40" s="166"/>
      <c r="IR40" s="166"/>
      <c r="IS40" s="166"/>
      <c r="IT40" s="166"/>
      <c r="IU40" s="166"/>
      <c r="IV40" s="166"/>
      <c r="IW40" s="166"/>
      <c r="IX40" s="166"/>
      <c r="IY40" s="166"/>
      <c r="IZ40" s="166"/>
      <c r="JA40" s="166"/>
      <c r="JB40" s="166"/>
      <c r="JC40" s="166"/>
      <c r="JD40" s="166"/>
      <c r="JE40" s="166"/>
      <c r="JF40" s="166"/>
      <c r="JG40" s="166"/>
      <c r="JH40" s="166"/>
      <c r="JI40" s="166"/>
      <c r="JJ40" s="166"/>
      <c r="JK40" s="166"/>
      <c r="JL40" s="166"/>
      <c r="JM40" s="166"/>
      <c r="JN40" s="166"/>
      <c r="JO40" s="166"/>
      <c r="JP40" s="166"/>
      <c r="JQ40" s="166"/>
      <c r="JR40" s="166"/>
      <c r="JS40" s="166"/>
      <c r="JT40" s="166"/>
      <c r="JU40" s="166"/>
      <c r="JV40" s="166"/>
      <c r="JW40" s="166"/>
      <c r="JX40" s="166"/>
      <c r="JY40" s="166"/>
      <c r="JZ40" s="166"/>
      <c r="KA40" s="166"/>
      <c r="KB40" s="166"/>
      <c r="KC40" s="166"/>
      <c r="KD40" s="166"/>
      <c r="KE40" s="166"/>
      <c r="KF40" s="166"/>
      <c r="KG40" s="166"/>
      <c r="KH40" s="166"/>
      <c r="KI40" s="166"/>
      <c r="KJ40" s="166"/>
      <c r="KK40" s="166"/>
      <c r="KL40" s="166"/>
      <c r="KM40" s="166"/>
      <c r="KN40" s="166"/>
      <c r="KO40" s="166"/>
      <c r="KP40" s="166"/>
      <c r="KQ40" s="166"/>
      <c r="KR40" s="166"/>
      <c r="KS40" s="166"/>
      <c r="KT40" s="166"/>
      <c r="KU40" s="166"/>
      <c r="KV40" s="166"/>
      <c r="KW40" s="166"/>
      <c r="KX40" s="166"/>
      <c r="KY40" s="166"/>
      <c r="KZ40" s="166"/>
      <c r="LA40" s="166"/>
      <c r="LB40" s="166"/>
      <c r="LC40" s="166"/>
      <c r="LD40" s="166"/>
      <c r="LE40" s="166"/>
      <c r="LF40" s="166"/>
      <c r="LG40" s="166"/>
      <c r="LH40" s="166"/>
      <c r="LI40" s="166"/>
      <c r="LJ40" s="166"/>
      <c r="LK40" s="166"/>
      <c r="LL40" s="166"/>
      <c r="LM40" s="166"/>
      <c r="LN40" s="166"/>
      <c r="LO40" s="166"/>
      <c r="LP40" s="166"/>
      <c r="LQ40" s="166"/>
      <c r="LR40" s="166"/>
      <c r="LS40" s="166"/>
      <c r="LT40" s="166"/>
      <c r="LU40" s="166"/>
      <c r="LV40" s="166"/>
      <c r="LW40" s="166"/>
      <c r="LX40" s="166"/>
      <c r="LY40" s="166"/>
      <c r="LZ40" s="166"/>
      <c r="MA40" s="166"/>
      <c r="MB40" s="182"/>
    </row>
    <row r="41" spans="1:340" ht="13.5" customHeight="1">
      <c r="B41" s="194"/>
      <c r="C41" s="194"/>
      <c r="D41" s="194"/>
      <c r="E41" s="194"/>
      <c r="F41" s="194"/>
      <c r="G41" s="194"/>
      <c r="H41" s="194"/>
      <c r="I41" s="194"/>
      <c r="J41" s="194"/>
      <c r="K41" s="194"/>
      <c r="L41" s="194"/>
      <c r="M41" s="194"/>
      <c r="N41" s="194"/>
      <c r="O41" s="194"/>
      <c r="P41" s="194"/>
      <c r="Q41" s="194"/>
      <c r="R41" s="194"/>
      <c r="S41" s="194"/>
      <c r="T41" s="194"/>
      <c r="U41" s="194"/>
      <c r="V41" s="194"/>
      <c r="W41" s="194"/>
      <c r="X41" s="194"/>
      <c r="Y41" s="194"/>
      <c r="Z41" s="194"/>
      <c r="AA41" s="194"/>
      <c r="AB41" s="194"/>
      <c r="AC41" s="194"/>
      <c r="AD41" s="194"/>
      <c r="AE41" s="194"/>
      <c r="AF41" s="194"/>
      <c r="AG41" s="194"/>
      <c r="AH41" s="194"/>
      <c r="AI41" s="194"/>
      <c r="AJ41" s="194"/>
      <c r="AK41" s="194"/>
      <c r="AL41" s="194"/>
      <c r="AM41" s="194"/>
      <c r="AN41" s="166"/>
      <c r="AO41" s="166"/>
      <c r="AP41" s="166"/>
      <c r="AQ41" s="166"/>
      <c r="AR41" s="166"/>
      <c r="AS41" s="166"/>
      <c r="AT41" s="166"/>
      <c r="AU41" s="166"/>
      <c r="AV41" s="166"/>
      <c r="AW41" s="166"/>
      <c r="AX41" s="166"/>
      <c r="AY41" s="166"/>
      <c r="AZ41" s="166"/>
      <c r="BA41" s="166"/>
      <c r="BB41" s="166"/>
      <c r="BC41" s="166"/>
      <c r="BD41" s="166"/>
      <c r="BE41" s="166"/>
      <c r="BF41" s="166"/>
      <c r="BG41" s="166"/>
      <c r="BH41" s="166"/>
      <c r="BI41" s="166"/>
      <c r="BJ41" s="166"/>
      <c r="BK41" s="166"/>
      <c r="BL41" s="166"/>
      <c r="BM41" s="166"/>
      <c r="BN41" s="166"/>
      <c r="BO41" s="166"/>
      <c r="BP41" s="166"/>
      <c r="BQ41" s="166"/>
      <c r="BR41" s="166"/>
      <c r="BS41" s="166"/>
      <c r="BT41" s="166"/>
      <c r="BU41" s="166"/>
      <c r="BV41" s="166"/>
      <c r="BW41" s="166"/>
      <c r="BX41" s="166"/>
      <c r="BY41" s="166"/>
      <c r="BZ41" s="166"/>
      <c r="CA41" s="166"/>
      <c r="CB41" s="166"/>
      <c r="CC41" s="166"/>
      <c r="CD41" s="166"/>
      <c r="CE41" s="166"/>
      <c r="CF41" s="166"/>
      <c r="CG41" s="166"/>
      <c r="CH41" s="166"/>
      <c r="CI41" s="166"/>
      <c r="CJ41" s="166"/>
      <c r="CK41" s="166"/>
      <c r="CL41" s="166"/>
      <c r="CM41" s="166"/>
      <c r="CN41" s="166"/>
      <c r="CO41" s="166"/>
      <c r="CP41" s="166"/>
      <c r="CQ41" s="166"/>
      <c r="CR41" s="166"/>
      <c r="CS41" s="166"/>
      <c r="CT41" s="166"/>
      <c r="CU41" s="166"/>
      <c r="CV41" s="166"/>
      <c r="CW41" s="166"/>
      <c r="CX41" s="166"/>
      <c r="CY41" s="166"/>
      <c r="CZ41" s="166"/>
      <c r="DA41" s="166"/>
      <c r="DB41" s="166"/>
      <c r="DC41" s="166"/>
      <c r="DD41" s="166"/>
      <c r="DE41" s="166"/>
      <c r="DF41" s="166"/>
      <c r="DG41" s="166"/>
      <c r="DH41" s="166"/>
      <c r="DI41" s="166"/>
      <c r="DJ41" s="166"/>
      <c r="DK41" s="166"/>
      <c r="DL41" s="166"/>
      <c r="DM41" s="166"/>
      <c r="DN41" s="166"/>
      <c r="DO41" s="166"/>
      <c r="DP41" s="166"/>
      <c r="DQ41" s="166"/>
      <c r="DR41" s="166"/>
      <c r="DS41" s="166"/>
      <c r="DT41" s="166"/>
      <c r="DU41" s="166"/>
      <c r="DV41" s="166"/>
      <c r="DW41" s="166"/>
      <c r="DX41" s="166"/>
      <c r="DY41" s="166"/>
      <c r="DZ41" s="166"/>
      <c r="EA41" s="166"/>
      <c r="EB41" s="166"/>
      <c r="EC41" s="166"/>
      <c r="ED41" s="166"/>
      <c r="EE41" s="166"/>
      <c r="EF41" s="166"/>
      <c r="EG41" s="166"/>
      <c r="EH41" s="166"/>
      <c r="EI41" s="166"/>
      <c r="EJ41" s="166"/>
      <c r="EK41" s="166"/>
      <c r="EL41" s="166"/>
      <c r="EM41" s="166"/>
      <c r="EN41" s="166"/>
      <c r="EO41" s="166"/>
      <c r="EP41" s="166"/>
      <c r="EQ41" s="166"/>
      <c r="ER41" s="166"/>
      <c r="ES41" s="166"/>
      <c r="ET41" s="166"/>
      <c r="EU41" s="166"/>
      <c r="EV41" s="166"/>
      <c r="EW41" s="166"/>
      <c r="EX41" s="166"/>
      <c r="EY41" s="166"/>
      <c r="EZ41" s="166"/>
      <c r="FA41" s="166"/>
      <c r="FB41" s="166"/>
      <c r="FC41" s="166"/>
      <c r="FD41" s="166"/>
      <c r="FE41" s="166"/>
      <c r="FF41" s="166"/>
      <c r="FG41" s="166"/>
      <c r="FH41" s="166"/>
      <c r="FI41" s="166"/>
      <c r="FJ41" s="166"/>
      <c r="FK41" s="166"/>
      <c r="FL41" s="166"/>
      <c r="FM41" s="166"/>
      <c r="FN41" s="166"/>
      <c r="FO41" s="166"/>
      <c r="FP41" s="166"/>
      <c r="FQ41" s="166"/>
      <c r="FR41" s="166"/>
      <c r="FS41" s="166"/>
      <c r="FT41" s="166"/>
      <c r="FU41" s="166"/>
      <c r="FV41" s="166"/>
      <c r="FW41" s="166"/>
      <c r="FX41" s="166"/>
      <c r="FY41" s="166"/>
      <c r="FZ41" s="166"/>
      <c r="GA41" s="166"/>
      <c r="GB41" s="166"/>
      <c r="GC41" s="166"/>
      <c r="GD41" s="166"/>
      <c r="GE41" s="166"/>
      <c r="GF41" s="166"/>
      <c r="GG41" s="166"/>
      <c r="GH41" s="166"/>
      <c r="GI41" s="166"/>
      <c r="GJ41" s="166"/>
      <c r="GK41" s="166"/>
      <c r="GL41" s="166"/>
      <c r="GM41" s="166"/>
      <c r="GN41" s="166"/>
      <c r="GO41" s="166"/>
      <c r="GP41" s="166"/>
      <c r="GQ41" s="166"/>
      <c r="GR41" s="166"/>
      <c r="GS41" s="166"/>
      <c r="GT41" s="166"/>
      <c r="GU41" s="166"/>
      <c r="GV41" s="166"/>
      <c r="GW41" s="166"/>
      <c r="GX41" s="166"/>
      <c r="GY41" s="166"/>
      <c r="GZ41" s="166"/>
      <c r="HA41" s="166"/>
      <c r="HB41" s="166"/>
      <c r="HC41" s="166"/>
      <c r="HD41" s="166"/>
      <c r="HE41" s="166"/>
      <c r="HF41" s="166"/>
      <c r="HG41" s="166"/>
      <c r="HH41" s="166"/>
      <c r="HI41" s="166"/>
      <c r="HJ41" s="166"/>
      <c r="HK41" s="166"/>
      <c r="HL41" s="166"/>
      <c r="HM41" s="166"/>
      <c r="HN41" s="166"/>
      <c r="HO41" s="166"/>
      <c r="HP41" s="166"/>
      <c r="HQ41" s="166"/>
      <c r="HR41" s="166"/>
      <c r="HS41" s="166"/>
      <c r="HT41" s="166"/>
      <c r="HU41" s="166"/>
      <c r="HV41" s="166"/>
      <c r="HW41" s="166"/>
      <c r="HX41" s="166"/>
      <c r="HY41" s="166"/>
      <c r="HZ41" s="166"/>
      <c r="IA41" s="166"/>
      <c r="IB41" s="166"/>
      <c r="IC41" s="166"/>
      <c r="ID41" s="166"/>
      <c r="IE41" s="166"/>
      <c r="IF41" s="166"/>
      <c r="IG41" s="166"/>
      <c r="IH41" s="166"/>
      <c r="II41" s="166"/>
      <c r="IJ41" s="166"/>
      <c r="IK41" s="166"/>
      <c r="IL41" s="166"/>
      <c r="IM41" s="166"/>
      <c r="IN41" s="166"/>
      <c r="IO41" s="166"/>
      <c r="IP41" s="166"/>
      <c r="IQ41" s="166"/>
      <c r="IR41" s="166"/>
      <c r="IS41" s="166"/>
      <c r="IT41" s="166"/>
      <c r="IU41" s="166"/>
      <c r="IV41" s="166"/>
      <c r="IW41" s="166"/>
      <c r="IX41" s="166"/>
      <c r="IY41" s="166"/>
      <c r="IZ41" s="166"/>
      <c r="JA41" s="166"/>
      <c r="JB41" s="166"/>
      <c r="JC41" s="166"/>
      <c r="JD41" s="166"/>
      <c r="JE41" s="166"/>
      <c r="JF41" s="166"/>
      <c r="JG41" s="166"/>
      <c r="JH41" s="166"/>
      <c r="JI41" s="166"/>
      <c r="JJ41" s="166"/>
      <c r="JK41" s="166"/>
      <c r="JL41" s="166"/>
      <c r="JM41" s="166"/>
      <c r="JN41" s="166"/>
      <c r="JO41" s="166"/>
      <c r="JP41" s="166"/>
      <c r="JQ41" s="166"/>
      <c r="JR41" s="166"/>
      <c r="JS41" s="166"/>
      <c r="JT41" s="166"/>
      <c r="JU41" s="166"/>
      <c r="JV41" s="166"/>
      <c r="JW41" s="166"/>
      <c r="JX41" s="166"/>
      <c r="JY41" s="166"/>
      <c r="JZ41" s="166"/>
      <c r="KA41" s="166"/>
      <c r="KB41" s="166"/>
      <c r="KC41" s="166"/>
      <c r="KD41" s="166"/>
      <c r="KE41" s="166"/>
      <c r="KF41" s="166"/>
      <c r="KG41" s="166"/>
      <c r="KH41" s="166"/>
      <c r="KI41" s="166"/>
      <c r="KJ41" s="166"/>
      <c r="KK41" s="166"/>
      <c r="KL41" s="166"/>
      <c r="KM41" s="166"/>
      <c r="KN41" s="166"/>
      <c r="KO41" s="166"/>
      <c r="KP41" s="166"/>
      <c r="KQ41" s="166"/>
      <c r="KR41" s="166"/>
      <c r="KS41" s="166"/>
      <c r="KT41" s="166"/>
      <c r="KU41" s="166"/>
      <c r="KV41" s="166"/>
      <c r="KW41" s="166"/>
      <c r="KX41" s="166"/>
      <c r="KY41" s="166"/>
      <c r="KZ41" s="166"/>
      <c r="LA41" s="166"/>
      <c r="LB41" s="166"/>
      <c r="LC41" s="166"/>
      <c r="LD41" s="166"/>
      <c r="LE41" s="166"/>
      <c r="LF41" s="166"/>
      <c r="LG41" s="166"/>
      <c r="LH41" s="166"/>
      <c r="LI41" s="166"/>
      <c r="LJ41" s="166"/>
      <c r="LK41" s="166"/>
      <c r="LL41" s="166"/>
      <c r="LM41" s="166"/>
      <c r="LN41" s="166"/>
      <c r="LO41" s="166"/>
      <c r="LP41" s="166"/>
      <c r="LQ41" s="166"/>
      <c r="LR41" s="166"/>
      <c r="LS41" s="166"/>
      <c r="LT41" s="166"/>
      <c r="LU41" s="166"/>
      <c r="LV41" s="166"/>
      <c r="LW41" s="166"/>
      <c r="LX41" s="166"/>
      <c r="LY41" s="166"/>
      <c r="LZ41" s="166"/>
      <c r="MA41" s="166"/>
      <c r="MB41" s="182"/>
    </row>
    <row r="42" spans="1:340" ht="13.5" customHeight="1">
      <c r="B42" s="194"/>
      <c r="C42" s="194"/>
      <c r="D42" s="194"/>
      <c r="E42" s="194"/>
      <c r="F42" s="194"/>
      <c r="G42" s="194"/>
      <c r="H42" s="194"/>
      <c r="I42" s="194"/>
      <c r="J42" s="194"/>
      <c r="K42" s="194"/>
      <c r="L42" s="194"/>
      <c r="M42" s="194"/>
      <c r="N42" s="194"/>
      <c r="O42" s="194"/>
      <c r="P42" s="194"/>
      <c r="Q42" s="194"/>
      <c r="R42" s="194"/>
      <c r="S42" s="194"/>
      <c r="T42" s="194"/>
      <c r="U42" s="194"/>
      <c r="V42" s="194"/>
      <c r="W42" s="194"/>
      <c r="X42" s="194"/>
      <c r="Y42" s="194"/>
      <c r="Z42" s="194"/>
      <c r="AA42" s="194"/>
      <c r="AB42" s="194"/>
      <c r="AC42" s="194"/>
      <c r="AD42" s="194"/>
      <c r="AE42" s="194"/>
      <c r="AF42" s="194"/>
      <c r="AG42" s="194"/>
      <c r="AH42" s="194"/>
      <c r="AI42" s="194"/>
      <c r="AJ42" s="194"/>
      <c r="AK42" s="194"/>
      <c r="AL42" s="194"/>
      <c r="AM42" s="194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  <c r="BA42" s="166"/>
      <c r="BB42" s="166"/>
      <c r="BC42" s="166"/>
      <c r="BD42" s="166"/>
      <c r="BE42" s="166"/>
      <c r="BF42" s="166"/>
      <c r="BG42" s="166"/>
      <c r="BH42" s="166"/>
      <c r="BI42" s="166"/>
      <c r="BJ42" s="166"/>
      <c r="BK42" s="166"/>
      <c r="BL42" s="166"/>
      <c r="BM42" s="166"/>
      <c r="BN42" s="166"/>
      <c r="BO42" s="166"/>
      <c r="BP42" s="166"/>
      <c r="BQ42" s="166"/>
      <c r="BR42" s="166"/>
      <c r="BS42" s="166"/>
      <c r="BT42" s="166"/>
      <c r="BU42" s="166"/>
      <c r="BV42" s="166"/>
      <c r="BW42" s="166"/>
      <c r="BX42" s="166"/>
      <c r="BY42" s="166"/>
      <c r="BZ42" s="166"/>
      <c r="CA42" s="166"/>
      <c r="CB42" s="166"/>
      <c r="CC42" s="166"/>
      <c r="CD42" s="166"/>
      <c r="CE42" s="166"/>
      <c r="CF42" s="166"/>
      <c r="CG42" s="166"/>
      <c r="CH42" s="166"/>
      <c r="CI42" s="166"/>
      <c r="CJ42" s="166"/>
      <c r="CK42" s="166"/>
      <c r="CL42" s="166"/>
      <c r="CM42" s="166"/>
      <c r="CN42" s="166"/>
      <c r="CO42" s="166"/>
      <c r="CP42" s="166"/>
      <c r="CQ42" s="166"/>
      <c r="CR42" s="166"/>
      <c r="CS42" s="166"/>
      <c r="CT42" s="166"/>
      <c r="CU42" s="166"/>
      <c r="CV42" s="166"/>
      <c r="CW42" s="166"/>
      <c r="CX42" s="166"/>
      <c r="CY42" s="166"/>
      <c r="CZ42" s="166"/>
      <c r="DA42" s="166"/>
      <c r="DB42" s="166"/>
      <c r="DC42" s="166"/>
      <c r="DD42" s="166"/>
      <c r="DE42" s="166"/>
      <c r="DF42" s="166"/>
      <c r="DG42" s="166"/>
      <c r="DH42" s="166"/>
      <c r="DI42" s="166"/>
      <c r="DJ42" s="166"/>
      <c r="DK42" s="166"/>
      <c r="DL42" s="166"/>
      <c r="DM42" s="166"/>
      <c r="DN42" s="166"/>
      <c r="DO42" s="166"/>
      <c r="DP42" s="166"/>
      <c r="DQ42" s="166"/>
      <c r="DR42" s="166"/>
      <c r="DS42" s="166"/>
      <c r="DT42" s="166"/>
      <c r="DU42" s="166"/>
      <c r="DV42" s="166"/>
      <c r="DW42" s="166"/>
      <c r="DX42" s="166"/>
      <c r="DY42" s="166"/>
      <c r="DZ42" s="166"/>
      <c r="EA42" s="166"/>
      <c r="EB42" s="166"/>
      <c r="EC42" s="166"/>
      <c r="ED42" s="166"/>
      <c r="EE42" s="166"/>
      <c r="EF42" s="166"/>
      <c r="EG42" s="166"/>
      <c r="EH42" s="166"/>
      <c r="EI42" s="166"/>
      <c r="EJ42" s="166"/>
      <c r="EK42" s="166"/>
      <c r="EL42" s="166"/>
      <c r="EM42" s="166"/>
      <c r="EN42" s="166"/>
      <c r="EO42" s="166"/>
      <c r="EP42" s="166"/>
      <c r="EQ42" s="166"/>
      <c r="ER42" s="166"/>
      <c r="ES42" s="166"/>
      <c r="ET42" s="166"/>
      <c r="EU42" s="166"/>
      <c r="EV42" s="166"/>
      <c r="EW42" s="166"/>
      <c r="EX42" s="166"/>
      <c r="EY42" s="166"/>
      <c r="EZ42" s="166"/>
      <c r="FA42" s="166"/>
      <c r="FB42" s="166"/>
      <c r="FC42" s="166"/>
      <c r="FD42" s="166"/>
      <c r="FE42" s="166"/>
      <c r="FF42" s="166"/>
      <c r="FG42" s="166"/>
      <c r="FH42" s="166"/>
      <c r="FI42" s="166"/>
      <c r="FJ42" s="166"/>
      <c r="FK42" s="166"/>
      <c r="FL42" s="166"/>
      <c r="FM42" s="166"/>
      <c r="FN42" s="166"/>
      <c r="FO42" s="166"/>
      <c r="FP42" s="166"/>
      <c r="FQ42" s="166"/>
      <c r="FR42" s="166"/>
      <c r="FS42" s="166"/>
      <c r="FT42" s="166"/>
      <c r="FU42" s="166"/>
      <c r="FV42" s="166"/>
      <c r="FW42" s="166"/>
      <c r="FX42" s="166"/>
      <c r="FY42" s="166"/>
      <c r="FZ42" s="166"/>
      <c r="GA42" s="166"/>
      <c r="GB42" s="166"/>
      <c r="GC42" s="166"/>
      <c r="GD42" s="166"/>
      <c r="GE42" s="166"/>
      <c r="GF42" s="166"/>
      <c r="GG42" s="166"/>
      <c r="GH42" s="166"/>
      <c r="GI42" s="166"/>
      <c r="GJ42" s="166"/>
      <c r="GK42" s="166"/>
      <c r="GL42" s="166"/>
      <c r="GM42" s="166"/>
      <c r="GN42" s="166"/>
      <c r="GO42" s="166"/>
      <c r="GP42" s="166"/>
      <c r="GQ42" s="166"/>
      <c r="GR42" s="166"/>
      <c r="GS42" s="166"/>
      <c r="GT42" s="166"/>
      <c r="GU42" s="166"/>
      <c r="GV42" s="166"/>
      <c r="GW42" s="166"/>
      <c r="GX42" s="166"/>
      <c r="GY42" s="166"/>
      <c r="GZ42" s="166"/>
      <c r="HA42" s="166"/>
      <c r="HB42" s="166"/>
      <c r="HC42" s="166"/>
      <c r="HD42" s="166"/>
      <c r="HE42" s="166"/>
      <c r="HF42" s="166"/>
      <c r="HG42" s="166"/>
      <c r="HH42" s="166"/>
      <c r="HI42" s="166"/>
      <c r="HJ42" s="166"/>
      <c r="HK42" s="166"/>
      <c r="HL42" s="166"/>
      <c r="HM42" s="166"/>
      <c r="HN42" s="166"/>
      <c r="HO42" s="166"/>
      <c r="HP42" s="166"/>
      <c r="HQ42" s="166"/>
      <c r="HR42" s="166"/>
      <c r="HS42" s="166"/>
      <c r="HT42" s="166"/>
      <c r="HU42" s="166"/>
      <c r="HV42" s="166"/>
      <c r="HW42" s="166"/>
      <c r="HX42" s="166"/>
      <c r="HY42" s="166"/>
      <c r="HZ42" s="166"/>
      <c r="IA42" s="166"/>
      <c r="IB42" s="166"/>
      <c r="IC42" s="166"/>
      <c r="ID42" s="166"/>
      <c r="IE42" s="166"/>
      <c r="IF42" s="166"/>
      <c r="IG42" s="166"/>
      <c r="IH42" s="166"/>
      <c r="II42" s="166"/>
      <c r="IJ42" s="166"/>
      <c r="IK42" s="166"/>
      <c r="IL42" s="166"/>
      <c r="IM42" s="166"/>
      <c r="IN42" s="166"/>
      <c r="IO42" s="166"/>
      <c r="IP42" s="166"/>
      <c r="IQ42" s="166"/>
      <c r="IR42" s="166"/>
      <c r="IS42" s="166"/>
      <c r="IT42" s="166"/>
      <c r="IU42" s="166"/>
      <c r="IV42" s="166"/>
      <c r="IW42" s="166"/>
      <c r="IX42" s="166"/>
      <c r="IY42" s="166"/>
      <c r="IZ42" s="166"/>
      <c r="JA42" s="166"/>
      <c r="JB42" s="166"/>
      <c r="JC42" s="166"/>
      <c r="JD42" s="166"/>
      <c r="JE42" s="166"/>
      <c r="JF42" s="166"/>
      <c r="JG42" s="166"/>
      <c r="JH42" s="166"/>
      <c r="JI42" s="166"/>
      <c r="JJ42" s="166"/>
      <c r="JK42" s="166"/>
      <c r="JL42" s="166"/>
      <c r="JM42" s="166"/>
      <c r="JN42" s="166"/>
      <c r="JO42" s="166"/>
      <c r="JP42" s="166"/>
      <c r="JQ42" s="166"/>
      <c r="JR42" s="166"/>
      <c r="JS42" s="166"/>
      <c r="JT42" s="166"/>
      <c r="JU42" s="166"/>
      <c r="JV42" s="166"/>
      <c r="JW42" s="166"/>
      <c r="JX42" s="166"/>
      <c r="JY42" s="166"/>
      <c r="JZ42" s="166"/>
      <c r="KA42" s="166"/>
      <c r="KB42" s="166"/>
      <c r="KC42" s="166"/>
      <c r="KD42" s="166"/>
      <c r="KE42" s="166"/>
      <c r="KF42" s="166"/>
      <c r="KG42" s="166"/>
      <c r="KH42" s="166"/>
      <c r="KI42" s="166"/>
      <c r="KJ42" s="166"/>
      <c r="KK42" s="166"/>
      <c r="KL42" s="166"/>
      <c r="KM42" s="166"/>
      <c r="KN42" s="166"/>
      <c r="KO42" s="166"/>
      <c r="KP42" s="166"/>
      <c r="KQ42" s="166"/>
      <c r="KR42" s="166"/>
      <c r="KS42" s="166"/>
      <c r="KT42" s="166"/>
      <c r="KU42" s="166"/>
      <c r="KV42" s="166"/>
      <c r="KW42" s="166"/>
      <c r="KX42" s="166"/>
      <c r="KY42" s="166"/>
      <c r="KZ42" s="166"/>
      <c r="LA42" s="166"/>
      <c r="LB42" s="166"/>
      <c r="LC42" s="166"/>
      <c r="LD42" s="166"/>
      <c r="LE42" s="166"/>
      <c r="LF42" s="166"/>
      <c r="LG42" s="166"/>
      <c r="LH42" s="166"/>
      <c r="LI42" s="166"/>
      <c r="LJ42" s="166"/>
      <c r="LK42" s="166"/>
      <c r="LL42" s="166"/>
      <c r="LM42" s="166"/>
      <c r="LN42" s="166"/>
      <c r="LO42" s="166"/>
      <c r="LP42" s="166"/>
      <c r="LQ42" s="166"/>
      <c r="LR42" s="166"/>
      <c r="LS42" s="166"/>
      <c r="LT42" s="166"/>
      <c r="LU42" s="166"/>
      <c r="LV42" s="166"/>
      <c r="LW42" s="166"/>
      <c r="LX42" s="166"/>
      <c r="LY42" s="166"/>
      <c r="LZ42" s="166"/>
      <c r="MA42" s="166"/>
      <c r="MB42" s="182"/>
    </row>
    <row r="43" spans="1:340" ht="13.5" customHeight="1">
      <c r="B43" s="194"/>
      <c r="C43" s="194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94"/>
      <c r="O43" s="194"/>
      <c r="P43" s="194"/>
      <c r="Q43" s="194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94"/>
      <c r="AC43" s="194"/>
      <c r="AD43" s="194"/>
      <c r="AE43" s="194"/>
      <c r="AF43" s="194"/>
      <c r="AG43" s="194"/>
      <c r="AH43" s="194"/>
      <c r="AI43" s="194"/>
      <c r="AJ43" s="194"/>
      <c r="AK43" s="194"/>
      <c r="AL43" s="194"/>
      <c r="AM43" s="194"/>
      <c r="AN43" s="166"/>
      <c r="AO43" s="166"/>
      <c r="AP43" s="166"/>
      <c r="AQ43" s="166"/>
      <c r="AR43" s="166"/>
      <c r="AS43" s="166"/>
      <c r="AT43" s="166"/>
      <c r="AU43" s="166"/>
      <c r="AV43" s="166"/>
      <c r="AW43" s="166"/>
      <c r="AX43" s="166"/>
      <c r="AY43" s="166"/>
      <c r="AZ43" s="166"/>
      <c r="BA43" s="166"/>
      <c r="BB43" s="166"/>
      <c r="BC43" s="166"/>
      <c r="BD43" s="166"/>
      <c r="BE43" s="166"/>
      <c r="BF43" s="166"/>
      <c r="BG43" s="166"/>
      <c r="BH43" s="166"/>
      <c r="BI43" s="166"/>
      <c r="BJ43" s="166"/>
      <c r="BK43" s="166"/>
      <c r="BL43" s="166"/>
      <c r="BM43" s="166"/>
      <c r="BN43" s="166"/>
      <c r="BO43" s="166"/>
      <c r="BP43" s="166"/>
      <c r="BQ43" s="166"/>
      <c r="BR43" s="166"/>
      <c r="BS43" s="166"/>
      <c r="BT43" s="166"/>
      <c r="BU43" s="166"/>
      <c r="BV43" s="166"/>
      <c r="BW43" s="166"/>
      <c r="BX43" s="166"/>
      <c r="BY43" s="166"/>
      <c r="BZ43" s="166"/>
      <c r="CA43" s="166"/>
      <c r="CB43" s="166"/>
      <c r="CC43" s="166"/>
      <c r="CD43" s="166"/>
      <c r="CE43" s="166"/>
      <c r="CF43" s="166"/>
      <c r="CG43" s="166"/>
      <c r="CH43" s="166"/>
      <c r="CI43" s="166"/>
      <c r="CJ43" s="166"/>
      <c r="CK43" s="166"/>
      <c r="CL43" s="166"/>
      <c r="CM43" s="166"/>
      <c r="CN43" s="166"/>
      <c r="CO43" s="166"/>
      <c r="CP43" s="166"/>
      <c r="CQ43" s="166"/>
      <c r="CR43" s="166"/>
      <c r="CS43" s="166"/>
      <c r="CT43" s="166"/>
      <c r="CU43" s="166"/>
      <c r="CV43" s="166"/>
      <c r="CW43" s="166"/>
      <c r="CX43" s="166"/>
      <c r="CY43" s="166"/>
      <c r="CZ43" s="166"/>
      <c r="DA43" s="166"/>
      <c r="DB43" s="166"/>
      <c r="DC43" s="166"/>
      <c r="DD43" s="166"/>
      <c r="DE43" s="166"/>
      <c r="DF43" s="166"/>
      <c r="DG43" s="166"/>
      <c r="DH43" s="166"/>
      <c r="DI43" s="166"/>
      <c r="DJ43" s="166"/>
      <c r="DK43" s="166"/>
      <c r="DL43" s="166"/>
      <c r="DM43" s="166"/>
      <c r="DN43" s="166"/>
      <c r="DO43" s="166"/>
      <c r="DP43" s="166"/>
      <c r="DQ43" s="166"/>
      <c r="DR43" s="166"/>
      <c r="DS43" s="166"/>
      <c r="DT43" s="166"/>
      <c r="DU43" s="166"/>
      <c r="DV43" s="166"/>
      <c r="DW43" s="166"/>
      <c r="DX43" s="166"/>
      <c r="DY43" s="166"/>
      <c r="DZ43" s="166"/>
      <c r="EA43" s="166"/>
      <c r="EB43" s="166"/>
      <c r="EC43" s="166"/>
      <c r="ED43" s="166"/>
      <c r="EE43" s="166"/>
      <c r="EF43" s="166"/>
      <c r="EG43" s="166"/>
      <c r="EH43" s="166"/>
      <c r="EI43" s="166"/>
      <c r="EJ43" s="166"/>
      <c r="EK43" s="166"/>
      <c r="EL43" s="166"/>
      <c r="EM43" s="166"/>
      <c r="EN43" s="166"/>
      <c r="EO43" s="166"/>
      <c r="EP43" s="166"/>
      <c r="EQ43" s="166"/>
      <c r="ER43" s="166"/>
      <c r="ES43" s="166"/>
      <c r="ET43" s="166"/>
      <c r="EU43" s="166"/>
      <c r="EV43" s="166"/>
      <c r="EW43" s="166"/>
      <c r="EX43" s="166"/>
      <c r="EY43" s="166"/>
      <c r="EZ43" s="166"/>
      <c r="FA43" s="166"/>
      <c r="FB43" s="166"/>
      <c r="FC43" s="166"/>
      <c r="FD43" s="166"/>
      <c r="FE43" s="166"/>
      <c r="FF43" s="166"/>
      <c r="FG43" s="166"/>
      <c r="FH43" s="166"/>
      <c r="FI43" s="166"/>
      <c r="FJ43" s="166"/>
      <c r="FK43" s="166"/>
      <c r="FL43" s="166"/>
      <c r="FM43" s="166"/>
      <c r="FN43" s="166"/>
      <c r="FO43" s="166"/>
      <c r="FP43" s="166"/>
      <c r="FQ43" s="166"/>
      <c r="FR43" s="166"/>
      <c r="FS43" s="166"/>
      <c r="FT43" s="166"/>
      <c r="FU43" s="166"/>
      <c r="FV43" s="166"/>
      <c r="FW43" s="166"/>
      <c r="FX43" s="166"/>
      <c r="FY43" s="166"/>
      <c r="FZ43" s="166"/>
      <c r="GA43" s="166"/>
      <c r="GB43" s="166"/>
      <c r="GC43" s="166"/>
      <c r="GD43" s="166"/>
      <c r="GE43" s="166"/>
      <c r="GF43" s="166"/>
      <c r="GG43" s="166"/>
      <c r="GH43" s="166"/>
      <c r="GI43" s="166"/>
      <c r="GJ43" s="166"/>
      <c r="GK43" s="166"/>
      <c r="GL43" s="166"/>
      <c r="GM43" s="166"/>
      <c r="GN43" s="166"/>
      <c r="GO43" s="166"/>
      <c r="GP43" s="166"/>
      <c r="GQ43" s="166"/>
      <c r="GR43" s="166"/>
      <c r="GS43" s="166"/>
      <c r="GT43" s="166"/>
      <c r="GU43" s="166"/>
      <c r="GV43" s="166"/>
      <c r="GW43" s="166"/>
      <c r="GX43" s="166"/>
      <c r="GY43" s="166"/>
      <c r="GZ43" s="166"/>
      <c r="HA43" s="166"/>
      <c r="HB43" s="166"/>
      <c r="HC43" s="166"/>
      <c r="HD43" s="166"/>
      <c r="HE43" s="166"/>
      <c r="HF43" s="166"/>
      <c r="HG43" s="166"/>
      <c r="HH43" s="166"/>
      <c r="HI43" s="166"/>
      <c r="HJ43" s="166"/>
      <c r="HK43" s="166"/>
      <c r="HL43" s="166"/>
      <c r="HM43" s="166"/>
      <c r="HN43" s="166"/>
      <c r="HO43" s="166"/>
      <c r="HP43" s="166"/>
      <c r="HQ43" s="166"/>
      <c r="HR43" s="166"/>
      <c r="HS43" s="166"/>
      <c r="HT43" s="166"/>
      <c r="HU43" s="166"/>
      <c r="HV43" s="166"/>
      <c r="HW43" s="166"/>
      <c r="HX43" s="166"/>
      <c r="HY43" s="166"/>
      <c r="HZ43" s="166"/>
      <c r="IA43" s="166"/>
      <c r="IB43" s="166"/>
      <c r="IC43" s="166"/>
      <c r="ID43" s="166"/>
      <c r="IE43" s="166"/>
      <c r="IF43" s="166"/>
      <c r="IG43" s="166"/>
      <c r="IH43" s="166"/>
      <c r="II43" s="166"/>
      <c r="IJ43" s="166"/>
      <c r="IK43" s="166"/>
      <c r="IL43" s="166"/>
      <c r="IM43" s="166"/>
      <c r="IN43" s="166"/>
      <c r="IO43" s="166"/>
      <c r="IP43" s="166"/>
      <c r="IQ43" s="166"/>
      <c r="IR43" s="166"/>
      <c r="IS43" s="166"/>
      <c r="IT43" s="166"/>
      <c r="IU43" s="166"/>
      <c r="IV43" s="166"/>
      <c r="IW43" s="166"/>
      <c r="IX43" s="166"/>
      <c r="IY43" s="166"/>
      <c r="IZ43" s="166"/>
      <c r="JA43" s="166"/>
      <c r="JB43" s="166"/>
      <c r="JC43" s="166"/>
      <c r="JD43" s="166"/>
      <c r="JE43" s="166"/>
      <c r="JF43" s="166"/>
      <c r="JG43" s="166"/>
      <c r="JH43" s="166"/>
      <c r="JI43" s="166"/>
      <c r="JJ43" s="166"/>
      <c r="JK43" s="166"/>
      <c r="JL43" s="166"/>
      <c r="JM43" s="166"/>
      <c r="JN43" s="166"/>
      <c r="JO43" s="166"/>
      <c r="JP43" s="166"/>
      <c r="JQ43" s="166"/>
      <c r="JR43" s="166"/>
      <c r="JS43" s="166"/>
      <c r="JT43" s="166"/>
      <c r="JU43" s="166"/>
      <c r="JV43" s="166"/>
      <c r="JW43" s="166"/>
      <c r="JX43" s="166"/>
      <c r="JY43" s="166"/>
      <c r="JZ43" s="166"/>
      <c r="KA43" s="166"/>
      <c r="KB43" s="166"/>
      <c r="KC43" s="166"/>
      <c r="KD43" s="166"/>
      <c r="KE43" s="166"/>
      <c r="KF43" s="166"/>
      <c r="KG43" s="166"/>
      <c r="KH43" s="166"/>
      <c r="KI43" s="166"/>
      <c r="KJ43" s="166"/>
      <c r="KK43" s="166"/>
      <c r="KL43" s="166"/>
      <c r="KM43" s="166"/>
      <c r="KN43" s="166"/>
      <c r="KO43" s="166"/>
      <c r="KP43" s="166"/>
      <c r="KQ43" s="166"/>
      <c r="KR43" s="166"/>
      <c r="KS43" s="166"/>
      <c r="KT43" s="166"/>
      <c r="KU43" s="166"/>
      <c r="KV43" s="166"/>
      <c r="KW43" s="166"/>
      <c r="KX43" s="166"/>
      <c r="KY43" s="166"/>
      <c r="KZ43" s="166"/>
      <c r="LA43" s="166"/>
      <c r="LB43" s="166"/>
      <c r="LC43" s="166"/>
      <c r="LD43" s="166"/>
      <c r="LE43" s="166"/>
      <c r="LF43" s="166"/>
      <c r="LG43" s="166"/>
      <c r="LH43" s="166"/>
      <c r="LI43" s="166"/>
      <c r="LJ43" s="166"/>
      <c r="LK43" s="166"/>
      <c r="LL43" s="166"/>
      <c r="LM43" s="166"/>
      <c r="LN43" s="166"/>
      <c r="LO43" s="166"/>
      <c r="LP43" s="166"/>
      <c r="LQ43" s="166"/>
      <c r="LR43" s="166"/>
      <c r="LS43" s="166"/>
      <c r="LT43" s="166"/>
      <c r="LU43" s="166"/>
      <c r="LV43" s="166"/>
      <c r="LW43" s="166"/>
      <c r="LX43" s="166"/>
      <c r="LY43" s="166"/>
      <c r="LZ43" s="166"/>
      <c r="MA43" s="166"/>
      <c r="MB43" s="182"/>
    </row>
    <row r="44" spans="1:340" ht="13.5" customHeight="1">
      <c r="B44" s="194"/>
      <c r="C44" s="194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94"/>
      <c r="O44" s="194"/>
      <c r="P44" s="194"/>
      <c r="Q44" s="194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94"/>
      <c r="AC44" s="194"/>
      <c r="AD44" s="194"/>
      <c r="AE44" s="194"/>
      <c r="AF44" s="194"/>
      <c r="AG44" s="194"/>
      <c r="AH44" s="194"/>
      <c r="AI44" s="194"/>
      <c r="AJ44" s="194"/>
      <c r="AK44" s="194"/>
      <c r="AL44" s="194"/>
      <c r="AM44" s="194"/>
      <c r="AN44" s="166"/>
      <c r="AO44" s="166"/>
      <c r="AP44" s="166"/>
      <c r="AQ44" s="166"/>
      <c r="AR44" s="166"/>
      <c r="AS44" s="166"/>
      <c r="AT44" s="166"/>
      <c r="AU44" s="166"/>
      <c r="AV44" s="166"/>
      <c r="AW44" s="166"/>
      <c r="AX44" s="166"/>
      <c r="AY44" s="166"/>
      <c r="AZ44" s="166"/>
      <c r="BA44" s="166"/>
      <c r="BB44" s="166"/>
      <c r="BC44" s="166"/>
      <c r="BD44" s="166"/>
      <c r="BE44" s="166"/>
      <c r="BF44" s="166"/>
      <c r="BG44" s="166"/>
      <c r="BH44" s="166"/>
      <c r="BI44" s="166"/>
      <c r="BJ44" s="166"/>
      <c r="BK44" s="166"/>
      <c r="BL44" s="166"/>
      <c r="BM44" s="166"/>
      <c r="BN44" s="166"/>
      <c r="BO44" s="166"/>
      <c r="BP44" s="166"/>
      <c r="BQ44" s="166"/>
      <c r="BR44" s="166"/>
      <c r="BS44" s="166"/>
      <c r="BT44" s="166"/>
      <c r="BU44" s="166"/>
      <c r="BV44" s="166"/>
      <c r="BW44" s="166"/>
      <c r="BX44" s="166"/>
      <c r="BY44" s="166"/>
      <c r="BZ44" s="166"/>
      <c r="CA44" s="166"/>
      <c r="CB44" s="166"/>
      <c r="CC44" s="166"/>
      <c r="CD44" s="166"/>
      <c r="CE44" s="166"/>
      <c r="CF44" s="166"/>
      <c r="CG44" s="166"/>
      <c r="CH44" s="166"/>
      <c r="CI44" s="166"/>
      <c r="CJ44" s="166"/>
      <c r="CK44" s="166"/>
      <c r="CL44" s="166"/>
      <c r="CM44" s="166"/>
      <c r="CN44" s="166"/>
      <c r="CO44" s="166"/>
      <c r="CP44" s="166"/>
      <c r="CQ44" s="166"/>
      <c r="CR44" s="166"/>
      <c r="CS44" s="166"/>
      <c r="CT44" s="166"/>
      <c r="CU44" s="166"/>
      <c r="CV44" s="166"/>
      <c r="CW44" s="166"/>
      <c r="CX44" s="166"/>
      <c r="CY44" s="166"/>
      <c r="CZ44" s="166"/>
      <c r="DA44" s="166"/>
      <c r="DB44" s="166"/>
      <c r="DC44" s="166"/>
      <c r="DD44" s="166"/>
      <c r="DE44" s="166"/>
      <c r="DF44" s="166"/>
      <c r="DG44" s="166"/>
      <c r="DH44" s="166"/>
      <c r="DI44" s="166"/>
      <c r="DJ44" s="166"/>
      <c r="DK44" s="166"/>
      <c r="DL44" s="166"/>
      <c r="DM44" s="166"/>
      <c r="DN44" s="166"/>
      <c r="DO44" s="166"/>
      <c r="DP44" s="166"/>
      <c r="DQ44" s="166"/>
      <c r="DR44" s="166"/>
      <c r="DS44" s="166"/>
      <c r="DT44" s="166"/>
      <c r="DU44" s="166"/>
      <c r="DV44" s="166"/>
      <c r="DW44" s="166"/>
      <c r="DX44" s="166"/>
      <c r="DY44" s="166"/>
      <c r="DZ44" s="166"/>
      <c r="EA44" s="166"/>
      <c r="EB44" s="166"/>
      <c r="EC44" s="166"/>
      <c r="ED44" s="166"/>
      <c r="EE44" s="166"/>
      <c r="EF44" s="166"/>
      <c r="EG44" s="166"/>
      <c r="EH44" s="166"/>
      <c r="EI44" s="166"/>
      <c r="EJ44" s="166"/>
      <c r="EK44" s="166"/>
      <c r="EL44" s="166"/>
      <c r="EM44" s="166"/>
      <c r="EN44" s="166"/>
      <c r="EO44" s="166"/>
      <c r="EP44" s="166"/>
      <c r="EQ44" s="166"/>
      <c r="ER44" s="166"/>
      <c r="ES44" s="166"/>
      <c r="ET44" s="166"/>
      <c r="EU44" s="166"/>
      <c r="EV44" s="166"/>
      <c r="EW44" s="166"/>
      <c r="EX44" s="166"/>
      <c r="EY44" s="166"/>
      <c r="EZ44" s="166"/>
      <c r="FA44" s="166"/>
      <c r="FB44" s="166"/>
      <c r="FC44" s="166"/>
      <c r="FD44" s="166"/>
      <c r="FE44" s="166"/>
      <c r="FF44" s="166"/>
      <c r="FG44" s="166"/>
      <c r="FH44" s="166"/>
      <c r="FI44" s="166"/>
      <c r="FJ44" s="166"/>
      <c r="FK44" s="166"/>
      <c r="FL44" s="166"/>
      <c r="FM44" s="166"/>
      <c r="FN44" s="166"/>
      <c r="FO44" s="166"/>
      <c r="FP44" s="166"/>
      <c r="FQ44" s="166"/>
      <c r="FR44" s="166"/>
      <c r="FS44" s="166"/>
      <c r="FT44" s="166"/>
      <c r="FU44" s="166"/>
      <c r="FV44" s="166"/>
      <c r="FW44" s="166"/>
      <c r="FX44" s="166"/>
      <c r="FY44" s="166"/>
      <c r="FZ44" s="166"/>
      <c r="GA44" s="166"/>
      <c r="GB44" s="166"/>
      <c r="GC44" s="166"/>
      <c r="GD44" s="166"/>
      <c r="GE44" s="166"/>
      <c r="GF44" s="166"/>
      <c r="GG44" s="166"/>
      <c r="GH44" s="166"/>
      <c r="GI44" s="166"/>
      <c r="GJ44" s="166"/>
      <c r="GK44" s="166"/>
      <c r="GL44" s="166"/>
      <c r="GM44" s="166"/>
      <c r="GN44" s="166"/>
      <c r="GO44" s="166"/>
      <c r="GP44" s="166"/>
      <c r="GQ44" s="166"/>
      <c r="GR44" s="166"/>
      <c r="GS44" s="166"/>
      <c r="GT44" s="166"/>
      <c r="GU44" s="166"/>
      <c r="GV44" s="166"/>
      <c r="GW44" s="166"/>
      <c r="GX44" s="166"/>
      <c r="GY44" s="166"/>
      <c r="GZ44" s="166"/>
      <c r="HA44" s="166"/>
      <c r="HB44" s="166"/>
      <c r="HC44" s="166"/>
      <c r="HD44" s="166"/>
      <c r="HE44" s="166"/>
      <c r="HF44" s="166"/>
      <c r="HG44" s="166"/>
      <c r="HH44" s="166"/>
      <c r="HI44" s="166"/>
      <c r="HJ44" s="166"/>
      <c r="HK44" s="166"/>
      <c r="HL44" s="166"/>
      <c r="HM44" s="166"/>
      <c r="HN44" s="166"/>
      <c r="HO44" s="166"/>
      <c r="HP44" s="166"/>
      <c r="HQ44" s="166"/>
      <c r="HR44" s="166"/>
      <c r="HS44" s="166"/>
      <c r="HT44" s="166"/>
      <c r="HU44" s="166"/>
      <c r="HV44" s="166"/>
      <c r="HW44" s="166"/>
      <c r="HX44" s="166"/>
      <c r="HY44" s="166"/>
      <c r="HZ44" s="166"/>
      <c r="IA44" s="166"/>
      <c r="IB44" s="166"/>
      <c r="IC44" s="166"/>
      <c r="ID44" s="166"/>
      <c r="IE44" s="166"/>
      <c r="IF44" s="166"/>
      <c r="IG44" s="166"/>
      <c r="IH44" s="166"/>
      <c r="II44" s="166"/>
      <c r="IJ44" s="166"/>
      <c r="IK44" s="166"/>
      <c r="IL44" s="166"/>
      <c r="IM44" s="166"/>
      <c r="IN44" s="166"/>
      <c r="IO44" s="166"/>
      <c r="IP44" s="166"/>
      <c r="IQ44" s="166"/>
      <c r="IR44" s="166"/>
      <c r="IS44" s="166"/>
      <c r="IT44" s="166"/>
      <c r="IU44" s="166"/>
      <c r="IV44" s="166"/>
      <c r="IW44" s="166"/>
      <c r="IX44" s="166"/>
      <c r="IY44" s="166"/>
      <c r="IZ44" s="166"/>
      <c r="JA44" s="166"/>
      <c r="JB44" s="166"/>
      <c r="JC44" s="166"/>
      <c r="JD44" s="166"/>
      <c r="JE44" s="166"/>
      <c r="JF44" s="166"/>
      <c r="JG44" s="166"/>
      <c r="JH44" s="166"/>
      <c r="JI44" s="166"/>
      <c r="JJ44" s="166"/>
      <c r="JK44" s="166"/>
      <c r="JL44" s="166"/>
      <c r="JM44" s="166"/>
      <c r="JN44" s="166"/>
      <c r="JO44" s="166"/>
      <c r="JP44" s="166"/>
      <c r="JQ44" s="166"/>
      <c r="JR44" s="166"/>
      <c r="JS44" s="166"/>
      <c r="JT44" s="166"/>
      <c r="JU44" s="166"/>
      <c r="JV44" s="166"/>
      <c r="JW44" s="166"/>
      <c r="JX44" s="166"/>
      <c r="JY44" s="166"/>
      <c r="JZ44" s="166"/>
      <c r="KA44" s="166"/>
      <c r="KB44" s="166"/>
      <c r="KC44" s="166"/>
      <c r="KD44" s="166"/>
      <c r="KE44" s="166"/>
      <c r="KF44" s="166"/>
      <c r="KG44" s="166"/>
      <c r="KH44" s="166"/>
      <c r="KI44" s="166"/>
      <c r="KJ44" s="166"/>
      <c r="KK44" s="166"/>
      <c r="KL44" s="166"/>
      <c r="KM44" s="166"/>
      <c r="KN44" s="166"/>
      <c r="KO44" s="166"/>
      <c r="KP44" s="166"/>
      <c r="KQ44" s="166"/>
      <c r="KR44" s="166"/>
      <c r="KS44" s="166"/>
      <c r="KT44" s="166"/>
      <c r="KU44" s="166"/>
      <c r="KV44" s="166"/>
      <c r="KW44" s="166"/>
      <c r="KX44" s="166"/>
      <c r="KY44" s="166"/>
      <c r="KZ44" s="166"/>
      <c r="LA44" s="166"/>
      <c r="LB44" s="166"/>
      <c r="LC44" s="166"/>
      <c r="LD44" s="166"/>
      <c r="LE44" s="166"/>
      <c r="LF44" s="166"/>
      <c r="LG44" s="166"/>
      <c r="LH44" s="166"/>
      <c r="LI44" s="166"/>
      <c r="LJ44" s="166"/>
      <c r="LK44" s="166"/>
      <c r="LL44" s="166"/>
      <c r="LM44" s="166"/>
      <c r="LN44" s="166"/>
      <c r="LO44" s="166"/>
      <c r="LP44" s="166"/>
      <c r="LQ44" s="166"/>
      <c r="LR44" s="166"/>
      <c r="LS44" s="166"/>
      <c r="LT44" s="166"/>
      <c r="LU44" s="166"/>
      <c r="LV44" s="166"/>
      <c r="LW44" s="166"/>
      <c r="LX44" s="166"/>
      <c r="LY44" s="166"/>
      <c r="LZ44" s="166"/>
      <c r="MA44" s="166"/>
      <c r="MB44" s="182"/>
    </row>
    <row r="45" spans="1:340" ht="13.5" customHeight="1">
      <c r="B45" s="194"/>
      <c r="C45" s="194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94"/>
      <c r="O45" s="194"/>
      <c r="P45" s="194"/>
      <c r="Q45" s="194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94"/>
      <c r="AC45" s="194"/>
      <c r="AD45" s="194"/>
      <c r="AE45" s="194"/>
      <c r="AF45" s="194"/>
      <c r="AG45" s="194"/>
      <c r="AH45" s="194"/>
      <c r="AI45" s="194"/>
      <c r="AJ45" s="194"/>
      <c r="AK45" s="194"/>
      <c r="AL45" s="194"/>
      <c r="AM45" s="194"/>
      <c r="AN45" s="166"/>
      <c r="AO45" s="166"/>
      <c r="AP45" s="166"/>
      <c r="AQ45" s="166"/>
      <c r="AR45" s="166"/>
      <c r="AS45" s="166"/>
      <c r="AT45" s="166"/>
      <c r="AU45" s="166"/>
      <c r="AV45" s="166"/>
      <c r="AW45" s="166"/>
      <c r="AX45" s="166"/>
      <c r="AY45" s="166"/>
      <c r="AZ45" s="166"/>
      <c r="BA45" s="166"/>
      <c r="BB45" s="166"/>
      <c r="BC45" s="166"/>
      <c r="BD45" s="166"/>
      <c r="BE45" s="166"/>
      <c r="BF45" s="166"/>
      <c r="BG45" s="166"/>
      <c r="BH45" s="166"/>
      <c r="BI45" s="166"/>
      <c r="BJ45" s="166"/>
      <c r="BK45" s="166"/>
      <c r="BL45" s="166"/>
      <c r="BM45" s="166"/>
      <c r="BN45" s="166"/>
      <c r="BO45" s="166"/>
      <c r="BP45" s="166"/>
      <c r="BQ45" s="166"/>
      <c r="BR45" s="166"/>
      <c r="BS45" s="166"/>
      <c r="BT45" s="166"/>
      <c r="BU45" s="166"/>
      <c r="BV45" s="166"/>
      <c r="BW45" s="166"/>
      <c r="BX45" s="166"/>
      <c r="BY45" s="166"/>
      <c r="BZ45" s="166"/>
      <c r="CA45" s="166"/>
      <c r="CB45" s="166"/>
      <c r="CC45" s="166"/>
      <c r="CD45" s="166"/>
      <c r="CE45" s="166"/>
      <c r="CF45" s="166"/>
      <c r="CG45" s="166"/>
      <c r="CH45" s="166"/>
      <c r="CI45" s="166"/>
      <c r="CJ45" s="166"/>
      <c r="CK45" s="166"/>
      <c r="CL45" s="166"/>
      <c r="CM45" s="166"/>
      <c r="CN45" s="166"/>
      <c r="CO45" s="166"/>
      <c r="CP45" s="166"/>
      <c r="CQ45" s="166"/>
      <c r="CR45" s="166"/>
      <c r="CS45" s="166"/>
      <c r="CT45" s="166"/>
      <c r="CU45" s="166"/>
      <c r="CV45" s="166"/>
      <c r="CW45" s="166"/>
      <c r="CX45" s="166"/>
      <c r="CY45" s="166"/>
      <c r="CZ45" s="166"/>
      <c r="DA45" s="166"/>
      <c r="DB45" s="166"/>
      <c r="DC45" s="166"/>
      <c r="DD45" s="166"/>
      <c r="DE45" s="166"/>
      <c r="DF45" s="166"/>
      <c r="DG45" s="166"/>
      <c r="DH45" s="166"/>
      <c r="DI45" s="166"/>
      <c r="DJ45" s="166"/>
      <c r="DK45" s="166"/>
      <c r="DL45" s="166"/>
      <c r="DM45" s="166"/>
      <c r="DN45" s="166"/>
      <c r="DO45" s="166"/>
      <c r="DP45" s="166"/>
      <c r="DQ45" s="166"/>
      <c r="DR45" s="166"/>
      <c r="DS45" s="166"/>
      <c r="DT45" s="166"/>
      <c r="DU45" s="166"/>
      <c r="DV45" s="166"/>
      <c r="DW45" s="166"/>
      <c r="DX45" s="166"/>
      <c r="DY45" s="166"/>
      <c r="DZ45" s="166"/>
      <c r="EA45" s="166"/>
      <c r="EB45" s="166"/>
      <c r="EC45" s="166"/>
      <c r="ED45" s="166"/>
      <c r="EE45" s="166"/>
      <c r="EF45" s="166"/>
      <c r="EG45" s="166"/>
      <c r="EH45" s="166"/>
      <c r="EI45" s="166"/>
      <c r="EJ45" s="166"/>
      <c r="EK45" s="166"/>
      <c r="EL45" s="166"/>
      <c r="EM45" s="166"/>
      <c r="EN45" s="166"/>
      <c r="EO45" s="166"/>
      <c r="EP45" s="166"/>
      <c r="EQ45" s="166"/>
      <c r="ER45" s="166"/>
      <c r="ES45" s="166"/>
      <c r="ET45" s="166"/>
      <c r="EU45" s="166"/>
      <c r="EV45" s="166"/>
      <c r="EW45" s="166"/>
      <c r="EX45" s="166"/>
      <c r="EY45" s="166"/>
      <c r="EZ45" s="166"/>
      <c r="FA45" s="166"/>
      <c r="FB45" s="166"/>
      <c r="FC45" s="166"/>
      <c r="FD45" s="166"/>
      <c r="FE45" s="166"/>
      <c r="FF45" s="166"/>
      <c r="FG45" s="166"/>
      <c r="FH45" s="166"/>
      <c r="FI45" s="166"/>
      <c r="FJ45" s="166"/>
      <c r="FK45" s="166"/>
      <c r="FL45" s="166"/>
      <c r="FM45" s="166"/>
      <c r="FN45" s="166"/>
      <c r="FO45" s="166"/>
      <c r="FP45" s="166"/>
      <c r="FQ45" s="166"/>
      <c r="FR45" s="166"/>
      <c r="FS45" s="166"/>
      <c r="FT45" s="166"/>
      <c r="FU45" s="166"/>
      <c r="FV45" s="166"/>
      <c r="FW45" s="166"/>
      <c r="FX45" s="166"/>
      <c r="FY45" s="166"/>
      <c r="FZ45" s="166"/>
      <c r="GA45" s="166"/>
      <c r="GB45" s="166"/>
      <c r="GC45" s="166"/>
      <c r="GD45" s="166"/>
      <c r="GE45" s="166"/>
      <c r="GF45" s="166"/>
      <c r="GG45" s="166"/>
      <c r="GH45" s="166"/>
      <c r="GI45" s="166"/>
      <c r="GJ45" s="166"/>
      <c r="GK45" s="166"/>
      <c r="GL45" s="166"/>
      <c r="GM45" s="166"/>
      <c r="GN45" s="166"/>
      <c r="GO45" s="166"/>
      <c r="GP45" s="166"/>
      <c r="GQ45" s="166"/>
      <c r="GR45" s="166"/>
      <c r="GS45" s="166"/>
      <c r="GT45" s="166"/>
      <c r="GU45" s="166"/>
      <c r="GV45" s="166"/>
      <c r="GW45" s="166"/>
      <c r="GX45" s="166"/>
      <c r="GY45" s="166"/>
      <c r="GZ45" s="166"/>
      <c r="HA45" s="166"/>
      <c r="HB45" s="166"/>
      <c r="HC45" s="166"/>
      <c r="HD45" s="166"/>
      <c r="HE45" s="166"/>
      <c r="HF45" s="166"/>
      <c r="HG45" s="166"/>
      <c r="HH45" s="166"/>
      <c r="HI45" s="166"/>
      <c r="HJ45" s="166"/>
      <c r="HK45" s="166"/>
      <c r="HL45" s="166"/>
      <c r="HM45" s="166"/>
      <c r="HN45" s="166"/>
      <c r="HO45" s="166"/>
      <c r="HP45" s="166"/>
      <c r="HQ45" s="166"/>
      <c r="HR45" s="166"/>
      <c r="HS45" s="166"/>
      <c r="HT45" s="166"/>
      <c r="HU45" s="166"/>
      <c r="HV45" s="166"/>
      <c r="HW45" s="166"/>
      <c r="HX45" s="166"/>
      <c r="HY45" s="166"/>
      <c r="HZ45" s="166"/>
      <c r="IA45" s="166"/>
      <c r="IB45" s="166"/>
      <c r="IC45" s="166"/>
      <c r="ID45" s="166"/>
      <c r="IE45" s="166"/>
      <c r="IF45" s="166"/>
      <c r="IG45" s="166"/>
      <c r="IH45" s="166"/>
      <c r="II45" s="166"/>
      <c r="IJ45" s="166"/>
      <c r="IK45" s="166"/>
      <c r="IL45" s="166"/>
      <c r="IM45" s="166"/>
      <c r="IN45" s="166"/>
      <c r="IO45" s="166"/>
      <c r="IP45" s="166"/>
      <c r="IQ45" s="166"/>
      <c r="IR45" s="166"/>
      <c r="IS45" s="166"/>
      <c r="IT45" s="166"/>
      <c r="IU45" s="166"/>
      <c r="IV45" s="166"/>
      <c r="IW45" s="166"/>
      <c r="IX45" s="166"/>
      <c r="IY45" s="166"/>
      <c r="IZ45" s="166"/>
      <c r="JA45" s="166"/>
      <c r="JB45" s="166"/>
      <c r="JC45" s="166"/>
      <c r="JD45" s="166"/>
      <c r="JE45" s="166"/>
      <c r="JF45" s="166"/>
      <c r="JG45" s="166"/>
      <c r="JH45" s="166"/>
      <c r="JI45" s="166"/>
      <c r="JJ45" s="166"/>
      <c r="JK45" s="166"/>
      <c r="JL45" s="166"/>
      <c r="JM45" s="166"/>
      <c r="JN45" s="166"/>
      <c r="JO45" s="166"/>
      <c r="JP45" s="166"/>
      <c r="JQ45" s="166"/>
      <c r="JR45" s="166"/>
      <c r="JS45" s="166"/>
      <c r="JT45" s="166"/>
      <c r="JU45" s="166"/>
      <c r="JV45" s="166"/>
      <c r="JW45" s="166"/>
      <c r="JX45" s="166"/>
      <c r="JY45" s="166"/>
      <c r="JZ45" s="166"/>
      <c r="KA45" s="166"/>
      <c r="KB45" s="166"/>
      <c r="KC45" s="166"/>
      <c r="KD45" s="166"/>
      <c r="KE45" s="166"/>
      <c r="KF45" s="166"/>
      <c r="KG45" s="166"/>
      <c r="KH45" s="166"/>
      <c r="KI45" s="166"/>
      <c r="KJ45" s="166"/>
      <c r="KK45" s="166"/>
      <c r="KL45" s="166"/>
      <c r="KM45" s="166"/>
      <c r="KN45" s="166"/>
      <c r="KO45" s="166"/>
      <c r="KP45" s="166"/>
      <c r="KQ45" s="166"/>
      <c r="KR45" s="166"/>
      <c r="KS45" s="166"/>
      <c r="KT45" s="166"/>
      <c r="KU45" s="166"/>
      <c r="KV45" s="166"/>
      <c r="KW45" s="166"/>
      <c r="KX45" s="166"/>
      <c r="KY45" s="166"/>
      <c r="KZ45" s="166"/>
      <c r="LA45" s="166"/>
      <c r="LB45" s="166"/>
      <c r="LC45" s="166"/>
      <c r="LD45" s="166"/>
      <c r="LE45" s="166"/>
      <c r="LF45" s="166"/>
      <c r="LG45" s="166"/>
      <c r="LH45" s="166"/>
      <c r="LI45" s="166"/>
      <c r="LJ45" s="166"/>
      <c r="LK45" s="166"/>
      <c r="LL45" s="166"/>
      <c r="LM45" s="166"/>
      <c r="LN45" s="166"/>
      <c r="LO45" s="166"/>
      <c r="LP45" s="166"/>
      <c r="LQ45" s="166"/>
      <c r="LR45" s="166"/>
      <c r="LS45" s="166"/>
      <c r="LT45" s="166"/>
      <c r="LU45" s="166"/>
      <c r="LV45" s="166"/>
      <c r="LW45" s="166"/>
      <c r="LX45" s="166"/>
      <c r="LY45" s="166"/>
      <c r="LZ45" s="166"/>
      <c r="MA45" s="166"/>
      <c r="MB45" s="182"/>
    </row>
    <row r="46" spans="1:340" ht="13.5" customHeight="1">
      <c r="B46" s="194"/>
      <c r="C46" s="194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94"/>
      <c r="O46" s="194"/>
      <c r="P46" s="194"/>
      <c r="Q46" s="194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94"/>
      <c r="AC46" s="194"/>
      <c r="AD46" s="194"/>
      <c r="AE46" s="194"/>
      <c r="AF46" s="194"/>
      <c r="AG46" s="194"/>
      <c r="AH46" s="194"/>
      <c r="AI46" s="194"/>
      <c r="AJ46" s="194"/>
      <c r="AK46" s="194"/>
      <c r="AL46" s="194"/>
      <c r="AM46" s="194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  <c r="BI46" s="166"/>
      <c r="BJ46" s="166"/>
      <c r="BK46" s="166"/>
      <c r="BL46" s="166"/>
      <c r="BM46" s="166"/>
      <c r="BN46" s="166"/>
      <c r="BO46" s="166"/>
      <c r="BP46" s="166"/>
      <c r="BQ46" s="166"/>
      <c r="BR46" s="166"/>
      <c r="BS46" s="166"/>
      <c r="BT46" s="166"/>
      <c r="BU46" s="166"/>
      <c r="BV46" s="166"/>
      <c r="BW46" s="166"/>
      <c r="BX46" s="166"/>
      <c r="BY46" s="166"/>
      <c r="BZ46" s="166"/>
      <c r="CA46" s="166"/>
      <c r="CB46" s="166"/>
      <c r="CC46" s="166"/>
      <c r="CD46" s="166"/>
      <c r="CE46" s="166"/>
      <c r="CF46" s="166"/>
      <c r="CG46" s="166"/>
      <c r="CH46" s="166"/>
      <c r="CI46" s="166"/>
      <c r="CJ46" s="166"/>
      <c r="CK46" s="166"/>
      <c r="CL46" s="166"/>
      <c r="CM46" s="166"/>
      <c r="CN46" s="166"/>
      <c r="CO46" s="166"/>
      <c r="CP46" s="166"/>
      <c r="CQ46" s="166"/>
      <c r="CR46" s="166"/>
      <c r="CS46" s="166"/>
      <c r="CT46" s="166"/>
      <c r="CU46" s="166"/>
      <c r="CV46" s="166"/>
      <c r="CW46" s="166"/>
      <c r="CX46" s="166"/>
      <c r="CY46" s="166"/>
      <c r="CZ46" s="166"/>
      <c r="DA46" s="166"/>
      <c r="DB46" s="166"/>
      <c r="DC46" s="166"/>
      <c r="DD46" s="166"/>
      <c r="DE46" s="166"/>
      <c r="DF46" s="166"/>
      <c r="DG46" s="166"/>
      <c r="DH46" s="166"/>
      <c r="DI46" s="166"/>
      <c r="DJ46" s="166"/>
      <c r="DK46" s="166"/>
      <c r="DL46" s="166"/>
      <c r="DM46" s="166"/>
      <c r="DN46" s="166"/>
      <c r="DO46" s="166"/>
      <c r="DP46" s="166"/>
      <c r="DQ46" s="166"/>
      <c r="DR46" s="166"/>
      <c r="DS46" s="166"/>
      <c r="DT46" s="166"/>
      <c r="DU46" s="166"/>
      <c r="DV46" s="166"/>
      <c r="DW46" s="166"/>
      <c r="DX46" s="166"/>
      <c r="DY46" s="166"/>
      <c r="DZ46" s="166"/>
      <c r="EA46" s="166"/>
      <c r="EB46" s="166"/>
      <c r="EC46" s="166"/>
      <c r="ED46" s="166"/>
      <c r="EE46" s="166"/>
      <c r="EF46" s="166"/>
      <c r="EG46" s="166"/>
      <c r="EH46" s="166"/>
      <c r="EI46" s="166"/>
      <c r="EJ46" s="166"/>
      <c r="EK46" s="166"/>
      <c r="EL46" s="166"/>
      <c r="EM46" s="166"/>
      <c r="EN46" s="166"/>
      <c r="EO46" s="166"/>
      <c r="EP46" s="166"/>
      <c r="EQ46" s="166"/>
      <c r="ER46" s="166"/>
      <c r="ES46" s="166"/>
      <c r="ET46" s="166"/>
      <c r="EU46" s="166"/>
      <c r="EV46" s="166"/>
      <c r="EW46" s="166"/>
      <c r="EX46" s="166"/>
      <c r="EY46" s="166"/>
      <c r="EZ46" s="166"/>
      <c r="FA46" s="166"/>
      <c r="FB46" s="166"/>
      <c r="FC46" s="166"/>
      <c r="FD46" s="166"/>
      <c r="FE46" s="166"/>
      <c r="FF46" s="166"/>
      <c r="FG46" s="166"/>
      <c r="FH46" s="166"/>
      <c r="FI46" s="166"/>
      <c r="FJ46" s="166"/>
      <c r="FK46" s="166"/>
      <c r="FL46" s="166"/>
      <c r="FM46" s="166"/>
      <c r="FN46" s="166"/>
      <c r="FO46" s="166"/>
      <c r="FP46" s="166"/>
      <c r="FQ46" s="166"/>
      <c r="FR46" s="166"/>
      <c r="FS46" s="166"/>
      <c r="FT46" s="166"/>
      <c r="FU46" s="166"/>
      <c r="FV46" s="166"/>
      <c r="FW46" s="166"/>
      <c r="FX46" s="166"/>
      <c r="FY46" s="166"/>
      <c r="FZ46" s="166"/>
      <c r="GA46" s="166"/>
      <c r="GB46" s="166"/>
      <c r="GC46" s="166"/>
      <c r="GD46" s="166"/>
      <c r="GE46" s="166"/>
      <c r="GF46" s="166"/>
      <c r="GG46" s="166"/>
      <c r="GH46" s="166"/>
      <c r="GI46" s="166"/>
      <c r="GJ46" s="166"/>
      <c r="GK46" s="166"/>
      <c r="GL46" s="166"/>
      <c r="GM46" s="166"/>
      <c r="GN46" s="166"/>
      <c r="GO46" s="166"/>
      <c r="GP46" s="166"/>
      <c r="GQ46" s="166"/>
      <c r="GR46" s="166"/>
      <c r="GS46" s="166"/>
      <c r="GT46" s="166"/>
      <c r="GU46" s="166"/>
      <c r="GV46" s="166"/>
      <c r="GW46" s="166"/>
      <c r="GX46" s="166"/>
      <c r="GY46" s="166"/>
      <c r="GZ46" s="166"/>
      <c r="HA46" s="166"/>
      <c r="HB46" s="166"/>
      <c r="HC46" s="166"/>
      <c r="HD46" s="166"/>
      <c r="HE46" s="166"/>
      <c r="HF46" s="166"/>
      <c r="HG46" s="166"/>
      <c r="HH46" s="166"/>
      <c r="HI46" s="166"/>
      <c r="HJ46" s="166"/>
      <c r="HK46" s="166"/>
      <c r="HL46" s="166"/>
      <c r="HM46" s="166"/>
      <c r="HN46" s="166"/>
      <c r="HO46" s="166"/>
      <c r="HP46" s="166"/>
      <c r="HQ46" s="166"/>
      <c r="HR46" s="166"/>
      <c r="HS46" s="166"/>
      <c r="HT46" s="166"/>
      <c r="HU46" s="166"/>
      <c r="HV46" s="166"/>
      <c r="HW46" s="166"/>
      <c r="HX46" s="166"/>
      <c r="HY46" s="166"/>
      <c r="HZ46" s="166"/>
      <c r="IA46" s="166"/>
      <c r="IB46" s="166"/>
      <c r="IC46" s="166"/>
      <c r="ID46" s="166"/>
      <c r="IE46" s="166"/>
      <c r="IF46" s="166"/>
      <c r="IG46" s="166"/>
      <c r="IH46" s="166"/>
      <c r="II46" s="166"/>
      <c r="IJ46" s="166"/>
      <c r="IK46" s="166"/>
      <c r="IL46" s="166"/>
      <c r="IM46" s="166"/>
      <c r="IN46" s="166"/>
      <c r="IO46" s="166"/>
      <c r="IP46" s="166"/>
      <c r="IQ46" s="166"/>
      <c r="IR46" s="166"/>
      <c r="IS46" s="166"/>
      <c r="IT46" s="166"/>
      <c r="IU46" s="166"/>
      <c r="IV46" s="166"/>
      <c r="IW46" s="166"/>
      <c r="IX46" s="166"/>
      <c r="IY46" s="166"/>
      <c r="IZ46" s="166"/>
      <c r="JA46" s="166"/>
      <c r="JB46" s="166"/>
      <c r="JC46" s="166"/>
      <c r="JD46" s="166"/>
      <c r="JE46" s="166"/>
      <c r="JF46" s="166"/>
      <c r="JG46" s="166"/>
      <c r="JH46" s="166"/>
      <c r="JI46" s="166"/>
      <c r="JJ46" s="166"/>
      <c r="JK46" s="166"/>
      <c r="JL46" s="166"/>
      <c r="JM46" s="166"/>
      <c r="JN46" s="166"/>
      <c r="JO46" s="166"/>
      <c r="JP46" s="166"/>
      <c r="JQ46" s="166"/>
      <c r="JR46" s="166"/>
      <c r="JS46" s="166"/>
      <c r="JT46" s="166"/>
      <c r="JU46" s="166"/>
      <c r="JV46" s="166"/>
      <c r="JW46" s="166"/>
      <c r="JX46" s="166"/>
      <c r="JY46" s="166"/>
      <c r="JZ46" s="166"/>
      <c r="KA46" s="166"/>
      <c r="KB46" s="166"/>
      <c r="KC46" s="166"/>
      <c r="KD46" s="166"/>
      <c r="KE46" s="166"/>
      <c r="KF46" s="166"/>
      <c r="KG46" s="166"/>
      <c r="KH46" s="166"/>
      <c r="KI46" s="166"/>
      <c r="KJ46" s="166"/>
      <c r="KK46" s="166"/>
      <c r="KL46" s="166"/>
      <c r="KM46" s="166"/>
      <c r="KN46" s="166"/>
      <c r="KO46" s="166"/>
      <c r="KP46" s="166"/>
      <c r="KQ46" s="166"/>
      <c r="KR46" s="166"/>
      <c r="KS46" s="166"/>
      <c r="KT46" s="166"/>
      <c r="KU46" s="166"/>
      <c r="KV46" s="166"/>
      <c r="KW46" s="166"/>
      <c r="KX46" s="166"/>
      <c r="KY46" s="166"/>
      <c r="KZ46" s="166"/>
      <c r="LA46" s="166"/>
      <c r="LB46" s="166"/>
      <c r="LC46" s="166"/>
      <c r="LD46" s="166"/>
      <c r="LE46" s="166"/>
      <c r="LF46" s="166"/>
      <c r="LG46" s="166"/>
      <c r="LH46" s="166"/>
      <c r="LI46" s="166"/>
      <c r="LJ46" s="166"/>
      <c r="LK46" s="166"/>
      <c r="LL46" s="166"/>
      <c r="LM46" s="166"/>
      <c r="LN46" s="166"/>
      <c r="LO46" s="166"/>
      <c r="LP46" s="166"/>
      <c r="LQ46" s="166"/>
      <c r="LR46" s="166"/>
      <c r="LS46" s="166"/>
      <c r="LT46" s="166"/>
      <c r="LU46" s="166"/>
      <c r="LV46" s="166"/>
      <c r="LW46" s="166"/>
      <c r="LX46" s="166"/>
      <c r="LY46" s="166"/>
      <c r="LZ46" s="166"/>
      <c r="MA46" s="166"/>
      <c r="MB46" s="182"/>
    </row>
    <row r="47" spans="1:340" ht="13.5" customHeight="1">
      <c r="B47" s="194"/>
      <c r="C47" s="194"/>
      <c r="D47" s="194"/>
      <c r="E47" s="194"/>
      <c r="F47" s="194"/>
      <c r="G47" s="194"/>
      <c r="H47" s="194"/>
      <c r="I47" s="194"/>
      <c r="J47" s="194"/>
      <c r="K47" s="194"/>
      <c r="L47" s="194"/>
      <c r="M47" s="194"/>
      <c r="N47" s="194"/>
      <c r="O47" s="194"/>
      <c r="P47" s="194"/>
      <c r="Q47" s="194"/>
      <c r="R47" s="194"/>
      <c r="S47" s="194"/>
      <c r="T47" s="194"/>
      <c r="U47" s="194"/>
      <c r="V47" s="194"/>
      <c r="W47" s="194"/>
      <c r="X47" s="194"/>
      <c r="Y47" s="194"/>
      <c r="Z47" s="194"/>
      <c r="AA47" s="194"/>
      <c r="AB47" s="194"/>
      <c r="AC47" s="194"/>
      <c r="AD47" s="194"/>
      <c r="AE47" s="194"/>
      <c r="AF47" s="194"/>
      <c r="AG47" s="194"/>
      <c r="AH47" s="194"/>
      <c r="AI47" s="194"/>
      <c r="AJ47" s="194"/>
      <c r="AK47" s="194"/>
      <c r="AL47" s="194"/>
      <c r="AM47" s="194"/>
      <c r="AN47" s="166"/>
      <c r="AO47" s="166"/>
      <c r="AP47" s="166"/>
      <c r="AQ47" s="166"/>
      <c r="AR47" s="166"/>
      <c r="AS47" s="166"/>
      <c r="AT47" s="166"/>
      <c r="AU47" s="166"/>
      <c r="AV47" s="166"/>
      <c r="AW47" s="166"/>
      <c r="AX47" s="166"/>
      <c r="AY47" s="166"/>
      <c r="AZ47" s="166"/>
      <c r="BA47" s="166"/>
      <c r="BB47" s="166"/>
      <c r="BC47" s="166"/>
      <c r="BD47" s="166"/>
      <c r="BE47" s="166"/>
      <c r="BF47" s="166"/>
      <c r="BG47" s="166"/>
      <c r="BH47" s="166"/>
      <c r="BI47" s="166"/>
      <c r="BJ47" s="166"/>
      <c r="BK47" s="166"/>
      <c r="BL47" s="166"/>
      <c r="BM47" s="166"/>
      <c r="BN47" s="166"/>
      <c r="BO47" s="166"/>
      <c r="BP47" s="166"/>
      <c r="BQ47" s="166"/>
      <c r="BR47" s="166"/>
      <c r="BS47" s="166"/>
      <c r="BT47" s="166"/>
      <c r="BU47" s="166"/>
      <c r="BV47" s="166"/>
      <c r="BW47" s="166"/>
      <c r="BX47" s="166"/>
      <c r="BY47" s="166"/>
      <c r="BZ47" s="166"/>
      <c r="CA47" s="166"/>
      <c r="CB47" s="166"/>
      <c r="CC47" s="166"/>
      <c r="CD47" s="166"/>
      <c r="CE47" s="166"/>
      <c r="CF47" s="166"/>
      <c r="CG47" s="166"/>
      <c r="CH47" s="166"/>
      <c r="CI47" s="166"/>
      <c r="CJ47" s="166"/>
      <c r="CK47" s="166"/>
      <c r="CL47" s="166"/>
      <c r="CM47" s="166"/>
      <c r="CN47" s="166"/>
      <c r="CO47" s="166"/>
      <c r="CP47" s="166"/>
      <c r="CQ47" s="166"/>
      <c r="CR47" s="166"/>
      <c r="CS47" s="166"/>
      <c r="CT47" s="166"/>
      <c r="CU47" s="166"/>
      <c r="CV47" s="166"/>
      <c r="CW47" s="166"/>
      <c r="CX47" s="166"/>
      <c r="CY47" s="166"/>
      <c r="CZ47" s="166"/>
      <c r="DA47" s="166"/>
      <c r="DB47" s="166"/>
      <c r="DC47" s="166"/>
      <c r="DD47" s="166"/>
      <c r="DE47" s="166"/>
      <c r="DF47" s="166"/>
      <c r="DG47" s="166"/>
      <c r="DH47" s="166"/>
      <c r="DI47" s="166"/>
      <c r="DJ47" s="166"/>
      <c r="DK47" s="166"/>
      <c r="DL47" s="166"/>
      <c r="DM47" s="166"/>
      <c r="DN47" s="166"/>
      <c r="DO47" s="166"/>
      <c r="DP47" s="166"/>
      <c r="DQ47" s="166"/>
      <c r="DR47" s="166"/>
      <c r="DS47" s="166"/>
      <c r="DT47" s="166"/>
      <c r="DU47" s="166"/>
      <c r="DV47" s="166"/>
      <c r="DW47" s="166"/>
      <c r="DX47" s="166"/>
      <c r="DY47" s="166"/>
      <c r="DZ47" s="166"/>
      <c r="EA47" s="166"/>
      <c r="EB47" s="166"/>
      <c r="EC47" s="166"/>
      <c r="ED47" s="166"/>
      <c r="EE47" s="166"/>
      <c r="EF47" s="166"/>
      <c r="EG47" s="166"/>
      <c r="EH47" s="166"/>
      <c r="EI47" s="166"/>
      <c r="EJ47" s="166"/>
      <c r="EK47" s="166"/>
      <c r="EL47" s="166"/>
      <c r="EM47" s="166"/>
      <c r="EN47" s="166"/>
      <c r="EO47" s="166"/>
      <c r="EP47" s="166"/>
      <c r="EQ47" s="166"/>
      <c r="ER47" s="166"/>
      <c r="ES47" s="166"/>
      <c r="ET47" s="166"/>
      <c r="EU47" s="166"/>
      <c r="EV47" s="166"/>
      <c r="EW47" s="166"/>
      <c r="EX47" s="166"/>
      <c r="EY47" s="166"/>
      <c r="EZ47" s="166"/>
      <c r="FA47" s="166"/>
      <c r="FB47" s="166"/>
      <c r="FC47" s="166"/>
      <c r="FD47" s="166"/>
      <c r="FE47" s="166"/>
      <c r="FF47" s="166"/>
      <c r="FG47" s="166"/>
      <c r="FH47" s="166"/>
      <c r="FI47" s="166"/>
      <c r="FJ47" s="166"/>
      <c r="FK47" s="166"/>
      <c r="FL47" s="166"/>
      <c r="FM47" s="166"/>
      <c r="FN47" s="166"/>
      <c r="FO47" s="166"/>
      <c r="FP47" s="166"/>
      <c r="FQ47" s="166"/>
      <c r="FR47" s="166"/>
      <c r="FS47" s="166"/>
      <c r="FT47" s="166"/>
      <c r="FU47" s="166"/>
      <c r="FV47" s="166"/>
      <c r="FW47" s="166"/>
      <c r="FX47" s="166"/>
      <c r="FY47" s="166"/>
      <c r="FZ47" s="166"/>
      <c r="GA47" s="166"/>
      <c r="GB47" s="166"/>
      <c r="GC47" s="166"/>
      <c r="GD47" s="166"/>
      <c r="GE47" s="166"/>
      <c r="GF47" s="166"/>
      <c r="GG47" s="166"/>
      <c r="GH47" s="166"/>
      <c r="GI47" s="166"/>
      <c r="GJ47" s="166"/>
      <c r="GK47" s="166"/>
      <c r="GL47" s="166"/>
      <c r="GM47" s="166"/>
      <c r="GN47" s="166"/>
      <c r="GO47" s="166"/>
      <c r="GP47" s="166"/>
      <c r="GQ47" s="166"/>
      <c r="GR47" s="166"/>
      <c r="GS47" s="166"/>
      <c r="GT47" s="166"/>
      <c r="GU47" s="166"/>
      <c r="GV47" s="166"/>
      <c r="GW47" s="166"/>
      <c r="GX47" s="166"/>
      <c r="GY47" s="166"/>
      <c r="GZ47" s="166"/>
      <c r="HA47" s="166"/>
      <c r="HB47" s="166"/>
      <c r="HC47" s="166"/>
      <c r="HD47" s="166"/>
      <c r="HE47" s="166"/>
      <c r="HF47" s="166"/>
      <c r="HG47" s="166"/>
      <c r="HH47" s="166"/>
      <c r="HI47" s="166"/>
      <c r="HJ47" s="166"/>
      <c r="HK47" s="166"/>
      <c r="HL47" s="166"/>
      <c r="HM47" s="166"/>
      <c r="HN47" s="166"/>
      <c r="HO47" s="166"/>
      <c r="HP47" s="166"/>
      <c r="HQ47" s="166"/>
      <c r="HR47" s="166"/>
      <c r="HS47" s="166"/>
      <c r="HT47" s="166"/>
      <c r="HU47" s="166"/>
      <c r="HV47" s="166"/>
      <c r="HW47" s="166"/>
      <c r="HX47" s="166"/>
      <c r="HY47" s="166"/>
      <c r="HZ47" s="166"/>
      <c r="IA47" s="166"/>
      <c r="IB47" s="166"/>
      <c r="IC47" s="166"/>
      <c r="ID47" s="166"/>
      <c r="IE47" s="166"/>
      <c r="IF47" s="166"/>
      <c r="IG47" s="166"/>
      <c r="IH47" s="166"/>
      <c r="II47" s="166"/>
      <c r="IJ47" s="166"/>
      <c r="IK47" s="166"/>
      <c r="IL47" s="166"/>
      <c r="IM47" s="166"/>
      <c r="IN47" s="166"/>
      <c r="IO47" s="166"/>
      <c r="IP47" s="166"/>
      <c r="IQ47" s="166"/>
      <c r="IR47" s="166"/>
      <c r="IS47" s="166"/>
      <c r="IT47" s="166"/>
      <c r="IU47" s="166"/>
      <c r="IV47" s="166"/>
      <c r="IW47" s="166"/>
      <c r="IX47" s="166"/>
      <c r="IY47" s="166"/>
      <c r="IZ47" s="166"/>
      <c r="JA47" s="166"/>
      <c r="JB47" s="166"/>
      <c r="JC47" s="166"/>
      <c r="JD47" s="166"/>
      <c r="JE47" s="166"/>
      <c r="JF47" s="166"/>
      <c r="JG47" s="166"/>
      <c r="JH47" s="166"/>
      <c r="JI47" s="166"/>
      <c r="JJ47" s="166"/>
      <c r="JK47" s="166"/>
      <c r="JL47" s="166"/>
      <c r="JM47" s="166"/>
      <c r="JN47" s="166"/>
      <c r="JO47" s="166"/>
      <c r="JP47" s="166"/>
      <c r="JQ47" s="166"/>
      <c r="JR47" s="166"/>
      <c r="JS47" s="166"/>
      <c r="JT47" s="166"/>
      <c r="JU47" s="166"/>
      <c r="JV47" s="166"/>
      <c r="JW47" s="166"/>
      <c r="JX47" s="166"/>
      <c r="JY47" s="166"/>
      <c r="JZ47" s="166"/>
      <c r="KA47" s="166"/>
      <c r="KB47" s="166"/>
      <c r="KC47" s="166"/>
      <c r="KD47" s="166"/>
      <c r="KE47" s="166"/>
      <c r="KF47" s="166"/>
      <c r="KG47" s="166"/>
      <c r="KH47" s="166"/>
      <c r="KI47" s="166"/>
      <c r="KJ47" s="166"/>
      <c r="KK47" s="166"/>
      <c r="KL47" s="166"/>
      <c r="KM47" s="166"/>
      <c r="KN47" s="166"/>
      <c r="KO47" s="166"/>
      <c r="KP47" s="166"/>
      <c r="KQ47" s="166"/>
      <c r="KR47" s="166"/>
      <c r="KS47" s="166"/>
      <c r="KT47" s="166"/>
      <c r="KU47" s="166"/>
      <c r="KV47" s="166"/>
      <c r="KW47" s="166"/>
      <c r="KX47" s="166"/>
      <c r="KY47" s="166"/>
      <c r="KZ47" s="166"/>
      <c r="LA47" s="166"/>
      <c r="LB47" s="166"/>
      <c r="LC47" s="166"/>
      <c r="LD47" s="166"/>
      <c r="LE47" s="166"/>
      <c r="LF47" s="166"/>
      <c r="LG47" s="166"/>
      <c r="LH47" s="166"/>
      <c r="LI47" s="166"/>
      <c r="LJ47" s="166"/>
      <c r="LK47" s="166"/>
      <c r="LL47" s="166"/>
      <c r="LM47" s="166"/>
      <c r="LN47" s="166"/>
      <c r="LO47" s="166"/>
      <c r="LP47" s="166"/>
      <c r="LQ47" s="166"/>
      <c r="LR47" s="166"/>
      <c r="LS47" s="166"/>
      <c r="LT47" s="166"/>
      <c r="LU47" s="166"/>
      <c r="LV47" s="166"/>
      <c r="LW47" s="166"/>
      <c r="LX47" s="166"/>
      <c r="LY47" s="166"/>
      <c r="LZ47" s="166"/>
      <c r="MA47" s="166"/>
      <c r="MB47" s="182"/>
    </row>
    <row r="48" spans="1:340" ht="13.5" customHeight="1">
      <c r="B48" s="194"/>
      <c r="C48" s="194"/>
      <c r="D48" s="194"/>
      <c r="E48" s="194"/>
      <c r="F48" s="194"/>
      <c r="G48" s="194"/>
      <c r="H48" s="194"/>
      <c r="I48" s="194"/>
      <c r="J48" s="194"/>
      <c r="K48" s="194"/>
      <c r="L48" s="194"/>
      <c r="M48" s="194"/>
      <c r="N48" s="194"/>
      <c r="O48" s="194"/>
      <c r="P48" s="194"/>
      <c r="Q48" s="194"/>
      <c r="R48" s="194"/>
      <c r="S48" s="194"/>
      <c r="T48" s="194"/>
      <c r="U48" s="194"/>
      <c r="V48" s="194"/>
      <c r="W48" s="194"/>
      <c r="X48" s="194"/>
      <c r="Y48" s="194"/>
      <c r="Z48" s="194"/>
      <c r="AA48" s="194"/>
      <c r="AB48" s="194"/>
      <c r="AC48" s="194"/>
      <c r="AD48" s="194"/>
      <c r="AE48" s="194"/>
      <c r="AF48" s="194"/>
      <c r="AG48" s="194"/>
      <c r="AH48" s="194"/>
      <c r="AI48" s="194"/>
      <c r="AJ48" s="194"/>
      <c r="AK48" s="194"/>
      <c r="AL48" s="194"/>
      <c r="AM48" s="194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  <c r="BI48" s="166"/>
      <c r="BJ48" s="166"/>
      <c r="BK48" s="166"/>
      <c r="BL48" s="166"/>
      <c r="BM48" s="166"/>
      <c r="BN48" s="166"/>
      <c r="BO48" s="166"/>
      <c r="BP48" s="166"/>
      <c r="BQ48" s="166"/>
      <c r="BR48" s="166"/>
      <c r="BS48" s="166"/>
      <c r="BT48" s="166"/>
      <c r="BU48" s="166"/>
      <c r="BV48" s="166"/>
      <c r="BW48" s="166"/>
      <c r="BX48" s="166"/>
      <c r="BY48" s="166"/>
      <c r="BZ48" s="166"/>
      <c r="CA48" s="166"/>
      <c r="CB48" s="166"/>
      <c r="CC48" s="166"/>
      <c r="CD48" s="166"/>
      <c r="CE48" s="166"/>
      <c r="CF48" s="166"/>
      <c r="CG48" s="166"/>
      <c r="CH48" s="166"/>
      <c r="CI48" s="166"/>
      <c r="CJ48" s="166"/>
      <c r="CK48" s="166"/>
      <c r="CL48" s="166"/>
      <c r="CM48" s="166"/>
      <c r="CN48" s="166"/>
      <c r="CO48" s="166"/>
      <c r="CP48" s="166"/>
      <c r="CQ48" s="166"/>
      <c r="CR48" s="166"/>
      <c r="CS48" s="166"/>
      <c r="CT48" s="166"/>
      <c r="CU48" s="166"/>
      <c r="CV48" s="166"/>
      <c r="CW48" s="166"/>
      <c r="CX48" s="166"/>
      <c r="CY48" s="166"/>
      <c r="CZ48" s="166"/>
      <c r="DA48" s="166"/>
      <c r="DB48" s="166"/>
      <c r="DC48" s="166"/>
      <c r="DD48" s="166"/>
      <c r="DE48" s="166"/>
      <c r="DF48" s="166"/>
      <c r="DG48" s="166"/>
      <c r="DH48" s="166"/>
      <c r="DI48" s="166"/>
      <c r="DJ48" s="166"/>
      <c r="DK48" s="166"/>
      <c r="DL48" s="166"/>
      <c r="DM48" s="166"/>
      <c r="DN48" s="166"/>
      <c r="DO48" s="166"/>
      <c r="DP48" s="166"/>
      <c r="DQ48" s="166"/>
      <c r="DR48" s="166"/>
      <c r="DS48" s="166"/>
      <c r="DT48" s="166"/>
      <c r="DU48" s="166"/>
      <c r="DV48" s="166"/>
      <c r="DW48" s="166"/>
      <c r="DX48" s="166"/>
      <c r="DY48" s="166"/>
      <c r="DZ48" s="166"/>
      <c r="EA48" s="166"/>
      <c r="EB48" s="166"/>
      <c r="EC48" s="166"/>
      <c r="ED48" s="166"/>
      <c r="EE48" s="166"/>
      <c r="EF48" s="166"/>
      <c r="EG48" s="166"/>
      <c r="EH48" s="166"/>
      <c r="EI48" s="166"/>
      <c r="EJ48" s="166"/>
      <c r="EK48" s="166"/>
      <c r="EL48" s="166"/>
      <c r="EM48" s="166"/>
      <c r="EN48" s="166"/>
      <c r="EO48" s="166"/>
      <c r="EP48" s="166"/>
      <c r="EQ48" s="166"/>
      <c r="ER48" s="166"/>
      <c r="ES48" s="166"/>
      <c r="ET48" s="166"/>
      <c r="EU48" s="166"/>
      <c r="EV48" s="166"/>
      <c r="EW48" s="166"/>
      <c r="EX48" s="166"/>
      <c r="EY48" s="166"/>
      <c r="EZ48" s="166"/>
      <c r="FA48" s="166"/>
      <c r="FB48" s="166"/>
      <c r="FC48" s="166"/>
      <c r="FD48" s="166"/>
      <c r="FE48" s="166"/>
      <c r="FF48" s="166"/>
      <c r="FG48" s="166"/>
      <c r="FH48" s="166"/>
      <c r="FI48" s="166"/>
      <c r="FJ48" s="166"/>
      <c r="FK48" s="166"/>
      <c r="FL48" s="166"/>
      <c r="FM48" s="166"/>
      <c r="FN48" s="166"/>
      <c r="FO48" s="166"/>
      <c r="FP48" s="166"/>
      <c r="FQ48" s="166"/>
      <c r="FR48" s="166"/>
      <c r="FS48" s="166"/>
      <c r="FT48" s="166"/>
      <c r="FU48" s="166"/>
      <c r="FV48" s="166"/>
      <c r="FW48" s="166"/>
      <c r="FX48" s="166"/>
      <c r="FY48" s="166"/>
      <c r="FZ48" s="166"/>
      <c r="GA48" s="166"/>
      <c r="GB48" s="166"/>
      <c r="GC48" s="166"/>
      <c r="GD48" s="166"/>
      <c r="GE48" s="166"/>
      <c r="GF48" s="166"/>
      <c r="GG48" s="166"/>
      <c r="GH48" s="166"/>
      <c r="GI48" s="166"/>
      <c r="GJ48" s="166"/>
      <c r="GK48" s="166"/>
      <c r="GL48" s="166"/>
      <c r="GM48" s="166"/>
      <c r="GN48" s="166"/>
      <c r="GO48" s="166"/>
      <c r="GP48" s="166"/>
      <c r="GQ48" s="166"/>
      <c r="GR48" s="166"/>
      <c r="GS48" s="166"/>
      <c r="GT48" s="166"/>
      <c r="GU48" s="166"/>
      <c r="GV48" s="166"/>
      <c r="GW48" s="166"/>
      <c r="GX48" s="166"/>
      <c r="GY48" s="166"/>
      <c r="GZ48" s="166"/>
      <c r="HA48" s="166"/>
      <c r="HB48" s="166"/>
      <c r="HC48" s="166"/>
      <c r="HD48" s="166"/>
      <c r="HE48" s="166"/>
      <c r="HF48" s="166"/>
      <c r="HG48" s="166"/>
      <c r="HH48" s="166"/>
      <c r="HI48" s="166"/>
      <c r="HJ48" s="166"/>
      <c r="HK48" s="166"/>
      <c r="HL48" s="166"/>
      <c r="HM48" s="166"/>
      <c r="HN48" s="166"/>
      <c r="HO48" s="166"/>
      <c r="HP48" s="166"/>
      <c r="HQ48" s="166"/>
      <c r="HR48" s="166"/>
      <c r="HS48" s="166"/>
      <c r="HT48" s="166"/>
      <c r="HU48" s="166"/>
      <c r="HV48" s="166"/>
      <c r="HW48" s="166"/>
      <c r="HX48" s="166"/>
      <c r="HY48" s="166"/>
      <c r="HZ48" s="166"/>
      <c r="IA48" s="166"/>
      <c r="IB48" s="166"/>
      <c r="IC48" s="166"/>
      <c r="ID48" s="166"/>
      <c r="IE48" s="166"/>
      <c r="IF48" s="166"/>
      <c r="IG48" s="166"/>
      <c r="IH48" s="166"/>
      <c r="II48" s="166"/>
      <c r="IJ48" s="166"/>
      <c r="IK48" s="166"/>
      <c r="IL48" s="166"/>
      <c r="IM48" s="166"/>
      <c r="IN48" s="166"/>
      <c r="IO48" s="166"/>
      <c r="IP48" s="166"/>
      <c r="IQ48" s="166"/>
      <c r="IR48" s="166"/>
      <c r="IS48" s="166"/>
      <c r="IT48" s="166"/>
      <c r="IU48" s="166"/>
      <c r="IV48" s="166"/>
      <c r="IW48" s="166"/>
      <c r="IX48" s="166"/>
      <c r="IY48" s="166"/>
      <c r="IZ48" s="166"/>
      <c r="JA48" s="166"/>
      <c r="JB48" s="166"/>
      <c r="JC48" s="166"/>
      <c r="JD48" s="166"/>
      <c r="JE48" s="166"/>
      <c r="JF48" s="166"/>
      <c r="JG48" s="166"/>
      <c r="JH48" s="166"/>
      <c r="JI48" s="166"/>
      <c r="JJ48" s="166"/>
      <c r="JK48" s="166"/>
      <c r="JL48" s="166"/>
      <c r="JM48" s="166"/>
      <c r="JN48" s="166"/>
      <c r="JO48" s="166"/>
      <c r="JP48" s="166"/>
      <c r="JQ48" s="166"/>
      <c r="JR48" s="166"/>
      <c r="JS48" s="166"/>
      <c r="JT48" s="166"/>
      <c r="JU48" s="166"/>
      <c r="JV48" s="166"/>
      <c r="JW48" s="166"/>
      <c r="JX48" s="166"/>
      <c r="JY48" s="166"/>
      <c r="JZ48" s="166"/>
      <c r="KA48" s="166"/>
      <c r="KB48" s="166"/>
      <c r="KC48" s="166"/>
      <c r="KD48" s="166"/>
      <c r="KE48" s="166"/>
      <c r="KF48" s="166"/>
      <c r="KG48" s="166"/>
      <c r="KH48" s="166"/>
      <c r="KI48" s="166"/>
      <c r="KJ48" s="166"/>
      <c r="KK48" s="166"/>
      <c r="KL48" s="166"/>
      <c r="KM48" s="166"/>
      <c r="KN48" s="166"/>
      <c r="KO48" s="166"/>
      <c r="KP48" s="166"/>
      <c r="KQ48" s="166"/>
      <c r="KR48" s="166"/>
      <c r="KS48" s="166"/>
      <c r="KT48" s="166"/>
      <c r="KU48" s="166"/>
      <c r="KV48" s="166"/>
      <c r="KW48" s="166"/>
      <c r="KX48" s="166"/>
      <c r="KY48" s="166"/>
      <c r="KZ48" s="166"/>
      <c r="LA48" s="166"/>
      <c r="LB48" s="166"/>
      <c r="LC48" s="166"/>
      <c r="LD48" s="166"/>
      <c r="LE48" s="166"/>
      <c r="LF48" s="166"/>
      <c r="LG48" s="166"/>
      <c r="LH48" s="166"/>
      <c r="LI48" s="166"/>
      <c r="LJ48" s="166"/>
      <c r="LK48" s="166"/>
      <c r="LL48" s="166"/>
      <c r="LM48" s="166"/>
      <c r="LN48" s="166"/>
      <c r="LO48" s="166"/>
      <c r="LP48" s="166"/>
      <c r="LQ48" s="166"/>
      <c r="LR48" s="166"/>
      <c r="LS48" s="166"/>
      <c r="LT48" s="166"/>
      <c r="LU48" s="166"/>
      <c r="LV48" s="166"/>
      <c r="LW48" s="166"/>
      <c r="LX48" s="166"/>
      <c r="LY48" s="166"/>
      <c r="LZ48" s="166"/>
      <c r="MA48" s="166"/>
      <c r="MB48" s="182"/>
    </row>
  </sheetData>
  <mergeCells count="35">
    <mergeCell ref="B2:AM2"/>
    <mergeCell ref="B3:AL3"/>
    <mergeCell ref="AN9:AO9"/>
    <mergeCell ref="AP18:AP23"/>
    <mergeCell ref="AQ18:AQ23"/>
    <mergeCell ref="AN18:AO23"/>
    <mergeCell ref="AB11:AE11"/>
    <mergeCell ref="C6:N6"/>
    <mergeCell ref="X6:AH6"/>
    <mergeCell ref="C7:N7"/>
    <mergeCell ref="X7:AH7"/>
    <mergeCell ref="AF9:AH9"/>
    <mergeCell ref="AB10:AE10"/>
    <mergeCell ref="AB12:AE12"/>
    <mergeCell ref="AB13:AE13"/>
    <mergeCell ref="AF15:AH15"/>
    <mergeCell ref="AB16:AE16"/>
    <mergeCell ref="MD22:ME22"/>
    <mergeCell ref="AF22:AH22"/>
    <mergeCell ref="P32:T32"/>
    <mergeCell ref="P34:T34"/>
    <mergeCell ref="AB17:AE17"/>
    <mergeCell ref="AB18:AE18"/>
    <mergeCell ref="AB19:AE19"/>
    <mergeCell ref="AB23:AE23"/>
    <mergeCell ref="MC23:MD23"/>
    <mergeCell ref="AS18:AS23"/>
    <mergeCell ref="AN16:AS17"/>
    <mergeCell ref="AB20:AE20"/>
    <mergeCell ref="AR18:AR23"/>
    <mergeCell ref="P36:T36"/>
    <mergeCell ref="AF25:AH25"/>
    <mergeCell ref="AB26:AE26"/>
    <mergeCell ref="AB27:AE27"/>
    <mergeCell ref="P30:T30"/>
  </mergeCells>
  <printOptions horizontalCentered="1"/>
  <pageMargins left="0.70866141732283505" right="0.70866141732283505" top="0.74803149606299202" bottom="0.74803149606299202" header="0.31496062992126" footer="0.31496062992126"/>
  <pageSetup scale="35" orientation="portrait" horizontalDpi="360" verticalDpi="360" r:id="rId1"/>
  <rowBreaks count="1" manualBreakCount="1">
    <brk id="3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A25"/>
  <sheetViews>
    <sheetView view="pageBreakPreview" zoomScale="67" zoomScaleNormal="70" workbookViewId="0">
      <selection sqref="A1:C2"/>
    </sheetView>
  </sheetViews>
  <sheetFormatPr baseColWidth="10" defaultColWidth="3.81640625" defaultRowHeight="14.5"/>
  <cols>
    <col min="1" max="1" width="5.1796875" style="200" customWidth="1"/>
    <col min="2" max="2" width="50.453125" style="201" customWidth="1"/>
    <col min="3" max="3" width="24" style="328" customWidth="1"/>
    <col min="4" max="4" width="3.81640625" style="195" customWidth="1"/>
    <col min="5" max="28" width="3.81640625" style="195"/>
    <col min="29" max="30" width="3.81640625" style="195" customWidth="1"/>
    <col min="31" max="31" width="4" style="195" customWidth="1"/>
    <col min="32" max="16384" width="3.81640625" style="195"/>
  </cols>
  <sheetData>
    <row r="1" spans="1:79">
      <c r="A1" s="612" t="str">
        <f>+'PRESUPUESTO OFICIAL'!A3</f>
        <v>MANTENIMIENTO Y ADECUACIÓN DE LA SALA DE PROFESORES DE LA INSTITUCIÓN EDUCATIVA JOSÉ MARÍA CARBONELL, SEDE PRINCIPAL DEL MUNICIPIO DE SAN ANTONIO - TOLIMA</v>
      </c>
      <c r="B1" s="613"/>
      <c r="C1" s="613"/>
      <c r="D1" s="616" t="s">
        <v>167</v>
      </c>
      <c r="E1" s="616"/>
      <c r="F1" s="616"/>
      <c r="G1" s="616"/>
      <c r="H1" s="616"/>
      <c r="I1" s="616"/>
      <c r="J1" s="616"/>
      <c r="K1" s="616"/>
      <c r="L1" s="616"/>
      <c r="M1" s="616"/>
      <c r="N1" s="616"/>
      <c r="O1" s="616"/>
      <c r="P1" s="616"/>
      <c r="Q1" s="616"/>
      <c r="R1" s="616"/>
      <c r="S1" s="616"/>
      <c r="T1" s="616"/>
      <c r="U1" s="616"/>
      <c r="V1" s="616"/>
      <c r="W1" s="616"/>
      <c r="X1" s="616"/>
      <c r="Y1" s="616"/>
      <c r="Z1" s="616"/>
      <c r="AA1" s="616"/>
      <c r="AB1" s="616"/>
      <c r="AC1" s="616"/>
      <c r="AD1" s="616"/>
      <c r="AE1" s="617"/>
      <c r="AF1" s="607"/>
      <c r="AG1" s="607"/>
      <c r="AH1" s="607"/>
      <c r="AI1" s="607"/>
      <c r="AJ1" s="607"/>
      <c r="AK1" s="607"/>
      <c r="AL1" s="607"/>
      <c r="AM1" s="607"/>
      <c r="AN1" s="607"/>
      <c r="AO1" s="607"/>
      <c r="AP1" s="607"/>
      <c r="AQ1" s="607"/>
      <c r="AR1" s="607"/>
      <c r="AS1" s="607"/>
      <c r="AT1" s="607"/>
      <c r="AU1" s="607"/>
      <c r="AV1" s="607"/>
      <c r="AW1" s="607"/>
      <c r="AX1" s="607"/>
      <c r="AY1" s="607"/>
      <c r="AZ1" s="607"/>
      <c r="BA1" s="607"/>
      <c r="BB1" s="607"/>
      <c r="BC1" s="607"/>
      <c r="BD1" s="607"/>
      <c r="BE1" s="607"/>
      <c r="BF1" s="607"/>
      <c r="BG1" s="607"/>
      <c r="BH1" s="607"/>
      <c r="BI1" s="607"/>
      <c r="BJ1" s="607"/>
      <c r="BK1" s="607"/>
      <c r="BL1" s="607"/>
      <c r="BM1" s="607"/>
      <c r="BN1" s="607"/>
      <c r="BO1" s="607"/>
      <c r="BP1" s="607"/>
      <c r="BQ1" s="607"/>
      <c r="BR1" s="607"/>
      <c r="BS1" s="607"/>
      <c r="BT1" s="607"/>
      <c r="BU1" s="607"/>
      <c r="BV1" s="607"/>
      <c r="BW1" s="607"/>
      <c r="BX1" s="607"/>
      <c r="BY1" s="607"/>
      <c r="BZ1" s="607"/>
      <c r="CA1" s="607"/>
    </row>
    <row r="2" spans="1:79" ht="45" customHeight="1">
      <c r="A2" s="614"/>
      <c r="B2" s="615"/>
      <c r="C2" s="615"/>
      <c r="D2" s="610" t="s">
        <v>168</v>
      </c>
      <c r="E2" s="610"/>
      <c r="F2" s="610"/>
      <c r="G2" s="610"/>
      <c r="H2" s="610"/>
      <c r="I2" s="610"/>
      <c r="J2" s="610"/>
      <c r="K2" s="610" t="s">
        <v>169</v>
      </c>
      <c r="L2" s="610"/>
      <c r="M2" s="610"/>
      <c r="N2" s="610"/>
      <c r="O2" s="610"/>
      <c r="P2" s="610"/>
      <c r="Q2" s="610"/>
      <c r="R2" s="610" t="s">
        <v>170</v>
      </c>
      <c r="S2" s="610"/>
      <c r="T2" s="610"/>
      <c r="U2" s="610"/>
      <c r="V2" s="610"/>
      <c r="W2" s="610"/>
      <c r="X2" s="610"/>
      <c r="Y2" s="610" t="s">
        <v>171</v>
      </c>
      <c r="Z2" s="610"/>
      <c r="AA2" s="610"/>
      <c r="AB2" s="610"/>
      <c r="AC2" s="610"/>
      <c r="AD2" s="610"/>
      <c r="AE2" s="611"/>
      <c r="AF2" s="607"/>
      <c r="AG2" s="607"/>
      <c r="AH2" s="607"/>
      <c r="AI2" s="607"/>
      <c r="AJ2" s="607"/>
      <c r="AK2" s="607"/>
      <c r="AL2" s="607"/>
      <c r="AM2" s="607"/>
      <c r="AN2" s="607"/>
      <c r="AO2" s="607"/>
      <c r="AP2" s="607"/>
      <c r="AQ2" s="607"/>
      <c r="AR2" s="607"/>
      <c r="AS2" s="607"/>
      <c r="AT2" s="607"/>
      <c r="AU2" s="607"/>
      <c r="AV2" s="607"/>
      <c r="AW2" s="607"/>
      <c r="AX2" s="607"/>
      <c r="AY2" s="607"/>
      <c r="AZ2" s="607"/>
      <c r="BA2" s="607"/>
      <c r="BB2" s="607"/>
      <c r="BC2" s="607"/>
      <c r="BD2" s="607"/>
      <c r="BE2" s="607"/>
      <c r="BF2" s="607"/>
      <c r="BG2" s="607"/>
      <c r="BH2" s="607"/>
      <c r="BI2" s="607"/>
      <c r="BJ2" s="607"/>
      <c r="BK2" s="607"/>
      <c r="BL2" s="607"/>
      <c r="BM2" s="607"/>
      <c r="BN2" s="607"/>
      <c r="BO2" s="607"/>
      <c r="BP2" s="607"/>
      <c r="BQ2" s="607"/>
      <c r="BR2" s="607"/>
      <c r="BS2" s="607"/>
      <c r="BT2" s="607"/>
      <c r="BU2" s="607"/>
      <c r="BV2" s="607"/>
      <c r="BW2" s="607"/>
      <c r="BX2" s="607"/>
      <c r="BY2" s="607"/>
      <c r="BZ2" s="607"/>
      <c r="CA2" s="607"/>
    </row>
    <row r="3" spans="1:79" ht="14.5" customHeight="1">
      <c r="A3" s="345" t="s">
        <v>172</v>
      </c>
      <c r="B3" s="345" t="s">
        <v>173</v>
      </c>
      <c r="C3" s="346" t="s">
        <v>174</v>
      </c>
      <c r="D3" s="604"/>
      <c r="E3" s="605"/>
      <c r="F3" s="605"/>
      <c r="G3" s="605"/>
      <c r="H3" s="605"/>
      <c r="I3" s="605"/>
      <c r="J3" s="605"/>
      <c r="K3" s="605"/>
      <c r="L3" s="605"/>
      <c r="M3" s="605"/>
      <c r="N3" s="605"/>
      <c r="O3" s="605"/>
      <c r="P3" s="605"/>
      <c r="Q3" s="605"/>
      <c r="R3" s="605"/>
      <c r="S3" s="605"/>
      <c r="T3" s="605"/>
      <c r="U3" s="605"/>
      <c r="V3" s="605"/>
      <c r="W3" s="605"/>
      <c r="X3" s="605"/>
      <c r="Y3" s="605"/>
      <c r="Z3" s="605"/>
      <c r="AA3" s="605"/>
      <c r="AB3" s="605"/>
      <c r="AC3" s="605"/>
      <c r="AD3" s="605"/>
      <c r="AE3" s="606"/>
      <c r="AF3" s="603"/>
      <c r="AG3" s="603"/>
      <c r="AH3" s="603"/>
      <c r="AI3" s="603"/>
      <c r="AJ3" s="603"/>
      <c r="AK3" s="603"/>
      <c r="AL3" s="603"/>
      <c r="AM3" s="603"/>
      <c r="AN3" s="603"/>
      <c r="AO3" s="603"/>
      <c r="AP3" s="603"/>
      <c r="AQ3" s="603"/>
      <c r="AR3" s="603"/>
      <c r="AS3" s="603"/>
      <c r="AT3" s="603"/>
      <c r="AU3" s="603"/>
      <c r="AV3" s="603"/>
      <c r="AW3" s="603"/>
      <c r="AX3" s="603"/>
      <c r="AY3" s="603"/>
      <c r="AZ3" s="603"/>
      <c r="BA3" s="603"/>
      <c r="BB3" s="603"/>
      <c r="BC3" s="603"/>
      <c r="BD3" s="603"/>
      <c r="BE3" s="603"/>
      <c r="BF3" s="603"/>
      <c r="BG3" s="603"/>
      <c r="BH3" s="603"/>
      <c r="BI3" s="603"/>
      <c r="BJ3" s="603"/>
      <c r="BK3" s="603"/>
      <c r="BL3" s="603"/>
      <c r="BM3" s="603"/>
      <c r="BN3" s="603"/>
      <c r="BO3" s="603"/>
      <c r="BP3" s="603"/>
      <c r="BQ3" s="603"/>
      <c r="BR3" s="603"/>
      <c r="BS3" s="603"/>
      <c r="BT3" s="603"/>
      <c r="BU3" s="603"/>
      <c r="BV3" s="603"/>
      <c r="BW3" s="603"/>
      <c r="BX3" s="603"/>
      <c r="BY3" s="603"/>
      <c r="BZ3" s="603"/>
      <c r="CA3" s="603"/>
    </row>
    <row r="4" spans="1:79" s="199" customFormat="1">
      <c r="A4" s="587">
        <f>+'PRESUPUESTO OFICIAL'!A8</f>
        <v>1.1000000000000001</v>
      </c>
      <c r="B4" s="587" t="str">
        <f>+'PRESUPUESTO OFICIAL'!B8</f>
        <v>Mantenimiento de viga canal incluye (nivelacion y enchape)</v>
      </c>
      <c r="C4" s="608">
        <f>+'PRESUPUESTO OFICIAL'!F8</f>
        <v>1467000.0037483941</v>
      </c>
      <c r="D4" s="342"/>
      <c r="E4" s="202"/>
      <c r="F4" s="202"/>
      <c r="G4" s="202"/>
      <c r="H4" s="202"/>
      <c r="I4" s="202"/>
      <c r="J4" s="202"/>
      <c r="K4" s="202"/>
      <c r="L4" s="202"/>
      <c r="M4" s="202"/>
      <c r="N4" s="202"/>
      <c r="O4" s="202"/>
      <c r="P4" s="202"/>
      <c r="Q4" s="202"/>
      <c r="R4" s="203"/>
      <c r="S4" s="203"/>
      <c r="T4" s="203"/>
      <c r="U4" s="203"/>
      <c r="V4" s="203"/>
      <c r="W4" s="203"/>
      <c r="X4" s="203"/>
      <c r="Y4" s="204"/>
      <c r="Z4" s="204"/>
      <c r="AA4" s="204"/>
      <c r="AB4" s="204"/>
      <c r="AC4" s="204"/>
      <c r="AD4" s="205"/>
      <c r="AE4" s="208"/>
      <c r="AF4" s="197"/>
      <c r="AG4" s="197"/>
      <c r="AH4" s="197"/>
      <c r="AI4" s="197"/>
      <c r="AJ4" s="198"/>
      <c r="AK4" s="198"/>
      <c r="AL4" s="197"/>
      <c r="AM4" s="197"/>
      <c r="AN4" s="197"/>
      <c r="AO4" s="197"/>
      <c r="AP4" s="197"/>
      <c r="AQ4" s="198"/>
      <c r="AR4" s="198"/>
      <c r="AS4" s="197"/>
      <c r="AT4" s="197"/>
      <c r="AU4" s="197"/>
      <c r="AV4" s="197"/>
      <c r="AW4" s="197"/>
      <c r="AX4" s="198"/>
      <c r="AY4" s="198"/>
      <c r="AZ4" s="197"/>
      <c r="BA4" s="197"/>
      <c r="BB4" s="197"/>
      <c r="BC4" s="197"/>
      <c r="BD4" s="197"/>
      <c r="BE4" s="198"/>
      <c r="BF4" s="198"/>
      <c r="BG4" s="197"/>
      <c r="BH4" s="197"/>
      <c r="BI4" s="197"/>
      <c r="BJ4" s="197"/>
      <c r="BK4" s="197"/>
      <c r="BL4" s="198"/>
      <c r="BM4" s="198"/>
      <c r="BN4" s="197"/>
      <c r="BO4" s="197"/>
      <c r="BP4" s="197"/>
      <c r="BQ4" s="197"/>
      <c r="BR4" s="197"/>
      <c r="BS4" s="198"/>
      <c r="BT4" s="198"/>
      <c r="BU4" s="197"/>
      <c r="BV4" s="197"/>
      <c r="BW4" s="197"/>
      <c r="BX4" s="197"/>
      <c r="BY4" s="197"/>
      <c r="BZ4" s="198"/>
      <c r="CA4" s="198"/>
    </row>
    <row r="5" spans="1:79" s="199" customFormat="1">
      <c r="A5" s="587"/>
      <c r="B5" s="587"/>
      <c r="C5" s="608"/>
      <c r="D5" s="609">
        <f>+C4/2</f>
        <v>733500.00187419704</v>
      </c>
      <c r="E5" s="598"/>
      <c r="F5" s="598"/>
      <c r="G5" s="598"/>
      <c r="H5" s="598"/>
      <c r="I5" s="598"/>
      <c r="J5" s="598"/>
      <c r="K5" s="598">
        <f>+C4/2</f>
        <v>733500.00187419704</v>
      </c>
      <c r="L5" s="598"/>
      <c r="M5" s="598"/>
      <c r="N5" s="598"/>
      <c r="O5" s="598"/>
      <c r="P5" s="598"/>
      <c r="Q5" s="598"/>
      <c r="R5" s="591"/>
      <c r="S5" s="591"/>
      <c r="T5" s="591"/>
      <c r="U5" s="591"/>
      <c r="V5" s="591"/>
      <c r="W5" s="591"/>
      <c r="X5" s="591"/>
      <c r="Y5" s="591"/>
      <c r="Z5" s="591"/>
      <c r="AA5" s="591"/>
      <c r="AB5" s="591"/>
      <c r="AC5" s="591"/>
      <c r="AD5" s="591"/>
      <c r="AE5" s="597"/>
      <c r="AF5" s="592"/>
      <c r="AG5" s="592"/>
      <c r="AH5" s="592"/>
      <c r="AI5" s="592"/>
      <c r="AJ5" s="592"/>
      <c r="AK5" s="592"/>
      <c r="AL5" s="592"/>
      <c r="AM5" s="592"/>
      <c r="AN5" s="592"/>
      <c r="AO5" s="592"/>
      <c r="AP5" s="592"/>
      <c r="AQ5" s="592"/>
      <c r="AR5" s="592"/>
      <c r="AS5" s="592"/>
      <c r="AT5" s="592"/>
      <c r="AU5" s="592"/>
      <c r="AV5" s="592"/>
      <c r="AW5" s="592"/>
      <c r="AX5" s="592"/>
      <c r="AY5" s="592"/>
      <c r="AZ5" s="592"/>
      <c r="BA5" s="592"/>
      <c r="BB5" s="592"/>
      <c r="BC5" s="592"/>
      <c r="BD5" s="592"/>
      <c r="BE5" s="592"/>
      <c r="BF5" s="592"/>
      <c r="BG5" s="592"/>
      <c r="BH5" s="592"/>
      <c r="BI5" s="592"/>
      <c r="BJ5" s="592"/>
      <c r="BK5" s="592"/>
      <c r="BL5" s="592"/>
      <c r="BM5" s="592"/>
      <c r="BN5" s="592"/>
      <c r="BO5" s="592"/>
      <c r="BP5" s="592"/>
      <c r="BQ5" s="592"/>
      <c r="BR5" s="592"/>
      <c r="BS5" s="592"/>
      <c r="BT5" s="592"/>
      <c r="BU5" s="592"/>
      <c r="BV5" s="592"/>
      <c r="BW5" s="592"/>
      <c r="BX5" s="592"/>
      <c r="BY5" s="592"/>
      <c r="BZ5" s="592"/>
      <c r="CA5" s="592"/>
    </row>
    <row r="6" spans="1:79" s="199" customFormat="1">
      <c r="A6" s="587">
        <f>+'PRESUPUESTO OFICIAL'!A9</f>
        <v>1.2</v>
      </c>
      <c r="B6" s="587" t="str">
        <f>+'PRESUPUESTO OFICIAL'!B9</f>
        <v>Cielo razo en pvc incluye estructura de soporte</v>
      </c>
      <c r="C6" s="589">
        <f>+'PRESUPUESTO OFICIAL'!F9</f>
        <v>2240000.0000018012</v>
      </c>
      <c r="D6" s="343"/>
      <c r="E6" s="204"/>
      <c r="F6" s="204"/>
      <c r="G6" s="204"/>
      <c r="H6" s="204"/>
      <c r="I6" s="204"/>
      <c r="J6" s="204"/>
      <c r="K6" s="204"/>
      <c r="L6" s="204"/>
      <c r="M6" s="204"/>
      <c r="N6" s="204"/>
      <c r="O6" s="204"/>
      <c r="P6" s="204"/>
      <c r="Q6" s="204"/>
      <c r="R6" s="204"/>
      <c r="S6" s="204"/>
      <c r="T6" s="204"/>
      <c r="U6" s="204"/>
      <c r="V6" s="204"/>
      <c r="W6" s="204"/>
      <c r="X6" s="204"/>
      <c r="Y6" s="206"/>
      <c r="Z6" s="206"/>
      <c r="AA6" s="206"/>
      <c r="AB6" s="206"/>
      <c r="AC6" s="206"/>
      <c r="AD6" s="206"/>
      <c r="AE6" s="209"/>
      <c r="AF6" s="197"/>
      <c r="AG6" s="197"/>
      <c r="AH6" s="197"/>
      <c r="AI6" s="197"/>
      <c r="AJ6" s="197"/>
      <c r="AK6" s="197"/>
      <c r="AL6" s="197"/>
      <c r="AM6" s="197"/>
      <c r="AN6" s="197"/>
      <c r="AO6" s="197"/>
      <c r="AP6" s="197"/>
      <c r="AQ6" s="197"/>
      <c r="AR6" s="197"/>
      <c r="AS6" s="197"/>
      <c r="AT6" s="197"/>
      <c r="AU6" s="197"/>
      <c r="AV6" s="197"/>
      <c r="AW6" s="197"/>
      <c r="AX6" s="197"/>
      <c r="AY6" s="197"/>
      <c r="AZ6" s="197"/>
      <c r="BA6" s="197"/>
      <c r="BB6" s="197"/>
      <c r="BC6" s="197"/>
      <c r="BD6" s="197"/>
      <c r="BE6" s="197"/>
      <c r="BF6" s="197"/>
      <c r="BG6" s="197"/>
      <c r="BH6" s="197"/>
      <c r="BI6" s="197"/>
      <c r="BJ6" s="197"/>
      <c r="BK6" s="197"/>
      <c r="BL6" s="197"/>
      <c r="BM6" s="197"/>
      <c r="BN6" s="197"/>
      <c r="BO6" s="197"/>
      <c r="BP6" s="197"/>
      <c r="BQ6" s="197"/>
      <c r="BR6" s="197"/>
      <c r="BS6" s="197"/>
      <c r="BT6" s="197"/>
      <c r="BU6" s="197"/>
      <c r="BV6" s="197"/>
      <c r="BW6" s="197"/>
      <c r="BX6" s="197"/>
      <c r="BY6" s="197"/>
      <c r="BZ6" s="197"/>
      <c r="CA6" s="197"/>
    </row>
    <row r="7" spans="1:79" s="199" customFormat="1">
      <c r="A7" s="587"/>
      <c r="B7" s="587"/>
      <c r="C7" s="589"/>
      <c r="D7" s="590"/>
      <c r="E7" s="591"/>
      <c r="F7" s="591"/>
      <c r="G7" s="591"/>
      <c r="H7" s="591"/>
      <c r="I7" s="591"/>
      <c r="J7" s="591"/>
      <c r="K7" s="598"/>
      <c r="L7" s="598"/>
      <c r="M7" s="598"/>
      <c r="N7" s="598"/>
      <c r="O7" s="598"/>
      <c r="P7" s="598"/>
      <c r="Q7" s="598"/>
      <c r="R7" s="598"/>
      <c r="S7" s="598"/>
      <c r="T7" s="598"/>
      <c r="U7" s="598"/>
      <c r="V7" s="598"/>
      <c r="W7" s="598"/>
      <c r="X7" s="598"/>
      <c r="Y7" s="600">
        <f>+C6</f>
        <v>2240000.0000018012</v>
      </c>
      <c r="Z7" s="600"/>
      <c r="AA7" s="600"/>
      <c r="AB7" s="600"/>
      <c r="AC7" s="600"/>
      <c r="AD7" s="600"/>
      <c r="AE7" s="601"/>
      <c r="AF7" s="592"/>
      <c r="AG7" s="592"/>
      <c r="AH7" s="592"/>
      <c r="AI7" s="592"/>
      <c r="AJ7" s="592"/>
      <c r="AK7" s="592"/>
      <c r="AL7" s="592"/>
      <c r="AM7" s="592"/>
      <c r="AN7" s="592"/>
      <c r="AO7" s="592"/>
      <c r="AP7" s="592"/>
      <c r="AQ7" s="592"/>
      <c r="AR7" s="592"/>
      <c r="AS7" s="592"/>
      <c r="AT7" s="592"/>
      <c r="AU7" s="592"/>
      <c r="AV7" s="592"/>
      <c r="AW7" s="592"/>
      <c r="AX7" s="592"/>
      <c r="AY7" s="592"/>
      <c r="AZ7" s="592"/>
      <c r="BA7" s="592"/>
      <c r="BB7" s="592"/>
      <c r="BC7" s="592"/>
      <c r="BD7" s="592"/>
      <c r="BE7" s="592"/>
      <c r="BF7" s="592"/>
      <c r="BG7" s="592"/>
      <c r="BH7" s="592"/>
      <c r="BI7" s="592"/>
      <c r="BJ7" s="592"/>
      <c r="BK7" s="592"/>
      <c r="BL7" s="592"/>
      <c r="BM7" s="592"/>
      <c r="BN7" s="592"/>
      <c r="BO7" s="592"/>
      <c r="BP7" s="592"/>
      <c r="BQ7" s="592"/>
      <c r="BR7" s="592"/>
      <c r="BS7" s="592"/>
      <c r="BT7" s="592"/>
      <c r="BU7" s="592"/>
      <c r="BV7" s="592"/>
      <c r="BW7" s="592"/>
      <c r="BX7" s="592"/>
      <c r="BY7" s="592"/>
      <c r="BZ7" s="592"/>
      <c r="CA7" s="592"/>
    </row>
    <row r="8" spans="1:79" s="199" customFormat="1">
      <c r="A8" s="587">
        <f>+'PRESUPUESTO OFICIAL'!A11</f>
        <v>2.2000000000000002</v>
      </c>
      <c r="B8" s="587" t="str">
        <f>+'PRESUPUESTO OFICIAL'!B11</f>
        <v>Estuco y Pintura vinilo tipo 1 sobre lamina de superboard</v>
      </c>
      <c r="C8" s="589">
        <f>+'PRESUPUESTO OFICIAL'!F11</f>
        <v>2232719.9999883394</v>
      </c>
      <c r="D8" s="344"/>
      <c r="E8" s="203"/>
      <c r="F8" s="203"/>
      <c r="G8" s="203"/>
      <c r="H8" s="203"/>
      <c r="I8" s="203"/>
      <c r="J8" s="203"/>
      <c r="K8" s="207"/>
      <c r="L8" s="204"/>
      <c r="M8" s="204"/>
      <c r="N8" s="204"/>
      <c r="O8" s="204"/>
      <c r="P8" s="204"/>
      <c r="Q8" s="204"/>
      <c r="R8" s="206"/>
      <c r="S8" s="206"/>
      <c r="T8" s="206"/>
      <c r="U8" s="206"/>
      <c r="V8" s="206"/>
      <c r="W8" s="206"/>
      <c r="X8" s="206"/>
      <c r="Y8" s="206"/>
      <c r="Z8" s="206"/>
      <c r="AA8" s="206"/>
      <c r="AB8" s="206"/>
      <c r="AC8" s="206"/>
      <c r="AD8" s="206"/>
      <c r="AE8" s="209"/>
      <c r="AF8" s="197"/>
      <c r="AG8" s="197"/>
      <c r="AH8" s="197"/>
      <c r="AI8" s="197"/>
      <c r="AJ8" s="197"/>
      <c r="AK8" s="197"/>
      <c r="AL8" s="197"/>
      <c r="AM8" s="197"/>
      <c r="AN8" s="197"/>
      <c r="AO8" s="197"/>
      <c r="AP8" s="197"/>
      <c r="AQ8" s="197"/>
      <c r="AR8" s="197"/>
      <c r="AS8" s="197"/>
      <c r="AT8" s="197"/>
      <c r="AU8" s="197"/>
      <c r="AV8" s="197"/>
      <c r="AW8" s="197"/>
      <c r="AX8" s="197"/>
      <c r="AY8" s="197"/>
      <c r="AZ8" s="197"/>
      <c r="BA8" s="197"/>
      <c r="BB8" s="197"/>
      <c r="BC8" s="197"/>
      <c r="BD8" s="197"/>
      <c r="BE8" s="197"/>
      <c r="BF8" s="197"/>
      <c r="BG8" s="197"/>
      <c r="BH8" s="197"/>
      <c r="BI8" s="197"/>
      <c r="BJ8" s="197"/>
      <c r="BK8" s="197"/>
      <c r="BL8" s="197"/>
      <c r="BM8" s="197"/>
      <c r="BN8" s="197"/>
      <c r="BO8" s="197"/>
      <c r="BP8" s="197"/>
      <c r="BQ8" s="196"/>
      <c r="BR8" s="196"/>
      <c r="BS8" s="196"/>
      <c r="BT8" s="196"/>
      <c r="BU8" s="196"/>
      <c r="BV8" s="196"/>
      <c r="BW8" s="196"/>
      <c r="BX8" s="196"/>
      <c r="BY8" s="196"/>
      <c r="BZ8" s="196"/>
      <c r="CA8" s="196"/>
    </row>
    <row r="9" spans="1:79" s="199" customFormat="1">
      <c r="A9" s="587"/>
      <c r="B9" s="587"/>
      <c r="C9" s="589"/>
      <c r="D9" s="590"/>
      <c r="E9" s="591"/>
      <c r="F9" s="591"/>
      <c r="G9" s="591"/>
      <c r="H9" s="591"/>
      <c r="I9" s="591"/>
      <c r="J9" s="591"/>
      <c r="K9" s="591"/>
      <c r="L9" s="591"/>
      <c r="M9" s="591"/>
      <c r="N9" s="591"/>
      <c r="O9" s="591"/>
      <c r="P9" s="591"/>
      <c r="Q9" s="591"/>
      <c r="R9" s="598">
        <f>+C8/2</f>
        <v>1116359.9999941697</v>
      </c>
      <c r="S9" s="598"/>
      <c r="T9" s="598"/>
      <c r="U9" s="598"/>
      <c r="V9" s="598"/>
      <c r="W9" s="598"/>
      <c r="X9" s="598"/>
      <c r="Y9" s="598">
        <f>+R9</f>
        <v>1116359.9999941697</v>
      </c>
      <c r="Z9" s="598"/>
      <c r="AA9" s="598"/>
      <c r="AB9" s="598"/>
      <c r="AC9" s="598"/>
      <c r="AD9" s="598"/>
      <c r="AE9" s="599"/>
      <c r="AF9" s="592"/>
      <c r="AG9" s="592"/>
      <c r="AH9" s="592"/>
      <c r="AI9" s="592"/>
      <c r="AJ9" s="592"/>
      <c r="AK9" s="592"/>
      <c r="AL9" s="592"/>
      <c r="AM9" s="592"/>
      <c r="AN9" s="592"/>
      <c r="AO9" s="592"/>
      <c r="AP9" s="592"/>
      <c r="AQ9" s="592"/>
      <c r="AR9" s="592"/>
      <c r="AS9" s="592"/>
      <c r="AT9" s="592"/>
      <c r="AU9" s="592"/>
      <c r="AV9" s="592"/>
      <c r="AW9" s="592"/>
      <c r="AX9" s="592"/>
      <c r="AY9" s="592"/>
      <c r="AZ9" s="592"/>
      <c r="BA9" s="592"/>
      <c r="BB9" s="592"/>
      <c r="BC9" s="592"/>
      <c r="BD9" s="592"/>
      <c r="BE9" s="592"/>
      <c r="BF9" s="592"/>
      <c r="BG9" s="592"/>
      <c r="BH9" s="592"/>
      <c r="BI9" s="592"/>
      <c r="BJ9" s="592"/>
      <c r="BK9" s="592"/>
      <c r="BL9" s="592"/>
      <c r="BM9" s="592"/>
      <c r="BN9" s="592"/>
      <c r="BO9" s="592"/>
      <c r="BP9" s="592"/>
      <c r="BQ9" s="592"/>
      <c r="BR9" s="592"/>
      <c r="BS9" s="592"/>
      <c r="BT9" s="592"/>
      <c r="BU9" s="592"/>
      <c r="BV9" s="592"/>
      <c r="BW9" s="592"/>
      <c r="BX9" s="592"/>
      <c r="BY9" s="592"/>
      <c r="BZ9" s="592"/>
      <c r="CA9" s="592"/>
    </row>
    <row r="10" spans="1:79" s="199" customFormat="1">
      <c r="A10" s="587">
        <f>+'PRESUPUESTO OFICIAL'!A12</f>
        <v>2.2999999999999998</v>
      </c>
      <c r="B10" s="587" t="str">
        <f>+'PRESUPUESTO OFICIAL'!B12</f>
        <v>Muro doble cara con placas de fibro cemento superboard incluye (Estructura y sello de juntas )</v>
      </c>
      <c r="C10" s="602">
        <f>+'PRESUPUESTO OFICIAL'!F12</f>
        <v>9156000.0000000019</v>
      </c>
      <c r="D10" s="344"/>
      <c r="E10" s="203"/>
      <c r="F10" s="203"/>
      <c r="G10" s="203"/>
      <c r="H10" s="203"/>
      <c r="I10" s="203"/>
      <c r="J10" s="203"/>
      <c r="K10" s="203"/>
      <c r="L10" s="203"/>
      <c r="M10" s="203"/>
      <c r="N10" s="203"/>
      <c r="O10" s="203"/>
      <c r="P10" s="203"/>
      <c r="Q10" s="203"/>
      <c r="R10" s="206"/>
      <c r="S10" s="206"/>
      <c r="T10" s="206"/>
      <c r="U10" s="206"/>
      <c r="V10" s="206"/>
      <c r="W10" s="206"/>
      <c r="X10" s="206"/>
      <c r="Y10" s="206"/>
      <c r="Z10" s="206"/>
      <c r="AA10" s="206"/>
      <c r="AB10" s="206"/>
      <c r="AC10" s="206"/>
      <c r="AD10" s="206"/>
      <c r="AE10" s="209"/>
      <c r="AF10" s="197"/>
      <c r="AG10" s="197"/>
      <c r="AH10" s="197"/>
      <c r="AI10" s="197"/>
      <c r="AJ10" s="197"/>
      <c r="AK10" s="197"/>
      <c r="AL10" s="197"/>
      <c r="AM10" s="197"/>
      <c r="AN10" s="197"/>
      <c r="AO10" s="197"/>
      <c r="AP10" s="197"/>
      <c r="AQ10" s="197"/>
      <c r="AR10" s="197"/>
      <c r="AS10" s="197"/>
      <c r="AT10" s="197"/>
      <c r="AU10" s="197"/>
      <c r="AV10" s="197"/>
      <c r="AW10" s="197"/>
      <c r="AX10" s="197"/>
      <c r="AY10" s="197"/>
      <c r="AZ10" s="197"/>
      <c r="BA10" s="197"/>
      <c r="BB10" s="197"/>
      <c r="BC10" s="197"/>
      <c r="BD10" s="197"/>
      <c r="BE10" s="197"/>
      <c r="BF10" s="197"/>
      <c r="BG10" s="197"/>
      <c r="BH10" s="197"/>
      <c r="BI10" s="197"/>
      <c r="BJ10" s="197"/>
      <c r="BK10" s="197"/>
      <c r="BL10" s="197"/>
      <c r="BM10" s="197"/>
      <c r="BN10" s="197"/>
      <c r="BO10" s="197"/>
      <c r="BP10" s="197"/>
      <c r="BQ10" s="197"/>
      <c r="BR10" s="197"/>
      <c r="BS10" s="196"/>
      <c r="BT10" s="196"/>
      <c r="BU10" s="196"/>
      <c r="BV10" s="196"/>
      <c r="BW10" s="196"/>
      <c r="BX10" s="196"/>
      <c r="BY10" s="196"/>
      <c r="BZ10" s="196"/>
      <c r="CA10" s="196"/>
    </row>
    <row r="11" spans="1:79" s="199" customFormat="1">
      <c r="A11" s="587"/>
      <c r="B11" s="587"/>
      <c r="C11" s="602"/>
      <c r="D11" s="590"/>
      <c r="E11" s="591"/>
      <c r="F11" s="591"/>
      <c r="G11" s="591"/>
      <c r="H11" s="591"/>
      <c r="I11" s="591"/>
      <c r="J11" s="591"/>
      <c r="K11" s="591"/>
      <c r="L11" s="591"/>
      <c r="M11" s="591"/>
      <c r="N11" s="591"/>
      <c r="O11" s="591"/>
      <c r="P11" s="591"/>
      <c r="Q11" s="591"/>
      <c r="R11" s="598">
        <f>+$C$10/2</f>
        <v>4578000.0000000009</v>
      </c>
      <c r="S11" s="598"/>
      <c r="T11" s="598"/>
      <c r="U11" s="598"/>
      <c r="V11" s="598"/>
      <c r="W11" s="598"/>
      <c r="X11" s="598"/>
      <c r="Y11" s="598">
        <f>+R11</f>
        <v>4578000.0000000009</v>
      </c>
      <c r="Z11" s="598"/>
      <c r="AA11" s="598"/>
      <c r="AB11" s="598"/>
      <c r="AC11" s="598"/>
      <c r="AD11" s="598"/>
      <c r="AE11" s="599"/>
      <c r="AF11" s="592"/>
      <c r="AG11" s="592"/>
      <c r="AH11" s="592"/>
      <c r="AI11" s="592"/>
      <c r="AJ11" s="592"/>
      <c r="AK11" s="592"/>
      <c r="AL11" s="592"/>
      <c r="AM11" s="592"/>
      <c r="AN11" s="592"/>
      <c r="AO11" s="592"/>
      <c r="AP11" s="592"/>
      <c r="AQ11" s="592"/>
      <c r="AR11" s="592"/>
      <c r="AS11" s="592"/>
      <c r="AT11" s="592"/>
      <c r="AU11" s="592"/>
      <c r="AV11" s="592"/>
      <c r="AW11" s="592"/>
      <c r="AX11" s="592"/>
      <c r="AY11" s="592"/>
      <c r="AZ11" s="592"/>
      <c r="BA11" s="592"/>
      <c r="BB11" s="592"/>
      <c r="BC11" s="592"/>
      <c r="BD11" s="592"/>
      <c r="BE11" s="592"/>
      <c r="BF11" s="592"/>
      <c r="BG11" s="592"/>
      <c r="BH11" s="592"/>
      <c r="BI11" s="592"/>
      <c r="BJ11" s="592"/>
      <c r="BK11" s="592"/>
      <c r="BL11" s="592"/>
      <c r="BM11" s="592"/>
      <c r="BN11" s="592"/>
      <c r="BO11" s="592"/>
      <c r="BP11" s="592"/>
      <c r="BQ11" s="592"/>
      <c r="BR11" s="592"/>
      <c r="BS11" s="592"/>
      <c r="BT11" s="592"/>
      <c r="BU11" s="592"/>
      <c r="BV11" s="592"/>
      <c r="BW11" s="592"/>
      <c r="BX11" s="592"/>
      <c r="BY11" s="592"/>
      <c r="BZ11" s="592"/>
      <c r="CA11" s="592"/>
    </row>
    <row r="12" spans="1:79" s="199" customFormat="1">
      <c r="A12" s="587">
        <f>+'PRESUPUESTO OFICIAL'!A14</f>
        <v>3.1</v>
      </c>
      <c r="B12" s="587" t="str">
        <f>+'PRESUPUESTO OFICIAL'!B14</f>
        <v xml:space="preserve">Punto toma corriente de 6 metros </v>
      </c>
      <c r="C12" s="589">
        <f>+'PRESUPUESTO OFICIAL'!F14</f>
        <v>480000.00022257771</v>
      </c>
      <c r="D12" s="344"/>
      <c r="E12" s="203"/>
      <c r="F12" s="203"/>
      <c r="G12" s="203"/>
      <c r="H12" s="203"/>
      <c r="I12" s="203"/>
      <c r="J12" s="203"/>
      <c r="K12" s="203"/>
      <c r="L12" s="203"/>
      <c r="M12" s="203"/>
      <c r="N12" s="203"/>
      <c r="O12" s="203"/>
      <c r="P12" s="203"/>
      <c r="Q12" s="203"/>
      <c r="R12" s="203"/>
      <c r="S12" s="203"/>
      <c r="T12" s="203"/>
      <c r="U12" s="203"/>
      <c r="V12" s="203"/>
      <c r="W12" s="203"/>
      <c r="X12" s="203"/>
      <c r="Y12" s="576"/>
      <c r="Z12" s="576"/>
      <c r="AA12" s="576"/>
      <c r="AB12" s="576"/>
      <c r="AC12" s="576"/>
      <c r="AD12" s="576"/>
      <c r="AE12" s="577"/>
      <c r="AF12" s="197"/>
      <c r="AG12" s="197"/>
      <c r="AH12" s="197"/>
      <c r="AI12" s="197"/>
      <c r="AJ12" s="197"/>
      <c r="AK12" s="197"/>
      <c r="AL12" s="197"/>
      <c r="AM12" s="197"/>
      <c r="AN12" s="197"/>
      <c r="AO12" s="197"/>
      <c r="AP12" s="197"/>
      <c r="AQ12" s="197"/>
      <c r="AR12" s="197"/>
      <c r="AS12" s="197"/>
      <c r="AT12" s="197"/>
      <c r="AU12" s="197"/>
      <c r="AV12" s="197"/>
      <c r="AW12" s="197"/>
      <c r="AX12" s="197"/>
      <c r="AY12" s="197"/>
      <c r="AZ12" s="197"/>
      <c r="BA12" s="197"/>
      <c r="BB12" s="197"/>
      <c r="BC12" s="197"/>
      <c r="BD12" s="197"/>
      <c r="BE12" s="197"/>
      <c r="BF12" s="197"/>
      <c r="BG12" s="197"/>
      <c r="BH12" s="197"/>
      <c r="BI12" s="197"/>
      <c r="BJ12" s="197"/>
      <c r="BK12" s="197"/>
      <c r="BL12" s="197"/>
      <c r="BM12" s="197"/>
      <c r="BN12" s="197"/>
      <c r="BO12" s="197"/>
      <c r="BP12" s="197"/>
      <c r="BQ12" s="197"/>
      <c r="BR12" s="197"/>
      <c r="BS12" s="197"/>
      <c r="BT12" s="196"/>
      <c r="BU12" s="196"/>
      <c r="BV12" s="196"/>
      <c r="BW12" s="196"/>
      <c r="BX12" s="196"/>
      <c r="BY12" s="196"/>
      <c r="BZ12" s="196"/>
      <c r="CA12" s="196"/>
    </row>
    <row r="13" spans="1:79" s="199" customFormat="1">
      <c r="A13" s="587"/>
      <c r="B13" s="587"/>
      <c r="C13" s="589"/>
      <c r="D13" s="590"/>
      <c r="E13" s="591"/>
      <c r="F13" s="591"/>
      <c r="G13" s="591"/>
      <c r="H13" s="591"/>
      <c r="I13" s="591"/>
      <c r="J13" s="591"/>
      <c r="K13" s="591"/>
      <c r="L13" s="591"/>
      <c r="M13" s="591"/>
      <c r="N13" s="591"/>
      <c r="O13" s="591"/>
      <c r="P13" s="591"/>
      <c r="Q13" s="591"/>
      <c r="R13" s="591"/>
      <c r="S13" s="591"/>
      <c r="T13" s="591"/>
      <c r="U13" s="591"/>
      <c r="V13" s="591"/>
      <c r="W13" s="591"/>
      <c r="X13" s="591"/>
      <c r="Y13" s="600">
        <f>+C12</f>
        <v>480000.00022257771</v>
      </c>
      <c r="Z13" s="600"/>
      <c r="AA13" s="600"/>
      <c r="AB13" s="600"/>
      <c r="AC13" s="600"/>
      <c r="AD13" s="600"/>
      <c r="AE13" s="601"/>
      <c r="AF13" s="592"/>
      <c r="AG13" s="592"/>
      <c r="AH13" s="592"/>
      <c r="AI13" s="592"/>
      <c r="AJ13" s="592"/>
      <c r="AK13" s="592"/>
      <c r="AL13" s="592"/>
      <c r="AM13" s="592"/>
      <c r="AN13" s="592"/>
      <c r="AO13" s="592"/>
      <c r="AP13" s="592"/>
      <c r="AQ13" s="592"/>
      <c r="AR13" s="592"/>
      <c r="AS13" s="592"/>
      <c r="AT13" s="592"/>
      <c r="AU13" s="592"/>
      <c r="AV13" s="592"/>
      <c r="AW13" s="592"/>
      <c r="AX13" s="592"/>
      <c r="AY13" s="592"/>
      <c r="AZ13" s="592"/>
      <c r="BA13" s="592"/>
      <c r="BB13" s="592"/>
      <c r="BC13" s="592"/>
      <c r="BD13" s="592"/>
      <c r="BE13" s="592"/>
      <c r="BF13" s="592"/>
      <c r="BG13" s="592"/>
      <c r="BH13" s="592"/>
      <c r="BI13" s="592"/>
      <c r="BJ13" s="592"/>
      <c r="BK13" s="592"/>
      <c r="BL13" s="592"/>
      <c r="BM13" s="592"/>
      <c r="BN13" s="592"/>
      <c r="BO13" s="592"/>
      <c r="BP13" s="592"/>
      <c r="BQ13" s="592"/>
      <c r="BR13" s="592"/>
      <c r="BS13" s="592"/>
      <c r="BT13" s="592"/>
      <c r="BU13" s="592"/>
      <c r="BV13" s="592"/>
      <c r="BW13" s="592"/>
      <c r="BX13" s="592"/>
      <c r="BY13" s="592"/>
      <c r="BZ13" s="592"/>
      <c r="CA13" s="592"/>
    </row>
    <row r="14" spans="1:79" s="199" customFormat="1">
      <c r="A14" s="587">
        <f>+'PRESUPUESTO OFICIAL'!A15</f>
        <v>3.2</v>
      </c>
      <c r="B14" s="587" t="str">
        <f>+'PRESUPUESTO OFICIAL'!B15</f>
        <v>Punto electrico incluye panel led cuadrado  de 18 w</v>
      </c>
      <c r="C14" s="589">
        <f>+'PRESUPUESTO OFICIAL'!F15</f>
        <v>480000.00018478325</v>
      </c>
      <c r="D14" s="344"/>
      <c r="E14" s="203"/>
      <c r="F14" s="203"/>
      <c r="G14" s="203"/>
      <c r="H14" s="203"/>
      <c r="I14" s="203"/>
      <c r="J14" s="203"/>
      <c r="K14" s="203"/>
      <c r="L14" s="203"/>
      <c r="M14" s="203"/>
      <c r="N14" s="203"/>
      <c r="O14" s="203"/>
      <c r="P14" s="203"/>
      <c r="Q14" s="203"/>
      <c r="R14" s="203"/>
      <c r="S14" s="203"/>
      <c r="T14" s="203"/>
      <c r="U14" s="203"/>
      <c r="V14" s="203"/>
      <c r="W14" s="203"/>
      <c r="X14" s="203"/>
      <c r="Y14" s="206"/>
      <c r="Z14" s="206"/>
      <c r="AA14" s="206"/>
      <c r="AB14" s="206"/>
      <c r="AC14" s="206"/>
      <c r="AD14" s="206"/>
      <c r="AE14" s="209"/>
      <c r="AF14" s="197"/>
      <c r="AG14" s="197"/>
      <c r="AH14" s="197"/>
      <c r="AI14" s="197"/>
      <c r="AJ14" s="197"/>
      <c r="AK14" s="197"/>
      <c r="AL14" s="197"/>
      <c r="AM14" s="197"/>
      <c r="AN14" s="197"/>
      <c r="AO14" s="197"/>
      <c r="AP14" s="197"/>
      <c r="AQ14" s="197"/>
      <c r="AR14" s="197"/>
      <c r="AS14" s="197"/>
      <c r="AT14" s="197"/>
      <c r="AU14" s="197"/>
      <c r="AV14" s="197"/>
      <c r="AW14" s="197"/>
      <c r="AX14" s="197"/>
      <c r="AY14" s="197"/>
      <c r="AZ14" s="197"/>
      <c r="BA14" s="197"/>
      <c r="BB14" s="197"/>
      <c r="BC14" s="197"/>
      <c r="BD14" s="197"/>
      <c r="BE14" s="197"/>
      <c r="BF14" s="197"/>
      <c r="BG14" s="197"/>
      <c r="BH14" s="197"/>
      <c r="BI14" s="197"/>
      <c r="BJ14" s="197"/>
      <c r="BK14" s="197"/>
      <c r="BL14" s="197"/>
      <c r="BM14" s="197"/>
      <c r="BN14" s="197"/>
      <c r="BO14" s="197"/>
      <c r="BP14" s="197"/>
      <c r="BQ14" s="197"/>
      <c r="BR14" s="196"/>
      <c r="BS14" s="196"/>
      <c r="BT14" s="196"/>
      <c r="BU14" s="196"/>
      <c r="BV14" s="196"/>
      <c r="BW14" s="196"/>
      <c r="BX14" s="196"/>
      <c r="BY14" s="196"/>
      <c r="BZ14" s="196"/>
      <c r="CA14" s="196"/>
    </row>
    <row r="15" spans="1:79" s="199" customFormat="1">
      <c r="A15" s="587"/>
      <c r="B15" s="587"/>
      <c r="C15" s="589"/>
      <c r="D15" s="590"/>
      <c r="E15" s="591"/>
      <c r="F15" s="591"/>
      <c r="G15" s="591"/>
      <c r="H15" s="591"/>
      <c r="I15" s="591"/>
      <c r="J15" s="591"/>
      <c r="K15" s="591"/>
      <c r="L15" s="591"/>
      <c r="M15" s="591"/>
      <c r="N15" s="591"/>
      <c r="O15" s="591"/>
      <c r="P15" s="591"/>
      <c r="Q15" s="591"/>
      <c r="R15" s="591"/>
      <c r="S15" s="591"/>
      <c r="T15" s="591"/>
      <c r="U15" s="591"/>
      <c r="V15" s="591"/>
      <c r="W15" s="591"/>
      <c r="X15" s="591"/>
      <c r="Y15" s="598">
        <f>+C14</f>
        <v>480000.00018478325</v>
      </c>
      <c r="Z15" s="598"/>
      <c r="AA15" s="598"/>
      <c r="AB15" s="598"/>
      <c r="AC15" s="598"/>
      <c r="AD15" s="598"/>
      <c r="AE15" s="599"/>
      <c r="AF15" s="592"/>
      <c r="AG15" s="592"/>
      <c r="AH15" s="592"/>
      <c r="AI15" s="592"/>
      <c r="AJ15" s="592"/>
      <c r="AK15" s="592"/>
      <c r="AL15" s="592"/>
      <c r="AM15" s="592"/>
      <c r="AN15" s="592"/>
      <c r="AO15" s="592"/>
      <c r="AP15" s="592"/>
      <c r="AQ15" s="592"/>
      <c r="AR15" s="592"/>
      <c r="AS15" s="592"/>
      <c r="AT15" s="592"/>
      <c r="AU15" s="592"/>
      <c r="AV15" s="592"/>
      <c r="AW15" s="592"/>
      <c r="AX15" s="592"/>
      <c r="AY15" s="592"/>
      <c r="AZ15" s="592"/>
      <c r="BA15" s="592"/>
      <c r="BB15" s="592"/>
      <c r="BC15" s="592"/>
      <c r="BD15" s="592"/>
      <c r="BE15" s="592"/>
      <c r="BF15" s="592"/>
      <c r="BG15" s="592"/>
      <c r="BH15" s="592"/>
      <c r="BI15" s="592"/>
      <c r="BJ15" s="592"/>
      <c r="BK15" s="592"/>
      <c r="BL15" s="592"/>
      <c r="BM15" s="592"/>
      <c r="BN15" s="592"/>
      <c r="BO15" s="592"/>
      <c r="BP15" s="592"/>
      <c r="BQ15" s="592"/>
      <c r="BR15" s="592"/>
      <c r="BS15" s="592"/>
      <c r="BT15" s="592"/>
      <c r="BU15" s="592"/>
      <c r="BV15" s="592"/>
      <c r="BW15" s="592"/>
      <c r="BX15" s="592"/>
      <c r="BY15" s="592"/>
      <c r="BZ15" s="592"/>
      <c r="CA15" s="592"/>
    </row>
    <row r="16" spans="1:79" s="199" customFormat="1">
      <c r="A16" s="587">
        <f>+'PRESUPUESTO OFICIAL'!A17</f>
        <v>4.0999999999999996</v>
      </c>
      <c r="B16" s="588" t="str">
        <f>+'PRESUPUESTO OFICIAL'!B17</f>
        <v>Suministro e instalacion de puerta en aluminio de 1mx2m, (incluye vidrio y persiana)</v>
      </c>
      <c r="C16" s="589">
        <f>+'PRESUPUESTO OFICIAL'!F17</f>
        <v>959999.9999998241</v>
      </c>
      <c r="D16" s="344"/>
      <c r="E16" s="203"/>
      <c r="F16" s="203"/>
      <c r="G16" s="203"/>
      <c r="H16" s="203"/>
      <c r="I16" s="203"/>
      <c r="J16" s="203"/>
      <c r="K16" s="203"/>
      <c r="L16" s="203"/>
      <c r="M16" s="203"/>
      <c r="N16" s="203"/>
      <c r="O16" s="203"/>
      <c r="P16" s="203"/>
      <c r="Q16" s="203"/>
      <c r="R16" s="203"/>
      <c r="S16" s="203"/>
      <c r="T16" s="203"/>
      <c r="U16" s="203"/>
      <c r="V16" s="203"/>
      <c r="W16" s="203"/>
      <c r="X16" s="203"/>
      <c r="Y16" s="206"/>
      <c r="Z16" s="206"/>
      <c r="AA16" s="206"/>
      <c r="AB16" s="206"/>
      <c r="AC16" s="206"/>
      <c r="AD16" s="206"/>
      <c r="AE16" s="209"/>
      <c r="AF16" s="197"/>
      <c r="AG16" s="197"/>
      <c r="AH16" s="197"/>
      <c r="AI16" s="197"/>
      <c r="AJ16" s="197"/>
      <c r="AK16" s="197"/>
      <c r="AL16" s="197"/>
      <c r="AM16" s="197"/>
      <c r="AN16" s="197"/>
      <c r="AO16" s="197"/>
      <c r="AP16" s="197"/>
      <c r="AQ16" s="197"/>
      <c r="AR16" s="197"/>
      <c r="AS16" s="197"/>
      <c r="AT16" s="197"/>
      <c r="AU16" s="197"/>
      <c r="AV16" s="197"/>
      <c r="AW16" s="197"/>
      <c r="AX16" s="197"/>
      <c r="AY16" s="197"/>
      <c r="AZ16" s="197"/>
      <c r="BA16" s="197"/>
      <c r="BB16" s="197"/>
      <c r="BC16" s="197"/>
      <c r="BD16" s="197"/>
      <c r="BE16" s="197"/>
      <c r="BF16" s="197"/>
      <c r="BG16" s="197"/>
      <c r="BH16" s="197"/>
      <c r="BI16" s="197"/>
      <c r="BJ16" s="197"/>
      <c r="BK16" s="197"/>
      <c r="BL16" s="197"/>
      <c r="BM16" s="197"/>
      <c r="BN16" s="197"/>
      <c r="BO16" s="197"/>
      <c r="BP16" s="197"/>
      <c r="BQ16" s="197"/>
      <c r="BR16" s="197"/>
      <c r="BS16" s="197"/>
      <c r="BT16" s="197"/>
      <c r="BU16" s="197"/>
      <c r="BV16" s="197"/>
      <c r="BW16" s="197"/>
      <c r="BX16" s="197"/>
      <c r="BY16" s="196"/>
      <c r="BZ16" s="196"/>
      <c r="CA16" s="196"/>
    </row>
    <row r="17" spans="1:79" s="199" customFormat="1">
      <c r="A17" s="587"/>
      <c r="B17" s="588"/>
      <c r="C17" s="589"/>
      <c r="D17" s="590"/>
      <c r="E17" s="591"/>
      <c r="F17" s="591"/>
      <c r="G17" s="591"/>
      <c r="H17" s="591"/>
      <c r="I17" s="591"/>
      <c r="J17" s="591"/>
      <c r="K17" s="591"/>
      <c r="L17" s="591"/>
      <c r="M17" s="591"/>
      <c r="N17" s="591"/>
      <c r="O17" s="591"/>
      <c r="P17" s="591"/>
      <c r="Q17" s="591"/>
      <c r="R17" s="591"/>
      <c r="S17" s="591"/>
      <c r="T17" s="591"/>
      <c r="U17" s="591"/>
      <c r="V17" s="591"/>
      <c r="W17" s="591"/>
      <c r="X17" s="591"/>
      <c r="Y17" s="598">
        <f>+C16</f>
        <v>959999.9999998241</v>
      </c>
      <c r="Z17" s="598"/>
      <c r="AA17" s="598"/>
      <c r="AB17" s="598"/>
      <c r="AC17" s="598"/>
      <c r="AD17" s="598"/>
      <c r="AE17" s="599"/>
      <c r="AF17" s="592"/>
      <c r="AG17" s="592"/>
      <c r="AH17" s="592"/>
      <c r="AI17" s="592"/>
      <c r="AJ17" s="592"/>
      <c r="AK17" s="592"/>
      <c r="AL17" s="592"/>
      <c r="AM17" s="592"/>
      <c r="AN17" s="592"/>
      <c r="AO17" s="592"/>
      <c r="AP17" s="592"/>
      <c r="AQ17" s="592"/>
      <c r="AR17" s="592"/>
      <c r="AS17" s="592"/>
      <c r="AT17" s="592"/>
      <c r="AU17" s="592"/>
      <c r="AV17" s="592"/>
      <c r="AW17" s="592"/>
      <c r="AX17" s="592"/>
      <c r="AY17" s="592"/>
      <c r="AZ17" s="592"/>
      <c r="BA17" s="592"/>
      <c r="BB17" s="592"/>
      <c r="BC17" s="592"/>
      <c r="BD17" s="592"/>
      <c r="BE17" s="592"/>
      <c r="BF17" s="592"/>
      <c r="BG17" s="592"/>
      <c r="BH17" s="592"/>
      <c r="BI17" s="592"/>
      <c r="BJ17" s="592"/>
      <c r="BK17" s="592"/>
      <c r="BL17" s="592"/>
      <c r="BM17" s="592"/>
      <c r="BN17" s="592"/>
      <c r="BO17" s="592"/>
      <c r="BP17" s="592"/>
      <c r="BQ17" s="592"/>
      <c r="BR17" s="592"/>
      <c r="BS17" s="592"/>
      <c r="BT17" s="592"/>
      <c r="BU17" s="592"/>
      <c r="BV17" s="592"/>
      <c r="BW17" s="592"/>
      <c r="BX17" s="592"/>
      <c r="BY17" s="592"/>
      <c r="BZ17" s="592"/>
      <c r="CA17" s="592"/>
    </row>
    <row r="18" spans="1:79" s="199" customFormat="1">
      <c r="A18" s="347"/>
      <c r="B18" s="349"/>
      <c r="C18" s="348"/>
      <c r="D18" s="590"/>
      <c r="E18" s="591"/>
      <c r="F18" s="591"/>
      <c r="G18" s="591"/>
      <c r="H18" s="591"/>
      <c r="I18" s="591"/>
      <c r="J18" s="591"/>
      <c r="K18" s="591"/>
      <c r="L18" s="591"/>
      <c r="M18" s="591"/>
      <c r="N18" s="591"/>
      <c r="O18" s="591"/>
      <c r="P18" s="591"/>
      <c r="Q18" s="591"/>
      <c r="R18" s="591"/>
      <c r="S18" s="591"/>
      <c r="T18" s="591"/>
      <c r="U18" s="591"/>
      <c r="V18" s="591"/>
      <c r="W18" s="591"/>
      <c r="X18" s="591"/>
      <c r="Y18" s="591"/>
      <c r="Z18" s="591"/>
      <c r="AA18" s="591"/>
      <c r="AB18" s="591"/>
      <c r="AC18" s="591"/>
      <c r="AD18" s="591"/>
      <c r="AE18" s="597"/>
      <c r="AF18" s="592"/>
      <c r="AG18" s="592"/>
      <c r="AH18" s="592"/>
      <c r="AI18" s="592"/>
      <c r="AJ18" s="592"/>
      <c r="AK18" s="592"/>
      <c r="AL18" s="592"/>
      <c r="AM18" s="592"/>
      <c r="AN18" s="592"/>
      <c r="AO18" s="592"/>
      <c r="AP18" s="592"/>
      <c r="AQ18" s="592"/>
      <c r="AR18" s="592"/>
    </row>
    <row r="19" spans="1:79">
      <c r="A19" s="350"/>
      <c r="B19" s="349" t="s">
        <v>175</v>
      </c>
      <c r="C19" s="348">
        <f>SUM(C4:C18)</f>
        <v>17015720.004145723</v>
      </c>
      <c r="D19" s="593">
        <f>+SUM(D4:J18)</f>
        <v>733500.00187419704</v>
      </c>
      <c r="E19" s="594"/>
      <c r="F19" s="594"/>
      <c r="G19" s="594"/>
      <c r="H19" s="594"/>
      <c r="I19" s="594"/>
      <c r="J19" s="594"/>
      <c r="K19" s="595">
        <f>+SUM(K4:Q18)</f>
        <v>733500.00187419704</v>
      </c>
      <c r="L19" s="594"/>
      <c r="M19" s="594"/>
      <c r="N19" s="594"/>
      <c r="O19" s="594"/>
      <c r="P19" s="594"/>
      <c r="Q19" s="594"/>
      <c r="R19" s="595">
        <f>+SUM(R4:X18)</f>
        <v>5694359.9999941709</v>
      </c>
      <c r="S19" s="594"/>
      <c r="T19" s="594"/>
      <c r="U19" s="594"/>
      <c r="V19" s="594"/>
      <c r="W19" s="594"/>
      <c r="X19" s="594"/>
      <c r="Y19" s="595">
        <f>+SUM(Y4:AE18)</f>
        <v>9854360.0004031584</v>
      </c>
      <c r="Z19" s="594"/>
      <c r="AA19" s="594"/>
      <c r="AB19" s="594"/>
      <c r="AC19" s="594"/>
      <c r="AD19" s="594"/>
      <c r="AE19" s="596"/>
    </row>
    <row r="20" spans="1:79">
      <c r="A20" s="351" t="s">
        <v>176</v>
      </c>
      <c r="B20" s="352">
        <f>+AIU!P36</f>
        <v>0.22712688888964261</v>
      </c>
      <c r="C20" s="353">
        <f>+C19*B20</f>
        <v>3864727.5467588748</v>
      </c>
      <c r="D20" s="584">
        <f>+D19*$B$20</f>
        <v>166597.5734262334</v>
      </c>
      <c r="E20" s="585"/>
      <c r="F20" s="585"/>
      <c r="G20" s="585"/>
      <c r="H20" s="585"/>
      <c r="I20" s="585"/>
      <c r="J20" s="585"/>
      <c r="K20" s="585">
        <f>+K19*$B$20</f>
        <v>166597.5734262334</v>
      </c>
      <c r="L20" s="585"/>
      <c r="M20" s="585"/>
      <c r="N20" s="585"/>
      <c r="O20" s="585"/>
      <c r="P20" s="585"/>
      <c r="Q20" s="585"/>
      <c r="R20" s="585">
        <f>+R19*$B$20</f>
        <v>1293342.2710163014</v>
      </c>
      <c r="S20" s="585"/>
      <c r="T20" s="585"/>
      <c r="U20" s="585"/>
      <c r="V20" s="585"/>
      <c r="W20" s="585"/>
      <c r="X20" s="585"/>
      <c r="Y20" s="585">
        <f>+Y19*$B$20</f>
        <v>2238190.1288901065</v>
      </c>
      <c r="Z20" s="585"/>
      <c r="AA20" s="585"/>
      <c r="AB20" s="585"/>
      <c r="AC20" s="585"/>
      <c r="AD20" s="585"/>
      <c r="AE20" s="586"/>
    </row>
    <row r="21" spans="1:79">
      <c r="A21" s="354" t="s">
        <v>177</v>
      </c>
      <c r="B21" s="354"/>
      <c r="C21" s="355">
        <f>+C19+C20</f>
        <v>20880447.550904598</v>
      </c>
      <c r="D21" s="584">
        <f>+D19+D20</f>
        <v>900097.57530043041</v>
      </c>
      <c r="E21" s="585"/>
      <c r="F21" s="585"/>
      <c r="G21" s="585"/>
      <c r="H21" s="585"/>
      <c r="I21" s="585"/>
      <c r="J21" s="585"/>
      <c r="K21" s="585">
        <f>+K19+K20</f>
        <v>900097.57530043041</v>
      </c>
      <c r="L21" s="585"/>
      <c r="M21" s="585"/>
      <c r="N21" s="585"/>
      <c r="O21" s="585"/>
      <c r="P21" s="585"/>
      <c r="Q21" s="585"/>
      <c r="R21" s="585">
        <f>+R19+R20</f>
        <v>6987702.2710104724</v>
      </c>
      <c r="S21" s="585"/>
      <c r="T21" s="585"/>
      <c r="U21" s="585"/>
      <c r="V21" s="585"/>
      <c r="W21" s="585"/>
      <c r="X21" s="585"/>
      <c r="Y21" s="585">
        <f>+Y19+Y20</f>
        <v>12092550.129293265</v>
      </c>
      <c r="Z21" s="585"/>
      <c r="AA21" s="585"/>
      <c r="AB21" s="585"/>
      <c r="AC21" s="585"/>
      <c r="AD21" s="585"/>
      <c r="AE21" s="586"/>
    </row>
    <row r="22" spans="1:79" ht="14.5" hidden="1" customHeight="1">
      <c r="A22" s="572" t="s">
        <v>178</v>
      </c>
      <c r="B22" s="572"/>
      <c r="C22" s="572"/>
      <c r="D22" s="581"/>
      <c r="E22" s="582"/>
      <c r="F22" s="582"/>
      <c r="G22" s="582"/>
      <c r="H22" s="582"/>
      <c r="I22" s="582"/>
      <c r="J22" s="582"/>
      <c r="K22" s="582"/>
      <c r="L22" s="582"/>
      <c r="M22" s="582"/>
      <c r="N22" s="582"/>
      <c r="O22" s="582"/>
      <c r="P22" s="582"/>
      <c r="Q22" s="582"/>
      <c r="R22" s="582"/>
      <c r="S22" s="582"/>
      <c r="T22" s="582"/>
      <c r="U22" s="582"/>
      <c r="V22" s="582"/>
      <c r="W22" s="582"/>
      <c r="X22" s="582"/>
      <c r="Y22" s="582"/>
      <c r="Z22" s="582"/>
      <c r="AA22" s="582"/>
      <c r="AB22" s="582"/>
      <c r="AC22" s="582"/>
      <c r="AD22" s="582"/>
      <c r="AE22" s="583"/>
    </row>
    <row r="23" spans="1:79" ht="15" hidden="1" customHeight="1">
      <c r="A23" s="572" t="s">
        <v>179</v>
      </c>
      <c r="B23" s="572"/>
      <c r="C23" s="572"/>
      <c r="D23" s="573"/>
      <c r="E23" s="574"/>
      <c r="F23" s="574"/>
      <c r="G23" s="574"/>
      <c r="H23" s="574"/>
      <c r="I23" s="574"/>
      <c r="J23" s="574"/>
      <c r="K23" s="574"/>
      <c r="L23" s="574"/>
      <c r="M23" s="574"/>
      <c r="N23" s="574"/>
      <c r="O23" s="574"/>
      <c r="P23" s="574"/>
      <c r="Q23" s="574"/>
      <c r="R23" s="574"/>
      <c r="S23" s="574"/>
      <c r="T23" s="574"/>
      <c r="U23" s="574"/>
      <c r="V23" s="574"/>
      <c r="W23" s="574"/>
      <c r="X23" s="574"/>
      <c r="Y23" s="574"/>
      <c r="Z23" s="574"/>
      <c r="AA23" s="574"/>
      <c r="AB23" s="574"/>
      <c r="AC23" s="574"/>
      <c r="AD23" s="574"/>
      <c r="AE23" s="575"/>
    </row>
    <row r="24" spans="1:79" ht="15.75" hidden="1" customHeight="1" thickBot="1">
      <c r="A24" s="572" t="s">
        <v>180</v>
      </c>
      <c r="B24" s="572"/>
      <c r="C24" s="572"/>
      <c r="D24" s="573"/>
      <c r="E24" s="574"/>
      <c r="F24" s="574"/>
      <c r="G24" s="574"/>
      <c r="H24" s="574"/>
      <c r="I24" s="574"/>
      <c r="J24" s="574"/>
      <c r="K24" s="574"/>
      <c r="L24" s="574"/>
      <c r="M24" s="574"/>
      <c r="N24" s="574"/>
      <c r="O24" s="574"/>
      <c r="P24" s="574"/>
      <c r="Q24" s="574"/>
      <c r="R24" s="574"/>
      <c r="S24" s="574"/>
      <c r="T24" s="574"/>
      <c r="U24" s="574"/>
      <c r="V24" s="574"/>
      <c r="W24" s="574"/>
      <c r="X24" s="574"/>
      <c r="Y24" s="574"/>
      <c r="Z24" s="574"/>
      <c r="AA24" s="574"/>
      <c r="AB24" s="574"/>
      <c r="AC24" s="574"/>
      <c r="AD24" s="574"/>
      <c r="AE24" s="575"/>
    </row>
    <row r="25" spans="1:79" ht="15" thickBot="1">
      <c r="A25" s="356" t="s">
        <v>181</v>
      </c>
      <c r="B25" s="354"/>
      <c r="C25" s="354"/>
      <c r="D25" s="578">
        <f>+D21</f>
        <v>900097.57530043041</v>
      </c>
      <c r="E25" s="579"/>
      <c r="F25" s="579"/>
      <c r="G25" s="579"/>
      <c r="H25" s="579"/>
      <c r="I25" s="579"/>
      <c r="J25" s="579"/>
      <c r="K25" s="579">
        <f>+K21+D25</f>
        <v>1800195.1506008608</v>
      </c>
      <c r="L25" s="579"/>
      <c r="M25" s="579"/>
      <c r="N25" s="579"/>
      <c r="O25" s="579"/>
      <c r="P25" s="579"/>
      <c r="Q25" s="579"/>
      <c r="R25" s="579">
        <f t="shared" ref="R25" si="0">+R21+K25</f>
        <v>8787897.4216113333</v>
      </c>
      <c r="S25" s="579"/>
      <c r="T25" s="579"/>
      <c r="U25" s="579"/>
      <c r="V25" s="579"/>
      <c r="W25" s="579"/>
      <c r="X25" s="579"/>
      <c r="Y25" s="579">
        <f>+Y21+R25</f>
        <v>20880447.550904598</v>
      </c>
      <c r="Z25" s="579"/>
      <c r="AA25" s="579"/>
      <c r="AB25" s="579"/>
      <c r="AC25" s="579"/>
      <c r="AD25" s="579"/>
      <c r="AE25" s="580"/>
    </row>
  </sheetData>
  <mergeCells count="153">
    <mergeCell ref="AZ1:CA1"/>
    <mergeCell ref="D2:J2"/>
    <mergeCell ref="K2:Q2"/>
    <mergeCell ref="R2:X2"/>
    <mergeCell ref="Y2:AE2"/>
    <mergeCell ref="A1:C2"/>
    <mergeCell ref="D1:AE1"/>
    <mergeCell ref="AF1:AY1"/>
    <mergeCell ref="AS2:AY2"/>
    <mergeCell ref="AZ2:BF2"/>
    <mergeCell ref="BG2:BM2"/>
    <mergeCell ref="BN2:BT2"/>
    <mergeCell ref="BU2:CA2"/>
    <mergeCell ref="D3:J3"/>
    <mergeCell ref="K3:Q3"/>
    <mergeCell ref="R3:X3"/>
    <mergeCell ref="Y3:AE3"/>
    <mergeCell ref="AF2:AK2"/>
    <mergeCell ref="AL2:AR2"/>
    <mergeCell ref="A4:A5"/>
    <mergeCell ref="B4:B5"/>
    <mergeCell ref="C4:C5"/>
    <mergeCell ref="D5:J5"/>
    <mergeCell ref="K5:Q5"/>
    <mergeCell ref="R5:X5"/>
    <mergeCell ref="Y5:AE5"/>
    <mergeCell ref="AF3:AK3"/>
    <mergeCell ref="AL3:AR3"/>
    <mergeCell ref="AL5:AR5"/>
    <mergeCell ref="AS5:AY5"/>
    <mergeCell ref="AZ5:BF5"/>
    <mergeCell ref="BG5:BM5"/>
    <mergeCell ref="BN5:BT5"/>
    <mergeCell ref="BU5:CA5"/>
    <mergeCell ref="AF5:AK5"/>
    <mergeCell ref="BU3:CA3"/>
    <mergeCell ref="AS3:AY3"/>
    <mergeCell ref="AZ3:BF3"/>
    <mergeCell ref="BG3:BM3"/>
    <mergeCell ref="BN3:BT3"/>
    <mergeCell ref="BG7:BM7"/>
    <mergeCell ref="BN7:BT7"/>
    <mergeCell ref="BU7:CA7"/>
    <mergeCell ref="A8:A9"/>
    <mergeCell ref="B8:B9"/>
    <mergeCell ref="C8:C9"/>
    <mergeCell ref="D9:J9"/>
    <mergeCell ref="K9:Q9"/>
    <mergeCell ref="R9:X9"/>
    <mergeCell ref="Y9:AE9"/>
    <mergeCell ref="AF7:AK7"/>
    <mergeCell ref="AL7:AR7"/>
    <mergeCell ref="AS7:AY7"/>
    <mergeCell ref="AZ7:BF7"/>
    <mergeCell ref="Y7:AE7"/>
    <mergeCell ref="A6:A7"/>
    <mergeCell ref="B6:B7"/>
    <mergeCell ref="C6:C7"/>
    <mergeCell ref="D7:J7"/>
    <mergeCell ref="K7:Q7"/>
    <mergeCell ref="R7:X7"/>
    <mergeCell ref="BN9:BT9"/>
    <mergeCell ref="BU9:CA9"/>
    <mergeCell ref="AS9:AY9"/>
    <mergeCell ref="AZ9:BF9"/>
    <mergeCell ref="BG9:BM9"/>
    <mergeCell ref="A12:A13"/>
    <mergeCell ref="B12:B13"/>
    <mergeCell ref="C12:C13"/>
    <mergeCell ref="D13:J13"/>
    <mergeCell ref="K13:Q13"/>
    <mergeCell ref="R13:X13"/>
    <mergeCell ref="Y13:AE13"/>
    <mergeCell ref="AF11:AK11"/>
    <mergeCell ref="AL11:AR11"/>
    <mergeCell ref="AL13:AR13"/>
    <mergeCell ref="AS13:AY13"/>
    <mergeCell ref="AZ13:BF13"/>
    <mergeCell ref="BG13:BM13"/>
    <mergeCell ref="A10:A11"/>
    <mergeCell ref="B10:B11"/>
    <mergeCell ref="C10:C11"/>
    <mergeCell ref="D11:J11"/>
    <mergeCell ref="K11:Q11"/>
    <mergeCell ref="R11:X11"/>
    <mergeCell ref="Y11:AE11"/>
    <mergeCell ref="AF9:AK9"/>
    <mergeCell ref="AL9:AR9"/>
    <mergeCell ref="BN13:BT13"/>
    <mergeCell ref="BU13:CA13"/>
    <mergeCell ref="AF13:AK13"/>
    <mergeCell ref="BU11:CA11"/>
    <mergeCell ref="AS11:AY11"/>
    <mergeCell ref="AZ11:BF11"/>
    <mergeCell ref="BG11:BM11"/>
    <mergeCell ref="BN11:BT11"/>
    <mergeCell ref="R17:X17"/>
    <mergeCell ref="Y17:AE17"/>
    <mergeCell ref="AF15:AK15"/>
    <mergeCell ref="AL15:AR15"/>
    <mergeCell ref="AS15:AY15"/>
    <mergeCell ref="AZ15:BF15"/>
    <mergeCell ref="Y15:AE15"/>
    <mergeCell ref="A14:A15"/>
    <mergeCell ref="B14:B15"/>
    <mergeCell ref="C14:C15"/>
    <mergeCell ref="D15:J15"/>
    <mergeCell ref="K15:Q15"/>
    <mergeCell ref="R15:X15"/>
    <mergeCell ref="BN17:BT17"/>
    <mergeCell ref="BU17:CA17"/>
    <mergeCell ref="AF17:AK17"/>
    <mergeCell ref="AL17:AR17"/>
    <mergeCell ref="AS17:AY17"/>
    <mergeCell ref="AZ17:BF17"/>
    <mergeCell ref="BG17:BM17"/>
    <mergeCell ref="BG15:BM15"/>
    <mergeCell ref="BN15:BT15"/>
    <mergeCell ref="BU15:CA15"/>
    <mergeCell ref="AF18:AK18"/>
    <mergeCell ref="AL18:AR18"/>
    <mergeCell ref="D19:J19"/>
    <mergeCell ref="K19:Q19"/>
    <mergeCell ref="R19:X19"/>
    <mergeCell ref="Y19:AE19"/>
    <mergeCell ref="D18:J18"/>
    <mergeCell ref="K18:Q18"/>
    <mergeCell ref="R18:X18"/>
    <mergeCell ref="Y18:AE18"/>
    <mergeCell ref="A24:C24"/>
    <mergeCell ref="D24:AE24"/>
    <mergeCell ref="Y12:AE12"/>
    <mergeCell ref="D25:J25"/>
    <mergeCell ref="K25:Q25"/>
    <mergeCell ref="R25:X25"/>
    <mergeCell ref="Y25:AE25"/>
    <mergeCell ref="A22:C22"/>
    <mergeCell ref="D22:AE22"/>
    <mergeCell ref="A23:C23"/>
    <mergeCell ref="D23:AE23"/>
    <mergeCell ref="D21:J21"/>
    <mergeCell ref="K21:Q21"/>
    <mergeCell ref="R21:X21"/>
    <mergeCell ref="Y21:AE21"/>
    <mergeCell ref="D20:J20"/>
    <mergeCell ref="K20:Q20"/>
    <mergeCell ref="R20:X20"/>
    <mergeCell ref="Y20:AE20"/>
    <mergeCell ref="A16:A17"/>
    <mergeCell ref="B16:B17"/>
    <mergeCell ref="C16:C17"/>
    <mergeCell ref="D17:J17"/>
    <mergeCell ref="K17:Q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80" orientation="landscape" horizontalDpi="360" verticalDpi="36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54201-06D6-42C7-8F8A-CCFC2846537D}">
  <sheetPr>
    <tabColor rgb="FFFFFF00"/>
  </sheetPr>
  <dimension ref="A1:K28"/>
  <sheetViews>
    <sheetView topLeftCell="A13" zoomScale="85" zoomScaleNormal="100" workbookViewId="0">
      <selection activeCell="B17" sqref="B17"/>
    </sheetView>
  </sheetViews>
  <sheetFormatPr baseColWidth="10" defaultColWidth="9.1796875" defaultRowHeight="14.5"/>
  <cols>
    <col min="1" max="1" width="5.81640625" style="10" customWidth="1"/>
    <col min="2" max="2" width="43.26953125" style="9" customWidth="1"/>
    <col min="3" max="3" width="7.453125" style="9" customWidth="1"/>
    <col min="4" max="4" width="10.26953125" style="101" customWidth="1"/>
    <col min="5" max="5" width="18" style="136" customWidth="1"/>
    <col min="6" max="6" width="19.1796875" style="136" customWidth="1"/>
    <col min="7" max="7" width="11.54296875" bestFit="1" customWidth="1"/>
    <col min="9" max="9" width="11.54296875" bestFit="1" customWidth="1"/>
    <col min="10" max="11" width="10" bestFit="1" customWidth="1"/>
  </cols>
  <sheetData>
    <row r="1" spans="1:11" ht="15" thickBot="1"/>
    <row r="2" spans="1:11" ht="15" thickBot="1">
      <c r="A2" s="377" t="s">
        <v>211</v>
      </c>
      <c r="B2" s="378"/>
      <c r="C2" s="378"/>
      <c r="D2" s="378"/>
      <c r="E2" s="378"/>
      <c r="F2" s="379"/>
    </row>
    <row r="3" spans="1:11">
      <c r="A3" s="380" t="s">
        <v>210</v>
      </c>
      <c r="B3" s="381"/>
      <c r="C3" s="381"/>
      <c r="D3" s="381"/>
      <c r="E3" s="381"/>
      <c r="F3" s="382"/>
    </row>
    <row r="4" spans="1:11">
      <c r="A4" s="383"/>
      <c r="B4" s="384"/>
      <c r="C4" s="384"/>
      <c r="D4" s="384"/>
      <c r="E4" s="384"/>
      <c r="F4" s="385"/>
    </row>
    <row r="5" spans="1:11" ht="23.25" customHeight="1">
      <c r="A5" s="371" t="s">
        <v>212</v>
      </c>
      <c r="B5" s="372"/>
      <c r="C5" s="372"/>
      <c r="D5" s="372"/>
      <c r="E5" s="372"/>
      <c r="F5" s="373"/>
    </row>
    <row r="6" spans="1:11" ht="22.5" customHeight="1">
      <c r="A6" s="94" t="s">
        <v>2</v>
      </c>
      <c r="B6" s="17" t="s">
        <v>3</v>
      </c>
      <c r="C6" s="17" t="s">
        <v>4</v>
      </c>
      <c r="D6" s="102" t="s">
        <v>5</v>
      </c>
      <c r="E6" s="137" t="s">
        <v>6</v>
      </c>
      <c r="F6" s="138" t="s">
        <v>7</v>
      </c>
    </row>
    <row r="7" spans="1:11">
      <c r="A7" s="7">
        <v>1</v>
      </c>
      <c r="B7" s="1" t="s">
        <v>105</v>
      </c>
      <c r="C7" s="1"/>
      <c r="D7" s="103"/>
      <c r="E7" s="139"/>
      <c r="F7" s="140"/>
    </row>
    <row r="8" spans="1:11" ht="27">
      <c r="A8" s="8">
        <v>1.1000000000000001</v>
      </c>
      <c r="B8" s="2" t="s">
        <v>106</v>
      </c>
      <c r="C8" s="329" t="s">
        <v>18</v>
      </c>
      <c r="D8" s="47">
        <f>+'MEMORIA DE CANTIDADES'!I7</f>
        <v>15</v>
      </c>
      <c r="E8" s="134"/>
      <c r="F8" s="135"/>
    </row>
    <row r="9" spans="1:11" ht="27">
      <c r="A9" s="8">
        <v>1.2</v>
      </c>
      <c r="B9" s="2" t="s">
        <v>107</v>
      </c>
      <c r="C9" s="330" t="s">
        <v>10</v>
      </c>
      <c r="D9" s="47">
        <f>+'MEMORIA DE CANTIDADES'!I11</f>
        <v>40</v>
      </c>
      <c r="E9" s="134"/>
      <c r="F9" s="135"/>
      <c r="G9" s="141"/>
      <c r="I9" s="141"/>
      <c r="J9" s="141"/>
      <c r="K9" s="141"/>
    </row>
    <row r="10" spans="1:11">
      <c r="A10" s="7">
        <v>2</v>
      </c>
      <c r="B10" s="1" t="s">
        <v>108</v>
      </c>
      <c r="C10" s="331"/>
      <c r="D10" s="142"/>
      <c r="E10" s="134"/>
      <c r="F10" s="135"/>
    </row>
    <row r="11" spans="1:11" ht="27">
      <c r="A11" s="8">
        <v>2.2000000000000002</v>
      </c>
      <c r="B11" s="2" t="s">
        <v>109</v>
      </c>
      <c r="C11" s="329" t="s">
        <v>10</v>
      </c>
      <c r="D11" s="47">
        <f>+'MEMORIA DE CANTIDADES'!I16</f>
        <v>84</v>
      </c>
      <c r="E11" s="134"/>
      <c r="F11" s="135"/>
    </row>
    <row r="12" spans="1:11" ht="40.5">
      <c r="A12" s="8">
        <v>2.2999999999999998</v>
      </c>
      <c r="B12" s="2" t="s">
        <v>110</v>
      </c>
      <c r="C12" s="329" t="s">
        <v>10</v>
      </c>
      <c r="D12" s="47">
        <f>+'MEMORIA DE CANTIDADES'!I21</f>
        <v>84</v>
      </c>
      <c r="E12" s="134"/>
      <c r="F12" s="135"/>
    </row>
    <row r="13" spans="1:11">
      <c r="A13" s="7">
        <v>3</v>
      </c>
      <c r="B13" s="1" t="s">
        <v>111</v>
      </c>
      <c r="C13" s="331"/>
      <c r="D13" s="142"/>
      <c r="E13" s="134"/>
      <c r="F13" s="135"/>
    </row>
    <row r="14" spans="1:11">
      <c r="A14" s="8">
        <v>3.1</v>
      </c>
      <c r="B14" s="2" t="s">
        <v>112</v>
      </c>
      <c r="C14" s="329" t="s">
        <v>4</v>
      </c>
      <c r="D14" s="47">
        <f>+'MEMORIA DE CANTIDADES'!I25</f>
        <v>4</v>
      </c>
      <c r="E14" s="134"/>
      <c r="F14" s="135"/>
    </row>
    <row r="15" spans="1:11" ht="27">
      <c r="A15" s="8">
        <v>3.2</v>
      </c>
      <c r="B15" s="2" t="s">
        <v>113</v>
      </c>
      <c r="C15" s="329" t="s">
        <v>4</v>
      </c>
      <c r="D15" s="47">
        <f>+'MEMORIA DE CANTIDADES'!I29</f>
        <v>4</v>
      </c>
      <c r="E15" s="134"/>
      <c r="F15" s="135"/>
    </row>
    <row r="16" spans="1:11">
      <c r="A16" s="7">
        <v>4</v>
      </c>
      <c r="B16" s="1" t="s">
        <v>114</v>
      </c>
      <c r="C16" s="331"/>
      <c r="D16" s="142"/>
      <c r="E16" s="134"/>
      <c r="F16" s="135"/>
    </row>
    <row r="17" spans="1:7" ht="40.5">
      <c r="A17" s="8">
        <v>4.0999999999999996</v>
      </c>
      <c r="B17" s="2" t="s">
        <v>214</v>
      </c>
      <c r="C17" s="329" t="s">
        <v>4</v>
      </c>
      <c r="D17" s="47">
        <f>+'MEMORIA DE CANTIDADES'!I33</f>
        <v>2</v>
      </c>
      <c r="E17" s="134"/>
      <c r="F17" s="135"/>
    </row>
    <row r="18" spans="1:7">
      <c r="A18" s="386" t="s">
        <v>29</v>
      </c>
      <c r="B18" s="387"/>
      <c r="C18" s="17"/>
      <c r="D18" s="102"/>
      <c r="E18" s="137"/>
      <c r="F18" s="143"/>
    </row>
    <row r="19" spans="1:7">
      <c r="A19" s="13"/>
      <c r="B19" s="374" t="s">
        <v>30</v>
      </c>
      <c r="C19" s="375"/>
      <c r="D19" s="376"/>
      <c r="E19" s="340">
        <f>+AIU!P30</f>
        <v>0.16712688888964261</v>
      </c>
      <c r="F19" s="144"/>
    </row>
    <row r="20" spans="1:7">
      <c r="A20" s="13"/>
      <c r="B20" s="374" t="s">
        <v>31</v>
      </c>
      <c r="C20" s="375"/>
      <c r="D20" s="376"/>
      <c r="E20" s="332">
        <f>+AIU!P32</f>
        <v>0.01</v>
      </c>
      <c r="F20" s="144"/>
    </row>
    <row r="21" spans="1:7">
      <c r="A21" s="13"/>
      <c r="B21" s="374" t="s">
        <v>32</v>
      </c>
      <c r="C21" s="375"/>
      <c r="D21" s="376"/>
      <c r="E21" s="332">
        <f>+AIU!P34</f>
        <v>0.05</v>
      </c>
      <c r="F21" s="144"/>
    </row>
    <row r="22" spans="1:7">
      <c r="A22" s="13"/>
      <c r="B22" s="364" t="s">
        <v>204</v>
      </c>
      <c r="C22" s="365"/>
      <c r="D22" s="366"/>
      <c r="E22" s="341">
        <f>SUM(E19:E21)</f>
        <v>0.22712688888964261</v>
      </c>
      <c r="F22" s="143"/>
    </row>
    <row r="23" spans="1:7" ht="15" thickBot="1">
      <c r="A23" s="20"/>
      <c r="B23" s="367" t="s">
        <v>34</v>
      </c>
      <c r="C23" s="368"/>
      <c r="D23" s="368"/>
      <c r="E23" s="369"/>
      <c r="F23" s="147"/>
    </row>
    <row r="24" spans="1:7">
      <c r="B24" s="24"/>
      <c r="C24" s="24"/>
      <c r="D24" s="109"/>
      <c r="E24" s="145"/>
      <c r="F24" s="146"/>
      <c r="G24" s="141"/>
    </row>
    <row r="27" spans="1:7">
      <c r="B27" s="24"/>
      <c r="D27" s="370"/>
      <c r="E27" s="370"/>
      <c r="F27" s="370"/>
    </row>
    <row r="28" spans="1:7">
      <c r="B28" s="24"/>
      <c r="D28" s="370"/>
      <c r="E28" s="370"/>
      <c r="F28" s="370"/>
    </row>
  </sheetData>
  <mergeCells count="11">
    <mergeCell ref="A2:F2"/>
    <mergeCell ref="A3:F4"/>
    <mergeCell ref="A18:B18"/>
    <mergeCell ref="B19:D19"/>
    <mergeCell ref="B20:D20"/>
    <mergeCell ref="B22:D22"/>
    <mergeCell ref="B23:E23"/>
    <mergeCell ref="D27:F27"/>
    <mergeCell ref="D28:F28"/>
    <mergeCell ref="A5:F5"/>
    <mergeCell ref="B21:D21"/>
  </mergeCells>
  <pageMargins left="0.7" right="0.7" top="0.75" bottom="0.75" header="0.3" footer="0.3"/>
  <pageSetup scale="85" orientation="portrait" horizontalDpi="1200" verticalDpi="1200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PRESUPUESTO</vt:lpstr>
      <vt:lpstr>CANT.</vt:lpstr>
      <vt:lpstr>PRESUPUESTO TOTAL</vt:lpstr>
      <vt:lpstr>APU RETIRO DE SOBR.</vt:lpstr>
      <vt:lpstr>APU TUBERIA</vt:lpstr>
      <vt:lpstr>APU TUBERIA DE 12"</vt:lpstr>
      <vt:lpstr>APU TUBERIA DE 16"</vt:lpstr>
      <vt:lpstr>APU TUBERIA 6</vt:lpstr>
      <vt:lpstr>PRESUPUESTO OFICIAL</vt:lpstr>
      <vt:lpstr>APU</vt:lpstr>
      <vt:lpstr>MEMORIA DE CANTIDADES</vt:lpstr>
      <vt:lpstr>AIU</vt:lpstr>
      <vt:lpstr>PROGRAMACION</vt:lpstr>
      <vt:lpstr>ANEXO 5 - OFERTA ECONOMICA</vt:lpstr>
      <vt:lpstr>AIU!Área_de_impresión</vt:lpstr>
      <vt:lpstr>'ANEXO 5 - OFERTA ECONOMICA'!Área_de_impresión</vt:lpstr>
      <vt:lpstr>APU!Área_de_impresión</vt:lpstr>
      <vt:lpstr>CANT.!Área_de_impresión</vt:lpstr>
      <vt:lpstr>'MEMORIA DE CANTIDADES'!Área_de_impresión</vt:lpstr>
      <vt:lpstr>PRESUPUESTO!Área_de_impresión</vt:lpstr>
      <vt:lpstr>'PRESUPUESTO OFICIAL'!Área_de_impresión</vt:lpstr>
      <vt:lpstr>'PRESUPUESTO TOTAL'!Área_de_impresión</vt:lpstr>
      <vt:lpstr>PROGRAMACION!Área_de_impresión</vt:lpstr>
      <vt:lpstr>'MEMORIA DE CANTIDADES'!Títulos_a_imprimir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2026-07-08T22:33:40Z</dcterms:modified>
  <cp:category/>
  <cp:contentStatus/>
</cp:coreProperties>
</file>