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35" documentId="11_EB9433E65B0CCA1371E25C52654ACAE761820DDB" xr6:coauthVersionLast="47" xr6:coauthVersionMax="47" xr10:uidLastSave="{6E115D03-DEE5-45E7-BF39-D4128C956A89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4" i="1" l="1"/>
  <c r="Q3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I39" i="1"/>
  <c r="L39" i="1"/>
  <c r="F39" i="1"/>
  <c r="G4" i="1"/>
  <c r="G5" i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P3" i="1" l="1"/>
  <c r="P37" i="1"/>
  <c r="Q37" i="1" s="1"/>
  <c r="P36" i="1"/>
  <c r="Q36" i="1" s="1"/>
  <c r="P35" i="1"/>
  <c r="Q35" i="1" s="1"/>
  <c r="P34" i="1"/>
  <c r="Q34" i="1" s="1"/>
  <c r="P33" i="1"/>
  <c r="Q33" i="1" s="1"/>
  <c r="P32" i="1"/>
  <c r="Q32" i="1" s="1"/>
  <c r="P31" i="1"/>
  <c r="Q31" i="1" s="1"/>
  <c r="P30" i="1"/>
  <c r="Q30" i="1" s="1"/>
  <c r="P29" i="1"/>
  <c r="Q29" i="1" s="1"/>
  <c r="P28" i="1"/>
  <c r="Q28" i="1" s="1"/>
  <c r="P27" i="1"/>
  <c r="Q27" i="1" s="1"/>
  <c r="P26" i="1"/>
  <c r="Q26" i="1" s="1"/>
  <c r="P25" i="1"/>
  <c r="Q25" i="1" s="1"/>
  <c r="P24" i="1"/>
  <c r="P23" i="1"/>
  <c r="Q23" i="1" s="1"/>
  <c r="P22" i="1"/>
  <c r="Q22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P4" i="1"/>
  <c r="Q4" i="1" s="1"/>
  <c r="P38" i="1"/>
  <c r="Q38" i="1" s="1"/>
  <c r="O39" i="1" l="1"/>
  <c r="M3" i="1"/>
  <c r="N3" i="1" l="1"/>
  <c r="M39" i="1"/>
  <c r="Q39" i="1"/>
  <c r="P39" i="1"/>
  <c r="N39" i="1"/>
  <c r="J3" i="1"/>
  <c r="K3" i="1" l="1"/>
  <c r="K39" i="1" s="1"/>
  <c r="J39" i="1"/>
  <c r="H5" i="1"/>
  <c r="H4" i="1"/>
  <c r="G3" i="1"/>
  <c r="H3" i="1" l="1"/>
  <c r="H39" i="1" s="1"/>
  <c r="G39" i="1"/>
</calcChain>
</file>

<file path=xl/sharedStrings.xml><?xml version="1.0" encoding="utf-8"?>
<sst xmlns="http://schemas.openxmlformats.org/spreadsheetml/2006/main" count="130" uniqueCount="82">
  <si>
    <t>COTIZACION No. 1 - CJG SOLUCIONES INTEGRALES</t>
  </si>
  <si>
    <t>NUEVO MILENIO MULTIEVENTOS</t>
  </si>
  <si>
    <t>WORLD AS LOGISTICA</t>
  </si>
  <si>
    <t>PROMEDIO</t>
  </si>
  <si>
    <t>ÍTEM</t>
  </si>
  <si>
    <t>PRODUCTO</t>
  </si>
  <si>
    <t>DESCRIPCIÓN</t>
  </si>
  <si>
    <t>UNIDAD DE MEDIDA</t>
  </si>
  <si>
    <t xml:space="preserve">CANTIDAD </t>
  </si>
  <si>
    <t>VALOR UNITARIO ANTES DE IVA</t>
  </si>
  <si>
    <t>VALOR IVA</t>
  </si>
  <si>
    <t>VALOR TOTAL IVA INCLUIDO</t>
  </si>
  <si>
    <t>PROMEDIO VALOR UNITARIO ANTES DE IVA</t>
  </si>
  <si>
    <t>PROMEDIO VALOR IVA</t>
  </si>
  <si>
    <t>PROMEDIO VALOR TOTAL IVA INCLUIDO</t>
  </si>
  <si>
    <t>CAJA RESMA DE PAPEL</t>
  </si>
  <si>
    <t>CAJA RESMA X10 DE PAPEL OFICIO</t>
  </si>
  <si>
    <t>CAJA</t>
  </si>
  <si>
    <t>SACAPUNTA METALICO</t>
  </si>
  <si>
    <t>SUMINISTRO DE SACAPUNTAS METALICOS (CAJAS) X2</t>
  </si>
  <si>
    <t>GANCHOS CLIPS</t>
  </si>
  <si>
    <t>SUMINISTRO DE CAJAS DE GANCHOS CLIPS 200 UNIDADES (CAJAS)</t>
  </si>
  <si>
    <t>SOBRES</t>
  </si>
  <si>
    <t>SOBRE MANILA TAMAÑO OFICIO 25 x 35 cm - PAPEL ECOLOGICO X100</t>
  </si>
  <si>
    <t>BORRADOR DE NATA</t>
  </si>
  <si>
    <t>SUMINISTRO DE BORRADOR NATA  X2 UNIDADES</t>
  </si>
  <si>
    <t>SACAGANCHOS</t>
  </si>
  <si>
    <t>SUMINISTRO DE SACAGANCHOS METALICOS</t>
  </si>
  <si>
    <t>HUELLEROS</t>
  </si>
  <si>
    <t>SUMINISTRO HUELLEROS A BASE DE ACEITE - PEQUEÑO - TINTA NEGRA</t>
  </si>
  <si>
    <t>UNIDAD</t>
  </si>
  <si>
    <t>CINTA ANCHA TRANSPARENTE</t>
  </si>
  <si>
    <t>SUMINISTRO CINTA PEGANTE TRANSPARENTE DE 2 PULGADAS MINIMO 30 MT</t>
  </si>
  <si>
    <t>CINTA ANCHA DE PAPEL</t>
  </si>
  <si>
    <t>SUMINISTRO CINTA PEGANTE DE PAPEL DE 2 PULGADAS MINIMO 30 MT</t>
  </si>
  <si>
    <t>JABON LIQUIDO ANTIBACTERIAL</t>
  </si>
  <si>
    <t>SUMINISTRO JABON LIQUIDO ANTIBACTERIAL PARA MANOS CON DISPENSADOR EN PRESENTACIÓN DE 500 CM3 CON CRITERIOS BIODEGRABILIDAD AL 80%</t>
  </si>
  <si>
    <t>PAPEL HIGIENICO</t>
  </si>
  <si>
    <t>SUMISTRO KIT * 12 PAPEL HIGIENICO BOLSA DE ROLLO GRANDE</t>
  </si>
  <si>
    <t>PAQUETE</t>
  </si>
  <si>
    <t>REGLA PLASTICA DE 30 CMS</t>
  </si>
  <si>
    <t>LÁPICES</t>
  </si>
  <si>
    <t>CAJA DE LAPICES HB X 12 UNIDADES</t>
  </si>
  <si>
    <t>BORRADOR DE TINTA</t>
  </si>
  <si>
    <t xml:space="preserve">BORRADOR DE TINTA </t>
  </si>
  <si>
    <t>CARPETAS 4 ALETAS</t>
  </si>
  <si>
    <t>CARPETAS ECOLÓGICAS TAMAÑO OFICIO CUATRO ALETAS, MEDIDA DE LA CARPETA: 69,2 cm X 69,5 cm BLANCA, CON ESPECIFICACIONES DEL ARCHIVO DE LA ENTIDAD</t>
  </si>
  <si>
    <t>BOLSAS GRANDES DE BASURA</t>
  </si>
  <si>
    <t>BOLSAS DE BASURA COLOR NEGRO, VERDE Y BLANCO CON 80% PLATICO RECICLADO O QUE CONTENGAN COMPONENTES BIODEGRADABLES, PARA CAPIDAD DE 60 LITROS MEDIDAS: 70*90 cm (30 UNIDADES DE CADA COLOR)</t>
  </si>
  <si>
    <t>TONER</t>
  </si>
  <si>
    <t>TONER CARTUCHO NEGRO ORIGINAL HP LASERJET 151A</t>
  </si>
  <si>
    <t>TONER LEXMARK MS823</t>
  </si>
  <si>
    <t>TONER PARA CARTUCHO NEGRO ORIGINAL HP LASERJET 37A</t>
  </si>
  <si>
    <t>TONER RICOH NEGRO MP 501</t>
  </si>
  <si>
    <t>TONER CARTUCHO NEGRO HP LASERJET 89A</t>
  </si>
  <si>
    <t>KIT DE TINTAS ORIGINALES EPSON T664</t>
  </si>
  <si>
    <t>TONER PARA IMPRESORA HP LASER JET P1102 W</t>
  </si>
  <si>
    <t>TONER LASERJET 85A</t>
  </si>
  <si>
    <t>TONER PARA CARTUCHO NEGRO ORIGINAL HP LASERJET 17A</t>
  </si>
  <si>
    <t>REGLETAS</t>
  </si>
  <si>
    <t>REGLETAS CAPACIDAD 6 PUNTOS</t>
  </si>
  <si>
    <t>EXTENSIONES</t>
  </si>
  <si>
    <t>BOMBILLOS</t>
  </si>
  <si>
    <t>BOMBILLOS 300 WATTS</t>
  </si>
  <si>
    <t>SACOS GRANDES</t>
  </si>
  <si>
    <t>SACOS GRANDES/BULTOS</t>
  </si>
  <si>
    <t>CAJAS DE ARCHIVO</t>
  </si>
  <si>
    <t>CAJAS DE ARCHIVO X200 C-790K 20*21*27 CM</t>
  </si>
  <si>
    <t>ROLLO DE PITA DE TELA</t>
  </si>
  <si>
    <t>ROLLO DE PITA DE TELA DE 100 METROS</t>
  </si>
  <si>
    <t>COLBON</t>
  </si>
  <si>
    <t>PEGANTE UNIVERSAL COLBON DE 225 g</t>
  </si>
  <si>
    <t>TIJERAS</t>
  </si>
  <si>
    <t>TIJERAS GRANDES MULTIUSOS</t>
  </si>
  <si>
    <t>COSEDORAS</t>
  </si>
  <si>
    <t xml:space="preserve">COSEDORA  METALICA </t>
  </si>
  <si>
    <t>POST IT</t>
  </si>
  <si>
    <t>POST IT DE COLORES ADHESIVAS * 320 UNIDADES</t>
  </si>
  <si>
    <t>PLASTICO</t>
  </si>
  <si>
    <t>PLASTICO TRANSPARENTE X 3 Mts DE ANCHO CALIBRE 4*10 m DE LARGO</t>
  </si>
  <si>
    <t>VALOR TOTAL</t>
  </si>
  <si>
    <r>
      <rPr>
        <sz val="10"/>
        <color rgb="FFFF0000"/>
        <rFont val="Tahoma"/>
        <family val="2"/>
      </rPr>
      <t>ADQUISICION</t>
    </r>
    <r>
      <rPr>
        <sz val="10"/>
        <color theme="1"/>
        <rFont val="Tahoma"/>
        <family val="2"/>
      </rPr>
      <t xml:space="preserve"> DE EXTENSIONES DE 9 METROS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</si>
</sst>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_-&quot;$&quot;\ * #,##0_-;\-&quot;$&quot;\ * #,##0_-;_-&quot;$&quot;\ * &quot;-&quot;??_-;_-@_-"/>
    <numFmt numFmtId="168" formatCode="_-&quot;$&quot;\ * #,##0.0000_-;\-&quot;$&quot;\ * #,##0.00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44" fontId="0" fillId="0" borderId="6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165" fontId="3" fillId="0" borderId="8" xfId="1" applyNumberFormat="1" applyFont="1" applyBorder="1" applyAlignment="1">
      <alignment horizontal="center" vertical="center"/>
    </xf>
    <xf numFmtId="165" fontId="3" fillId="0" borderId="9" xfId="1" applyNumberFormat="1" applyFont="1" applyBorder="1" applyAlignment="1">
      <alignment horizontal="center" vertical="center"/>
    </xf>
    <xf numFmtId="165" fontId="3" fillId="0" borderId="10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3" fillId="2" borderId="11" xfId="1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165" fontId="4" fillId="2" borderId="6" xfId="1" applyNumberFormat="1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/>
    </xf>
    <xf numFmtId="165" fontId="4" fillId="2" borderId="7" xfId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3" fillId="3" borderId="6" xfId="1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65" fontId="4" fillId="3" borderId="6" xfId="1" applyNumberFormat="1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5" fontId="4" fillId="3" borderId="7" xfId="1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4" fontId="3" fillId="4" borderId="11" xfId="1" applyFont="1" applyFill="1" applyBorder="1" applyAlignment="1">
      <alignment horizontal="center" vertical="center" wrapText="1"/>
    </xf>
    <xf numFmtId="44" fontId="3" fillId="4" borderId="12" xfId="0" applyNumberFormat="1" applyFont="1" applyFill="1" applyBorder="1" applyAlignment="1">
      <alignment horizontal="center" vertical="center" wrapText="1"/>
    </xf>
    <xf numFmtId="44" fontId="3" fillId="4" borderId="13" xfId="0" applyNumberFormat="1" applyFont="1" applyFill="1" applyBorder="1" applyAlignment="1">
      <alignment horizontal="center" vertical="center" wrapText="1"/>
    </xf>
    <xf numFmtId="44" fontId="4" fillId="4" borderId="6" xfId="1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44" fontId="4" fillId="4" borderId="7" xfId="1" applyFont="1" applyFill="1" applyBorder="1" applyAlignment="1">
      <alignment horizontal="center" vertical="center"/>
    </xf>
    <xf numFmtId="44" fontId="3" fillId="0" borderId="10" xfId="1" applyNumberFormat="1" applyFont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0"/>
  <sheetViews>
    <sheetView showGridLines="0" tabSelected="1" zoomScale="70" zoomScaleNormal="70" workbookViewId="0">
      <pane xSplit="5" ySplit="2" topLeftCell="H24" activePane="bottomRight" state="frozen"/>
      <selection pane="topRight" activeCell="F1" sqref="F1"/>
      <selection pane="bottomLeft" activeCell="A3" sqref="A3"/>
      <selection pane="bottomRight" activeCell="S31" sqref="S31"/>
    </sheetView>
  </sheetViews>
  <sheetFormatPr baseColWidth="10" defaultColWidth="9.109375" defaultRowHeight="14.4" x14ac:dyDescent="0.3"/>
  <cols>
    <col min="1" max="1" width="5.33203125" style="2" bestFit="1" customWidth="1"/>
    <col min="2" max="2" width="14.44140625" style="2" customWidth="1"/>
    <col min="3" max="3" width="30.6640625" style="2" customWidth="1"/>
    <col min="4" max="4" width="8.6640625" style="2" bestFit="1" customWidth="1"/>
    <col min="5" max="5" width="10.44140625" style="2" bestFit="1" customWidth="1"/>
    <col min="6" max="6" width="16.109375" style="2" bestFit="1" customWidth="1"/>
    <col min="7" max="7" width="15.44140625" style="2" customWidth="1"/>
    <col min="8" max="8" width="18.33203125" style="2" bestFit="1" customWidth="1"/>
    <col min="9" max="9" width="17.33203125" style="2" bestFit="1" customWidth="1"/>
    <col min="10" max="10" width="15.33203125" style="2" customWidth="1"/>
    <col min="11" max="11" width="17.6640625" style="2" customWidth="1"/>
    <col min="12" max="12" width="17.33203125" style="2" bestFit="1" customWidth="1"/>
    <col min="13" max="13" width="15.44140625" style="2" customWidth="1"/>
    <col min="14" max="14" width="18.33203125" style="2" bestFit="1" customWidth="1"/>
    <col min="15" max="15" width="16.6640625" style="2" bestFit="1" customWidth="1"/>
    <col min="16" max="16" width="15.33203125" style="2" customWidth="1"/>
    <col min="17" max="17" width="21.88671875" style="2" bestFit="1" customWidth="1"/>
    <col min="18" max="18" width="15.6640625" style="2" bestFit="1" customWidth="1"/>
    <col min="19" max="19" width="15.33203125" style="2" bestFit="1" customWidth="1"/>
    <col min="20" max="20" width="9.109375" style="2"/>
    <col min="21" max="21" width="15.88671875" style="2" customWidth="1"/>
    <col min="22" max="16384" width="9.109375" style="2"/>
  </cols>
  <sheetData>
    <row r="1" spans="1:21" ht="15" thickBot="1" x14ac:dyDescent="0.35">
      <c r="F1" s="32" t="s">
        <v>0</v>
      </c>
      <c r="G1" s="33"/>
      <c r="H1" s="34"/>
      <c r="I1" s="41" t="s">
        <v>1</v>
      </c>
      <c r="J1" s="41"/>
      <c r="K1" s="42"/>
      <c r="L1" s="23" t="s">
        <v>2</v>
      </c>
      <c r="M1" s="24"/>
      <c r="N1" s="25"/>
      <c r="O1" s="20" t="s">
        <v>3</v>
      </c>
      <c r="P1" s="21"/>
      <c r="Q1" s="22"/>
    </row>
    <row r="2" spans="1:21" ht="52.8" x14ac:dyDescent="0.3">
      <c r="A2" s="6" t="s">
        <v>4</v>
      </c>
      <c r="B2" s="6" t="s">
        <v>5</v>
      </c>
      <c r="C2" s="6" t="s">
        <v>6</v>
      </c>
      <c r="D2" s="6" t="s">
        <v>7</v>
      </c>
      <c r="E2" s="8" t="s">
        <v>8</v>
      </c>
      <c r="F2" s="35" t="s">
        <v>9</v>
      </c>
      <c r="G2" s="36" t="s">
        <v>10</v>
      </c>
      <c r="H2" s="37" t="s">
        <v>11</v>
      </c>
      <c r="I2" s="43" t="s">
        <v>9</v>
      </c>
      <c r="J2" s="44" t="s">
        <v>10</v>
      </c>
      <c r="K2" s="45" t="s">
        <v>11</v>
      </c>
      <c r="L2" s="26" t="s">
        <v>9</v>
      </c>
      <c r="M2" s="27" t="s">
        <v>10</v>
      </c>
      <c r="N2" s="28" t="s">
        <v>11</v>
      </c>
      <c r="O2" s="10" t="s">
        <v>12</v>
      </c>
      <c r="P2" s="11" t="s">
        <v>13</v>
      </c>
      <c r="Q2" s="12" t="s">
        <v>14</v>
      </c>
    </row>
    <row r="3" spans="1:21" ht="26.4" x14ac:dyDescent="0.3">
      <c r="A3" s="7">
        <v>1</v>
      </c>
      <c r="B3" s="1" t="s">
        <v>15</v>
      </c>
      <c r="C3" s="1" t="s">
        <v>16</v>
      </c>
      <c r="D3" s="1" t="s">
        <v>17</v>
      </c>
      <c r="E3" s="9">
        <v>10</v>
      </c>
      <c r="F3" s="38">
        <v>120000</v>
      </c>
      <c r="G3" s="39">
        <f>F3*19%</f>
        <v>22800</v>
      </c>
      <c r="H3" s="40">
        <f>ROUND((F3+G3)*E3,2)</f>
        <v>1428000</v>
      </c>
      <c r="I3" s="46">
        <v>120000</v>
      </c>
      <c r="J3" s="47">
        <f>I3*19%</f>
        <v>22800</v>
      </c>
      <c r="K3" s="48">
        <f>ROUND((I3+J3)*E3,2)</f>
        <v>1428000</v>
      </c>
      <c r="L3" s="29">
        <v>135000</v>
      </c>
      <c r="M3" s="30">
        <f>L3*19%</f>
        <v>25650</v>
      </c>
      <c r="N3" s="31">
        <f>ROUND((L3+M3)*E3,2)</f>
        <v>1606500</v>
      </c>
      <c r="O3" s="13">
        <f>ROUND(AVERAGE(F3,I3,L3),2)</f>
        <v>125000</v>
      </c>
      <c r="P3" s="3">
        <f>ROUND(O3*19%,2)</f>
        <v>23750</v>
      </c>
      <c r="Q3" s="14">
        <f>ROUND((O3+P3)*E3,2)</f>
        <v>1487500</v>
      </c>
      <c r="R3" s="4"/>
      <c r="S3" s="4"/>
      <c r="U3" s="5"/>
    </row>
    <row r="4" spans="1:21" ht="26.4" x14ac:dyDescent="0.3">
      <c r="A4" s="7">
        <v>2</v>
      </c>
      <c r="B4" s="1" t="s">
        <v>18</v>
      </c>
      <c r="C4" s="1" t="s">
        <v>19</v>
      </c>
      <c r="D4" s="1" t="s">
        <v>17</v>
      </c>
      <c r="E4" s="9">
        <v>5</v>
      </c>
      <c r="F4" s="38">
        <v>7150</v>
      </c>
      <c r="G4" s="39">
        <f t="shared" ref="G4:G38" si="0">F4*19%</f>
        <v>1358.5</v>
      </c>
      <c r="H4" s="40">
        <f>ROUND((F4+G4)*E4,2)</f>
        <v>42542.5</v>
      </c>
      <c r="I4" s="46">
        <v>7250</v>
      </c>
      <c r="J4" s="47">
        <f t="shared" ref="J4:J38" si="1">I4*19%</f>
        <v>1377.5</v>
      </c>
      <c r="K4" s="48">
        <f t="shared" ref="K4:K38" si="2">ROUND((I4+J4)*E4,2)</f>
        <v>43137.5</v>
      </c>
      <c r="L4" s="29">
        <v>7200</v>
      </c>
      <c r="M4" s="30">
        <f t="shared" ref="M4:M38" si="3">L4*19%</f>
        <v>1368</v>
      </c>
      <c r="N4" s="31">
        <f t="shared" ref="N4:N38" si="4">ROUND((L4+M4)*E4,2)</f>
        <v>42840</v>
      </c>
      <c r="O4" s="13">
        <f t="shared" ref="O4:O38" si="5">ROUND(AVERAGE(F4,I4,L4),2)</f>
        <v>7200</v>
      </c>
      <c r="P4" s="3">
        <f t="shared" ref="P4:P38" si="6">ROUND(O4*19%,2)</f>
        <v>1368</v>
      </c>
      <c r="Q4" s="14">
        <f t="shared" ref="Q4:Q38" si="7">ROUND((O4+P4)*E4,2)</f>
        <v>42840</v>
      </c>
      <c r="R4" s="4"/>
      <c r="S4" s="4"/>
      <c r="U4" s="5"/>
    </row>
    <row r="5" spans="1:21" ht="39.6" x14ac:dyDescent="0.3">
      <c r="A5" s="7">
        <v>3</v>
      </c>
      <c r="B5" s="1" t="s">
        <v>20</v>
      </c>
      <c r="C5" s="1" t="s">
        <v>21</v>
      </c>
      <c r="D5" s="1" t="s">
        <v>17</v>
      </c>
      <c r="E5" s="9">
        <v>20</v>
      </c>
      <c r="F5" s="38">
        <v>5100</v>
      </c>
      <c r="G5" s="39">
        <f t="shared" si="0"/>
        <v>969</v>
      </c>
      <c r="H5" s="40">
        <f t="shared" ref="H5:H38" si="8">ROUND((F5+G5)*E5,2)</f>
        <v>121380</v>
      </c>
      <c r="I5" s="46">
        <v>5075</v>
      </c>
      <c r="J5" s="47">
        <f t="shared" si="1"/>
        <v>964.25</v>
      </c>
      <c r="K5" s="48">
        <f t="shared" si="2"/>
        <v>120785</v>
      </c>
      <c r="L5" s="29">
        <v>5200</v>
      </c>
      <c r="M5" s="30">
        <f t="shared" si="3"/>
        <v>988</v>
      </c>
      <c r="N5" s="31">
        <f t="shared" si="4"/>
        <v>123760</v>
      </c>
      <c r="O5" s="13">
        <f t="shared" si="5"/>
        <v>5125</v>
      </c>
      <c r="P5" s="3">
        <f t="shared" si="6"/>
        <v>973.75</v>
      </c>
      <c r="Q5" s="14">
        <f t="shared" si="7"/>
        <v>121975</v>
      </c>
      <c r="R5" s="4"/>
      <c r="S5" s="4"/>
      <c r="U5" s="5"/>
    </row>
    <row r="6" spans="1:21" ht="39.6" x14ac:dyDescent="0.3">
      <c r="A6" s="7">
        <v>4</v>
      </c>
      <c r="B6" s="1" t="s">
        <v>22</v>
      </c>
      <c r="C6" s="1" t="s">
        <v>23</v>
      </c>
      <c r="D6" s="1" t="s">
        <v>17</v>
      </c>
      <c r="E6" s="9">
        <v>100</v>
      </c>
      <c r="F6" s="38">
        <v>39250</v>
      </c>
      <c r="G6" s="39">
        <f t="shared" si="0"/>
        <v>7457.5</v>
      </c>
      <c r="H6" s="40">
        <f t="shared" si="8"/>
        <v>4670750</v>
      </c>
      <c r="I6" s="46">
        <v>40250</v>
      </c>
      <c r="J6" s="47">
        <f t="shared" si="1"/>
        <v>7647.5</v>
      </c>
      <c r="K6" s="48">
        <f t="shared" si="2"/>
        <v>4789750</v>
      </c>
      <c r="L6" s="29">
        <v>37250</v>
      </c>
      <c r="M6" s="30">
        <f t="shared" si="3"/>
        <v>7077.5</v>
      </c>
      <c r="N6" s="31">
        <f t="shared" si="4"/>
        <v>4432750</v>
      </c>
      <c r="O6" s="13">
        <f t="shared" si="5"/>
        <v>38916.67</v>
      </c>
      <c r="P6" s="3">
        <f t="shared" si="6"/>
        <v>7394.17</v>
      </c>
      <c r="Q6" s="14">
        <f t="shared" si="7"/>
        <v>4631084</v>
      </c>
      <c r="R6" s="4"/>
      <c r="S6" s="4"/>
      <c r="U6" s="5"/>
    </row>
    <row r="7" spans="1:21" ht="26.4" x14ac:dyDescent="0.3">
      <c r="A7" s="7">
        <v>5</v>
      </c>
      <c r="B7" s="1" t="s">
        <v>24</v>
      </c>
      <c r="C7" s="1" t="s">
        <v>25</v>
      </c>
      <c r="D7" s="1" t="s">
        <v>17</v>
      </c>
      <c r="E7" s="9">
        <v>50</v>
      </c>
      <c r="F7" s="38">
        <v>3925</v>
      </c>
      <c r="G7" s="39">
        <f t="shared" si="0"/>
        <v>745.75</v>
      </c>
      <c r="H7" s="40">
        <f t="shared" si="8"/>
        <v>233537.5</v>
      </c>
      <c r="I7" s="46">
        <v>3625</v>
      </c>
      <c r="J7" s="47">
        <f t="shared" si="1"/>
        <v>688.75</v>
      </c>
      <c r="K7" s="48">
        <f t="shared" si="2"/>
        <v>215687.5</v>
      </c>
      <c r="L7" s="29">
        <v>2925</v>
      </c>
      <c r="M7" s="30">
        <f t="shared" si="3"/>
        <v>555.75</v>
      </c>
      <c r="N7" s="31">
        <f t="shared" si="4"/>
        <v>174037.5</v>
      </c>
      <c r="O7" s="13">
        <f t="shared" si="5"/>
        <v>3491.67</v>
      </c>
      <c r="P7" s="3">
        <f t="shared" si="6"/>
        <v>663.42</v>
      </c>
      <c r="Q7" s="14">
        <f t="shared" si="7"/>
        <v>207754.5</v>
      </c>
      <c r="R7" s="4"/>
      <c r="S7" s="4"/>
      <c r="U7" s="5"/>
    </row>
    <row r="8" spans="1:21" ht="26.4" x14ac:dyDescent="0.3">
      <c r="A8" s="7">
        <v>6</v>
      </c>
      <c r="B8" s="1" t="s">
        <v>26</v>
      </c>
      <c r="C8" s="1" t="s">
        <v>27</v>
      </c>
      <c r="D8" s="1" t="s">
        <v>17</v>
      </c>
      <c r="E8" s="9">
        <v>20</v>
      </c>
      <c r="F8" s="38">
        <v>10000</v>
      </c>
      <c r="G8" s="39">
        <f t="shared" si="0"/>
        <v>1900</v>
      </c>
      <c r="H8" s="40">
        <f t="shared" si="8"/>
        <v>238000</v>
      </c>
      <c r="I8" s="46">
        <v>10150</v>
      </c>
      <c r="J8" s="47">
        <f t="shared" si="1"/>
        <v>1928.5</v>
      </c>
      <c r="K8" s="48">
        <f t="shared" si="2"/>
        <v>241570</v>
      </c>
      <c r="L8" s="29">
        <v>12000</v>
      </c>
      <c r="M8" s="30">
        <f t="shared" si="3"/>
        <v>2280</v>
      </c>
      <c r="N8" s="31">
        <f t="shared" si="4"/>
        <v>285600</v>
      </c>
      <c r="O8" s="13">
        <f t="shared" si="5"/>
        <v>10716.67</v>
      </c>
      <c r="P8" s="3">
        <f t="shared" si="6"/>
        <v>2036.17</v>
      </c>
      <c r="Q8" s="14">
        <f t="shared" si="7"/>
        <v>255056.8</v>
      </c>
      <c r="R8" s="4"/>
      <c r="S8" s="4"/>
      <c r="U8" s="5"/>
    </row>
    <row r="9" spans="1:21" ht="39.6" x14ac:dyDescent="0.3">
      <c r="A9" s="7">
        <v>7</v>
      </c>
      <c r="B9" s="1" t="s">
        <v>28</v>
      </c>
      <c r="C9" s="1" t="s">
        <v>29</v>
      </c>
      <c r="D9" s="1" t="s">
        <v>30</v>
      </c>
      <c r="E9" s="9">
        <v>50</v>
      </c>
      <c r="F9" s="38">
        <v>11100</v>
      </c>
      <c r="G9" s="39">
        <f t="shared" si="0"/>
        <v>2109</v>
      </c>
      <c r="H9" s="40">
        <f t="shared" si="8"/>
        <v>660450</v>
      </c>
      <c r="I9" s="46">
        <v>11600</v>
      </c>
      <c r="J9" s="47">
        <f t="shared" si="1"/>
        <v>2204</v>
      </c>
      <c r="K9" s="48">
        <f t="shared" si="2"/>
        <v>690200</v>
      </c>
      <c r="L9" s="29">
        <v>15100</v>
      </c>
      <c r="M9" s="30">
        <f t="shared" si="3"/>
        <v>2869</v>
      </c>
      <c r="N9" s="31">
        <f t="shared" si="4"/>
        <v>898450</v>
      </c>
      <c r="O9" s="13">
        <f t="shared" si="5"/>
        <v>12600</v>
      </c>
      <c r="P9" s="3">
        <f t="shared" si="6"/>
        <v>2394</v>
      </c>
      <c r="Q9" s="14">
        <f t="shared" si="7"/>
        <v>749700</v>
      </c>
      <c r="R9" s="4"/>
      <c r="S9" s="4"/>
      <c r="U9" s="5"/>
    </row>
    <row r="10" spans="1:21" ht="39.6" x14ac:dyDescent="0.3">
      <c r="A10" s="7">
        <v>8</v>
      </c>
      <c r="B10" s="1" t="s">
        <v>31</v>
      </c>
      <c r="C10" s="1" t="s">
        <v>32</v>
      </c>
      <c r="D10" s="1" t="s">
        <v>30</v>
      </c>
      <c r="E10" s="9">
        <v>40</v>
      </c>
      <c r="F10" s="38">
        <v>9100</v>
      </c>
      <c r="G10" s="39">
        <f t="shared" si="0"/>
        <v>1729</v>
      </c>
      <c r="H10" s="40">
        <f t="shared" si="8"/>
        <v>433160</v>
      </c>
      <c r="I10" s="46">
        <v>9000</v>
      </c>
      <c r="J10" s="47">
        <f t="shared" si="1"/>
        <v>1710</v>
      </c>
      <c r="K10" s="48">
        <f t="shared" si="2"/>
        <v>428400</v>
      </c>
      <c r="L10" s="29">
        <v>8100</v>
      </c>
      <c r="M10" s="30">
        <f t="shared" si="3"/>
        <v>1539</v>
      </c>
      <c r="N10" s="31">
        <f t="shared" si="4"/>
        <v>385560</v>
      </c>
      <c r="O10" s="13">
        <f t="shared" si="5"/>
        <v>8733.33</v>
      </c>
      <c r="P10" s="3">
        <f t="shared" si="6"/>
        <v>1659.33</v>
      </c>
      <c r="Q10" s="14">
        <f t="shared" si="7"/>
        <v>415706.4</v>
      </c>
      <c r="R10" s="4"/>
      <c r="S10" s="4"/>
      <c r="U10" s="5"/>
    </row>
    <row r="11" spans="1:21" ht="39.6" x14ac:dyDescent="0.3">
      <c r="A11" s="7">
        <v>9</v>
      </c>
      <c r="B11" s="1" t="s">
        <v>33</v>
      </c>
      <c r="C11" s="1" t="s">
        <v>34</v>
      </c>
      <c r="D11" s="1" t="s">
        <v>30</v>
      </c>
      <c r="E11" s="9">
        <v>30</v>
      </c>
      <c r="F11" s="38">
        <v>16200</v>
      </c>
      <c r="G11" s="39">
        <f t="shared" si="0"/>
        <v>3078</v>
      </c>
      <c r="H11" s="40">
        <f t="shared" si="8"/>
        <v>578340</v>
      </c>
      <c r="I11" s="46">
        <v>16400</v>
      </c>
      <c r="J11" s="47">
        <f t="shared" si="1"/>
        <v>3116</v>
      </c>
      <c r="K11" s="48">
        <f t="shared" si="2"/>
        <v>585480</v>
      </c>
      <c r="L11" s="29">
        <v>12200</v>
      </c>
      <c r="M11" s="30">
        <f t="shared" si="3"/>
        <v>2318</v>
      </c>
      <c r="N11" s="31">
        <f t="shared" si="4"/>
        <v>435540</v>
      </c>
      <c r="O11" s="13">
        <f t="shared" si="5"/>
        <v>14933.33</v>
      </c>
      <c r="P11" s="3">
        <f t="shared" si="6"/>
        <v>2837.33</v>
      </c>
      <c r="Q11" s="14">
        <f t="shared" si="7"/>
        <v>533119.80000000005</v>
      </c>
      <c r="R11" s="4"/>
      <c r="S11" s="4"/>
      <c r="U11" s="5"/>
    </row>
    <row r="12" spans="1:21" ht="79.2" x14ac:dyDescent="0.3">
      <c r="A12" s="7">
        <v>10</v>
      </c>
      <c r="B12" s="1" t="s">
        <v>35</v>
      </c>
      <c r="C12" s="1" t="s">
        <v>36</v>
      </c>
      <c r="D12" s="1" t="s">
        <v>30</v>
      </c>
      <c r="E12" s="9">
        <v>20</v>
      </c>
      <c r="F12" s="38">
        <v>16400</v>
      </c>
      <c r="G12" s="39">
        <f t="shared" si="0"/>
        <v>3116</v>
      </c>
      <c r="H12" s="40">
        <f t="shared" si="8"/>
        <v>390320</v>
      </c>
      <c r="I12" s="46">
        <v>17400</v>
      </c>
      <c r="J12" s="47">
        <f t="shared" si="1"/>
        <v>3306</v>
      </c>
      <c r="K12" s="48">
        <f t="shared" si="2"/>
        <v>414120</v>
      </c>
      <c r="L12" s="29">
        <v>12400</v>
      </c>
      <c r="M12" s="30">
        <f t="shared" si="3"/>
        <v>2356</v>
      </c>
      <c r="N12" s="31">
        <f t="shared" si="4"/>
        <v>295120</v>
      </c>
      <c r="O12" s="13">
        <f t="shared" si="5"/>
        <v>15400</v>
      </c>
      <c r="P12" s="3">
        <f t="shared" si="6"/>
        <v>2926</v>
      </c>
      <c r="Q12" s="14">
        <f t="shared" si="7"/>
        <v>366520</v>
      </c>
      <c r="R12" s="4"/>
      <c r="S12" s="4"/>
      <c r="U12" s="5"/>
    </row>
    <row r="13" spans="1:21" ht="39.6" x14ac:dyDescent="0.3">
      <c r="A13" s="7">
        <v>11</v>
      </c>
      <c r="B13" s="1" t="s">
        <v>37</v>
      </c>
      <c r="C13" s="1" t="s">
        <v>38</v>
      </c>
      <c r="D13" s="1" t="s">
        <v>39</v>
      </c>
      <c r="E13" s="9">
        <v>20</v>
      </c>
      <c r="F13" s="38">
        <v>41600</v>
      </c>
      <c r="G13" s="39">
        <f t="shared" si="0"/>
        <v>7904</v>
      </c>
      <c r="H13" s="40">
        <f t="shared" si="8"/>
        <v>990080</v>
      </c>
      <c r="I13" s="46">
        <v>40600</v>
      </c>
      <c r="J13" s="47">
        <f t="shared" si="1"/>
        <v>7714</v>
      </c>
      <c r="K13" s="48">
        <f t="shared" si="2"/>
        <v>966280</v>
      </c>
      <c r="L13" s="29">
        <v>39600</v>
      </c>
      <c r="M13" s="30">
        <f t="shared" si="3"/>
        <v>7524</v>
      </c>
      <c r="N13" s="31">
        <f t="shared" si="4"/>
        <v>942480</v>
      </c>
      <c r="O13" s="13">
        <f t="shared" si="5"/>
        <v>40600</v>
      </c>
      <c r="P13" s="3">
        <f t="shared" si="6"/>
        <v>7714</v>
      </c>
      <c r="Q13" s="14">
        <f t="shared" si="7"/>
        <v>966280</v>
      </c>
      <c r="R13" s="4"/>
      <c r="S13" s="4"/>
      <c r="U13" s="5"/>
    </row>
    <row r="14" spans="1:21" ht="39.6" x14ac:dyDescent="0.3">
      <c r="A14" s="7">
        <v>12</v>
      </c>
      <c r="B14" s="1" t="s">
        <v>40</v>
      </c>
      <c r="C14" s="1" t="s">
        <v>40</v>
      </c>
      <c r="D14" s="1" t="s">
        <v>30</v>
      </c>
      <c r="E14" s="9">
        <v>20</v>
      </c>
      <c r="F14" s="38">
        <v>3625</v>
      </c>
      <c r="G14" s="39">
        <f t="shared" si="0"/>
        <v>688.75</v>
      </c>
      <c r="H14" s="40">
        <f t="shared" si="8"/>
        <v>86275</v>
      </c>
      <c r="I14" s="46">
        <v>3625</v>
      </c>
      <c r="J14" s="47">
        <f t="shared" si="1"/>
        <v>688.75</v>
      </c>
      <c r="K14" s="48">
        <f t="shared" si="2"/>
        <v>86275</v>
      </c>
      <c r="L14" s="29">
        <v>1625</v>
      </c>
      <c r="M14" s="30">
        <f t="shared" si="3"/>
        <v>308.75</v>
      </c>
      <c r="N14" s="31">
        <f t="shared" si="4"/>
        <v>38675</v>
      </c>
      <c r="O14" s="13">
        <f t="shared" si="5"/>
        <v>2958.33</v>
      </c>
      <c r="P14" s="3">
        <f t="shared" si="6"/>
        <v>562.08000000000004</v>
      </c>
      <c r="Q14" s="14">
        <f t="shared" si="7"/>
        <v>70408.2</v>
      </c>
      <c r="R14" s="4"/>
      <c r="S14" s="4"/>
      <c r="U14" s="5"/>
    </row>
    <row r="15" spans="1:21" ht="26.4" x14ac:dyDescent="0.3">
      <c r="A15" s="7">
        <v>13</v>
      </c>
      <c r="B15" s="1" t="s">
        <v>41</v>
      </c>
      <c r="C15" s="1" t="s">
        <v>42</v>
      </c>
      <c r="D15" s="1" t="s">
        <v>17</v>
      </c>
      <c r="E15" s="9">
        <v>10</v>
      </c>
      <c r="F15" s="38">
        <v>19400</v>
      </c>
      <c r="G15" s="39">
        <f t="shared" si="0"/>
        <v>3686</v>
      </c>
      <c r="H15" s="40">
        <f t="shared" si="8"/>
        <v>230860</v>
      </c>
      <c r="I15" s="46">
        <v>19400</v>
      </c>
      <c r="J15" s="47">
        <f t="shared" si="1"/>
        <v>3686</v>
      </c>
      <c r="K15" s="48">
        <f t="shared" si="2"/>
        <v>230860</v>
      </c>
      <c r="L15" s="29">
        <v>17400</v>
      </c>
      <c r="M15" s="30">
        <f t="shared" si="3"/>
        <v>3306</v>
      </c>
      <c r="N15" s="31">
        <f t="shared" si="4"/>
        <v>207060</v>
      </c>
      <c r="O15" s="13">
        <f t="shared" si="5"/>
        <v>18733.330000000002</v>
      </c>
      <c r="P15" s="3">
        <f t="shared" si="6"/>
        <v>3559.33</v>
      </c>
      <c r="Q15" s="14">
        <f t="shared" si="7"/>
        <v>222926.6</v>
      </c>
      <c r="R15" s="4"/>
      <c r="S15" s="4"/>
      <c r="U15" s="5"/>
    </row>
    <row r="16" spans="1:21" ht="26.4" x14ac:dyDescent="0.3">
      <c r="A16" s="7">
        <v>14</v>
      </c>
      <c r="B16" s="1" t="s">
        <v>43</v>
      </c>
      <c r="C16" s="1" t="s">
        <v>44</v>
      </c>
      <c r="D16" s="1" t="s">
        <v>17</v>
      </c>
      <c r="E16" s="9">
        <v>10</v>
      </c>
      <c r="F16" s="38">
        <v>2110</v>
      </c>
      <c r="G16" s="39">
        <f t="shared" si="0"/>
        <v>400.9</v>
      </c>
      <c r="H16" s="40">
        <f t="shared" si="8"/>
        <v>25109</v>
      </c>
      <c r="I16" s="46">
        <v>2610</v>
      </c>
      <c r="J16" s="47">
        <f t="shared" si="1"/>
        <v>495.90000000000003</v>
      </c>
      <c r="K16" s="48">
        <f t="shared" si="2"/>
        <v>31059</v>
      </c>
      <c r="L16" s="29">
        <v>2110</v>
      </c>
      <c r="M16" s="30">
        <f t="shared" si="3"/>
        <v>400.9</v>
      </c>
      <c r="N16" s="31">
        <f t="shared" si="4"/>
        <v>25109</v>
      </c>
      <c r="O16" s="13">
        <f t="shared" si="5"/>
        <v>2276.67</v>
      </c>
      <c r="P16" s="3">
        <f t="shared" si="6"/>
        <v>432.57</v>
      </c>
      <c r="Q16" s="14">
        <f t="shared" si="7"/>
        <v>27092.400000000001</v>
      </c>
      <c r="R16" s="4"/>
      <c r="S16" s="4"/>
      <c r="U16" s="5"/>
    </row>
    <row r="17" spans="1:21" ht="79.2" x14ac:dyDescent="0.3">
      <c r="A17" s="7">
        <v>15</v>
      </c>
      <c r="B17" s="1" t="s">
        <v>45</v>
      </c>
      <c r="C17" s="1" t="s">
        <v>46</v>
      </c>
      <c r="D17" s="1" t="s">
        <v>30</v>
      </c>
      <c r="E17" s="9">
        <v>400</v>
      </c>
      <c r="F17" s="38">
        <v>4000</v>
      </c>
      <c r="G17" s="39">
        <f t="shared" si="0"/>
        <v>760</v>
      </c>
      <c r="H17" s="40">
        <f t="shared" si="8"/>
        <v>1904000</v>
      </c>
      <c r="I17" s="46">
        <v>4625</v>
      </c>
      <c r="J17" s="47">
        <f t="shared" si="1"/>
        <v>878.75</v>
      </c>
      <c r="K17" s="48">
        <f t="shared" si="2"/>
        <v>2201500</v>
      </c>
      <c r="L17" s="29">
        <v>1500</v>
      </c>
      <c r="M17" s="30">
        <f t="shared" si="3"/>
        <v>285</v>
      </c>
      <c r="N17" s="31">
        <f t="shared" si="4"/>
        <v>714000</v>
      </c>
      <c r="O17" s="13">
        <f t="shared" si="5"/>
        <v>3375</v>
      </c>
      <c r="P17" s="3">
        <f t="shared" si="6"/>
        <v>641.25</v>
      </c>
      <c r="Q17" s="14">
        <f t="shared" si="7"/>
        <v>1606500</v>
      </c>
      <c r="R17" s="4"/>
      <c r="S17" s="4"/>
      <c r="U17" s="5"/>
    </row>
    <row r="18" spans="1:21" ht="105.6" x14ac:dyDescent="0.3">
      <c r="A18" s="7">
        <v>16</v>
      </c>
      <c r="B18" s="1" t="s">
        <v>47</v>
      </c>
      <c r="C18" s="1" t="s">
        <v>48</v>
      </c>
      <c r="D18" s="1" t="s">
        <v>30</v>
      </c>
      <c r="E18" s="9">
        <v>90</v>
      </c>
      <c r="F18" s="38">
        <v>1640</v>
      </c>
      <c r="G18" s="39">
        <f t="shared" si="0"/>
        <v>311.60000000000002</v>
      </c>
      <c r="H18" s="40">
        <f t="shared" si="8"/>
        <v>175644</v>
      </c>
      <c r="I18" s="46">
        <v>1740</v>
      </c>
      <c r="J18" s="47">
        <f t="shared" si="1"/>
        <v>330.6</v>
      </c>
      <c r="K18" s="48">
        <f t="shared" si="2"/>
        <v>186354</v>
      </c>
      <c r="L18" s="29">
        <v>1540</v>
      </c>
      <c r="M18" s="30">
        <f t="shared" si="3"/>
        <v>292.60000000000002</v>
      </c>
      <c r="N18" s="31">
        <f t="shared" si="4"/>
        <v>164934</v>
      </c>
      <c r="O18" s="13">
        <f t="shared" si="5"/>
        <v>1640</v>
      </c>
      <c r="P18" s="3">
        <f t="shared" si="6"/>
        <v>311.60000000000002</v>
      </c>
      <c r="Q18" s="14">
        <f t="shared" si="7"/>
        <v>175644</v>
      </c>
      <c r="R18" s="4"/>
      <c r="S18" s="4"/>
      <c r="U18" s="5"/>
    </row>
    <row r="19" spans="1:21" ht="26.4" x14ac:dyDescent="0.3">
      <c r="A19" s="7">
        <v>17</v>
      </c>
      <c r="B19" s="1" t="s">
        <v>49</v>
      </c>
      <c r="C19" s="1" t="s">
        <v>50</v>
      </c>
      <c r="D19" s="1" t="s">
        <v>30</v>
      </c>
      <c r="E19" s="9">
        <v>2</v>
      </c>
      <c r="F19" s="38">
        <v>589000</v>
      </c>
      <c r="G19" s="39">
        <f t="shared" si="0"/>
        <v>111910</v>
      </c>
      <c r="H19" s="40">
        <f t="shared" si="8"/>
        <v>1401820</v>
      </c>
      <c r="I19" s="46">
        <v>509000</v>
      </c>
      <c r="J19" s="47">
        <f t="shared" si="1"/>
        <v>96710</v>
      </c>
      <c r="K19" s="48">
        <f t="shared" si="2"/>
        <v>1211420</v>
      </c>
      <c r="L19" s="29">
        <v>570000</v>
      </c>
      <c r="M19" s="30">
        <f t="shared" si="3"/>
        <v>108300</v>
      </c>
      <c r="N19" s="31">
        <f t="shared" si="4"/>
        <v>1356600</v>
      </c>
      <c r="O19" s="13">
        <f t="shared" si="5"/>
        <v>556000</v>
      </c>
      <c r="P19" s="3">
        <f t="shared" si="6"/>
        <v>105640</v>
      </c>
      <c r="Q19" s="14">
        <f t="shared" si="7"/>
        <v>1323280</v>
      </c>
      <c r="R19" s="4"/>
      <c r="S19" s="4"/>
      <c r="U19" s="5"/>
    </row>
    <row r="20" spans="1:21" x14ac:dyDescent="0.3">
      <c r="A20" s="7">
        <v>18</v>
      </c>
      <c r="B20" s="1" t="s">
        <v>49</v>
      </c>
      <c r="C20" s="1" t="s">
        <v>51</v>
      </c>
      <c r="D20" s="1" t="s">
        <v>30</v>
      </c>
      <c r="E20" s="9">
        <v>3</v>
      </c>
      <c r="F20" s="38">
        <v>740000</v>
      </c>
      <c r="G20" s="39">
        <f t="shared" si="0"/>
        <v>140600</v>
      </c>
      <c r="H20" s="40">
        <f t="shared" si="8"/>
        <v>2641800</v>
      </c>
      <c r="I20" s="46">
        <v>750000</v>
      </c>
      <c r="J20" s="47">
        <f t="shared" si="1"/>
        <v>142500</v>
      </c>
      <c r="K20" s="48">
        <f t="shared" si="2"/>
        <v>2677500</v>
      </c>
      <c r="L20" s="29">
        <v>720000</v>
      </c>
      <c r="M20" s="30">
        <f t="shared" si="3"/>
        <v>136800</v>
      </c>
      <c r="N20" s="31">
        <f t="shared" si="4"/>
        <v>2570400</v>
      </c>
      <c r="O20" s="13">
        <f t="shared" si="5"/>
        <v>736666.67</v>
      </c>
      <c r="P20" s="3">
        <f t="shared" si="6"/>
        <v>139966.67000000001</v>
      </c>
      <c r="Q20" s="14">
        <f t="shared" si="7"/>
        <v>2629900.02</v>
      </c>
      <c r="R20" s="4"/>
      <c r="S20" s="4"/>
      <c r="U20" s="5"/>
    </row>
    <row r="21" spans="1:21" ht="26.4" x14ac:dyDescent="0.3">
      <c r="A21" s="7">
        <v>19</v>
      </c>
      <c r="B21" s="1" t="s">
        <v>49</v>
      </c>
      <c r="C21" s="1" t="s">
        <v>52</v>
      </c>
      <c r="D21" s="1" t="s">
        <v>30</v>
      </c>
      <c r="E21" s="9">
        <v>8</v>
      </c>
      <c r="F21" s="38">
        <v>930000</v>
      </c>
      <c r="G21" s="39">
        <f t="shared" si="0"/>
        <v>176700</v>
      </c>
      <c r="H21" s="40">
        <f t="shared" si="8"/>
        <v>8853600</v>
      </c>
      <c r="I21" s="46">
        <v>900000</v>
      </c>
      <c r="J21" s="47">
        <f t="shared" si="1"/>
        <v>171000</v>
      </c>
      <c r="K21" s="48">
        <f t="shared" si="2"/>
        <v>8568000</v>
      </c>
      <c r="L21" s="29">
        <v>930000</v>
      </c>
      <c r="M21" s="30">
        <f t="shared" si="3"/>
        <v>176700</v>
      </c>
      <c r="N21" s="31">
        <f t="shared" si="4"/>
        <v>8853600</v>
      </c>
      <c r="O21" s="13">
        <f t="shared" si="5"/>
        <v>920000</v>
      </c>
      <c r="P21" s="3">
        <f t="shared" si="6"/>
        <v>174800</v>
      </c>
      <c r="Q21" s="14">
        <f t="shared" si="7"/>
        <v>8758400</v>
      </c>
      <c r="R21" s="4"/>
      <c r="S21" s="4"/>
      <c r="U21" s="5"/>
    </row>
    <row r="22" spans="1:21" x14ac:dyDescent="0.3">
      <c r="A22" s="7">
        <v>20</v>
      </c>
      <c r="B22" s="1" t="s">
        <v>49</v>
      </c>
      <c r="C22" s="1" t="s">
        <v>53</v>
      </c>
      <c r="D22" s="1" t="s">
        <v>30</v>
      </c>
      <c r="E22" s="9">
        <v>2</v>
      </c>
      <c r="F22" s="38">
        <v>730000</v>
      </c>
      <c r="G22" s="39">
        <f t="shared" si="0"/>
        <v>138700</v>
      </c>
      <c r="H22" s="40">
        <f t="shared" si="8"/>
        <v>1737400</v>
      </c>
      <c r="I22" s="46">
        <v>750000</v>
      </c>
      <c r="J22" s="47">
        <f t="shared" si="1"/>
        <v>142500</v>
      </c>
      <c r="K22" s="48">
        <f t="shared" si="2"/>
        <v>1785000</v>
      </c>
      <c r="L22" s="29">
        <v>710000</v>
      </c>
      <c r="M22" s="30">
        <f t="shared" si="3"/>
        <v>134900</v>
      </c>
      <c r="N22" s="31">
        <f t="shared" si="4"/>
        <v>1689800</v>
      </c>
      <c r="O22" s="13">
        <f t="shared" si="5"/>
        <v>730000</v>
      </c>
      <c r="P22" s="3">
        <f t="shared" si="6"/>
        <v>138700</v>
      </c>
      <c r="Q22" s="14">
        <f t="shared" si="7"/>
        <v>1737400</v>
      </c>
      <c r="R22" s="4"/>
      <c r="S22" s="4"/>
      <c r="U22" s="5"/>
    </row>
    <row r="23" spans="1:21" ht="26.4" x14ac:dyDescent="0.3">
      <c r="A23" s="7">
        <v>21</v>
      </c>
      <c r="B23" s="1" t="s">
        <v>49</v>
      </c>
      <c r="C23" s="1" t="s">
        <v>54</v>
      </c>
      <c r="D23" s="1" t="s">
        <v>30</v>
      </c>
      <c r="E23" s="9">
        <v>2</v>
      </c>
      <c r="F23" s="38">
        <v>730000</v>
      </c>
      <c r="G23" s="39">
        <f t="shared" si="0"/>
        <v>138700</v>
      </c>
      <c r="H23" s="40">
        <f t="shared" si="8"/>
        <v>1737400</v>
      </c>
      <c r="I23" s="46">
        <v>750000</v>
      </c>
      <c r="J23" s="47">
        <f t="shared" si="1"/>
        <v>142500</v>
      </c>
      <c r="K23" s="48">
        <f t="shared" si="2"/>
        <v>1785000</v>
      </c>
      <c r="L23" s="29">
        <v>710000</v>
      </c>
      <c r="M23" s="30">
        <f t="shared" si="3"/>
        <v>134900</v>
      </c>
      <c r="N23" s="31">
        <f t="shared" si="4"/>
        <v>1689800</v>
      </c>
      <c r="O23" s="13">
        <f t="shared" si="5"/>
        <v>730000</v>
      </c>
      <c r="P23" s="3">
        <f t="shared" si="6"/>
        <v>138700</v>
      </c>
      <c r="Q23" s="14">
        <f t="shared" si="7"/>
        <v>1737400</v>
      </c>
      <c r="R23" s="4"/>
      <c r="S23" s="4"/>
      <c r="U23" s="5"/>
    </row>
    <row r="24" spans="1:21" ht="26.4" x14ac:dyDescent="0.3">
      <c r="A24" s="7">
        <v>22</v>
      </c>
      <c r="B24" s="1" t="s">
        <v>49</v>
      </c>
      <c r="C24" s="1" t="s">
        <v>55</v>
      </c>
      <c r="D24" s="1" t="s">
        <v>30</v>
      </c>
      <c r="E24" s="9">
        <v>2</v>
      </c>
      <c r="F24" s="38">
        <v>220000</v>
      </c>
      <c r="G24" s="39">
        <f t="shared" si="0"/>
        <v>41800</v>
      </c>
      <c r="H24" s="40">
        <f t="shared" si="8"/>
        <v>523600</v>
      </c>
      <c r="I24" s="46">
        <v>220000</v>
      </c>
      <c r="J24" s="47">
        <f t="shared" si="1"/>
        <v>41800</v>
      </c>
      <c r="K24" s="48">
        <f t="shared" si="2"/>
        <v>523600</v>
      </c>
      <c r="L24" s="29">
        <v>220000</v>
      </c>
      <c r="M24" s="30">
        <f t="shared" si="3"/>
        <v>41800</v>
      </c>
      <c r="N24" s="31">
        <f t="shared" si="4"/>
        <v>523600</v>
      </c>
      <c r="O24" s="13">
        <f t="shared" si="5"/>
        <v>220000</v>
      </c>
      <c r="P24" s="3">
        <f t="shared" si="6"/>
        <v>41800</v>
      </c>
      <c r="Q24" s="50">
        <f>ROUND((O24+P24)*E24,2)</f>
        <v>523600</v>
      </c>
      <c r="R24" s="4"/>
      <c r="S24" s="4"/>
      <c r="U24" s="5"/>
    </row>
    <row r="25" spans="1:21" ht="26.4" x14ac:dyDescent="0.3">
      <c r="A25" s="7">
        <v>23</v>
      </c>
      <c r="B25" s="1" t="s">
        <v>49</v>
      </c>
      <c r="C25" s="1" t="s">
        <v>56</v>
      </c>
      <c r="D25" s="1" t="s">
        <v>30</v>
      </c>
      <c r="E25" s="9">
        <v>3</v>
      </c>
      <c r="F25" s="38">
        <v>720000</v>
      </c>
      <c r="G25" s="39">
        <f t="shared" si="0"/>
        <v>136800</v>
      </c>
      <c r="H25" s="40">
        <f t="shared" si="8"/>
        <v>2570400</v>
      </c>
      <c r="I25" s="46">
        <v>750000</v>
      </c>
      <c r="J25" s="47">
        <f t="shared" si="1"/>
        <v>142500</v>
      </c>
      <c r="K25" s="48">
        <f t="shared" si="2"/>
        <v>2677500</v>
      </c>
      <c r="L25" s="29">
        <v>710000</v>
      </c>
      <c r="M25" s="30">
        <f t="shared" si="3"/>
        <v>134900</v>
      </c>
      <c r="N25" s="31">
        <f t="shared" si="4"/>
        <v>2534700</v>
      </c>
      <c r="O25" s="13">
        <f t="shared" si="5"/>
        <v>726666.67</v>
      </c>
      <c r="P25" s="3">
        <f t="shared" si="6"/>
        <v>138066.67000000001</v>
      </c>
      <c r="Q25" s="14">
        <f t="shared" si="7"/>
        <v>2594200.02</v>
      </c>
      <c r="R25" s="4"/>
      <c r="S25" s="4"/>
      <c r="U25" s="5"/>
    </row>
    <row r="26" spans="1:21" x14ac:dyDescent="0.3">
      <c r="A26" s="7">
        <v>24</v>
      </c>
      <c r="B26" s="1" t="s">
        <v>49</v>
      </c>
      <c r="C26" s="1" t="s">
        <v>57</v>
      </c>
      <c r="D26" s="1" t="s">
        <v>30</v>
      </c>
      <c r="E26" s="9">
        <v>2</v>
      </c>
      <c r="F26" s="38">
        <v>720000</v>
      </c>
      <c r="G26" s="39">
        <f t="shared" si="0"/>
        <v>136800</v>
      </c>
      <c r="H26" s="40">
        <f t="shared" si="8"/>
        <v>1713600</v>
      </c>
      <c r="I26" s="46">
        <v>750000</v>
      </c>
      <c r="J26" s="47">
        <f t="shared" si="1"/>
        <v>142500</v>
      </c>
      <c r="K26" s="48">
        <f t="shared" si="2"/>
        <v>1785000</v>
      </c>
      <c r="L26" s="29">
        <v>710000</v>
      </c>
      <c r="M26" s="30">
        <f t="shared" si="3"/>
        <v>134900</v>
      </c>
      <c r="N26" s="31">
        <f t="shared" si="4"/>
        <v>1689800</v>
      </c>
      <c r="O26" s="13">
        <f t="shared" si="5"/>
        <v>726666.67</v>
      </c>
      <c r="P26" s="3">
        <f t="shared" si="6"/>
        <v>138066.67000000001</v>
      </c>
      <c r="Q26" s="14">
        <f t="shared" si="7"/>
        <v>1729466.68</v>
      </c>
      <c r="R26" s="4"/>
      <c r="S26" s="4"/>
      <c r="U26" s="5"/>
    </row>
    <row r="27" spans="1:21" ht="26.4" x14ac:dyDescent="0.3">
      <c r="A27" s="7">
        <v>25</v>
      </c>
      <c r="B27" s="1" t="s">
        <v>49</v>
      </c>
      <c r="C27" s="1" t="s">
        <v>58</v>
      </c>
      <c r="D27" s="1" t="s">
        <v>30</v>
      </c>
      <c r="E27" s="9">
        <v>2</v>
      </c>
      <c r="F27" s="38">
        <v>720000</v>
      </c>
      <c r="G27" s="39">
        <f t="shared" si="0"/>
        <v>136800</v>
      </c>
      <c r="H27" s="40">
        <f t="shared" si="8"/>
        <v>1713600</v>
      </c>
      <c r="I27" s="46">
        <v>750000</v>
      </c>
      <c r="J27" s="47">
        <f t="shared" si="1"/>
        <v>142500</v>
      </c>
      <c r="K27" s="48">
        <f t="shared" si="2"/>
        <v>1785000</v>
      </c>
      <c r="L27" s="29">
        <v>710000</v>
      </c>
      <c r="M27" s="30">
        <f t="shared" si="3"/>
        <v>134900</v>
      </c>
      <c r="N27" s="31">
        <f t="shared" si="4"/>
        <v>1689800</v>
      </c>
      <c r="O27" s="13">
        <f t="shared" si="5"/>
        <v>726666.67</v>
      </c>
      <c r="P27" s="3">
        <f t="shared" si="6"/>
        <v>138066.67000000001</v>
      </c>
      <c r="Q27" s="14">
        <f t="shared" si="7"/>
        <v>1729466.68</v>
      </c>
      <c r="R27" s="4"/>
      <c r="S27" s="4"/>
      <c r="U27" s="5"/>
    </row>
    <row r="28" spans="1:21" x14ac:dyDescent="0.3">
      <c r="A28" s="7">
        <v>26</v>
      </c>
      <c r="B28" s="1" t="s">
        <v>59</v>
      </c>
      <c r="C28" s="1" t="s">
        <v>60</v>
      </c>
      <c r="D28" s="1" t="s">
        <v>30</v>
      </c>
      <c r="E28" s="9">
        <v>7</v>
      </c>
      <c r="F28" s="38">
        <v>36250</v>
      </c>
      <c r="G28" s="39">
        <f t="shared" si="0"/>
        <v>6887.5</v>
      </c>
      <c r="H28" s="40">
        <f t="shared" si="8"/>
        <v>301962.5</v>
      </c>
      <c r="I28" s="46">
        <v>36250</v>
      </c>
      <c r="J28" s="47">
        <f t="shared" si="1"/>
        <v>6887.5</v>
      </c>
      <c r="K28" s="48">
        <f t="shared" si="2"/>
        <v>301962.5</v>
      </c>
      <c r="L28" s="29">
        <v>34250</v>
      </c>
      <c r="M28" s="30">
        <f t="shared" si="3"/>
        <v>6507.5</v>
      </c>
      <c r="N28" s="31">
        <f t="shared" si="4"/>
        <v>285302.5</v>
      </c>
      <c r="O28" s="13">
        <f t="shared" si="5"/>
        <v>35583.33</v>
      </c>
      <c r="P28" s="3">
        <f t="shared" si="6"/>
        <v>6760.83</v>
      </c>
      <c r="Q28" s="14">
        <f t="shared" si="7"/>
        <v>296409.12</v>
      </c>
      <c r="R28" s="4"/>
      <c r="S28" s="4"/>
      <c r="U28" s="5"/>
    </row>
    <row r="29" spans="1:21" ht="26.4" x14ac:dyDescent="0.3">
      <c r="A29" s="7">
        <v>27</v>
      </c>
      <c r="B29" s="1" t="s">
        <v>61</v>
      </c>
      <c r="C29" s="1" t="s">
        <v>81</v>
      </c>
      <c r="D29" s="1" t="s">
        <v>30</v>
      </c>
      <c r="E29" s="9">
        <v>7</v>
      </c>
      <c r="F29" s="38">
        <v>50750</v>
      </c>
      <c r="G29" s="39">
        <f t="shared" si="0"/>
        <v>9642.5</v>
      </c>
      <c r="H29" s="40">
        <f t="shared" si="8"/>
        <v>422747.5</v>
      </c>
      <c r="I29" s="46">
        <v>50750</v>
      </c>
      <c r="J29" s="47">
        <f t="shared" si="1"/>
        <v>9642.5</v>
      </c>
      <c r="K29" s="48">
        <f t="shared" si="2"/>
        <v>422747.5</v>
      </c>
      <c r="L29" s="29">
        <v>50750</v>
      </c>
      <c r="M29" s="30">
        <f t="shared" si="3"/>
        <v>9642.5</v>
      </c>
      <c r="N29" s="31">
        <f t="shared" si="4"/>
        <v>422747.5</v>
      </c>
      <c r="O29" s="13">
        <f t="shared" si="5"/>
        <v>50750</v>
      </c>
      <c r="P29" s="3">
        <f t="shared" si="6"/>
        <v>9642.5</v>
      </c>
      <c r="Q29" s="14">
        <f t="shared" si="7"/>
        <v>422747.5</v>
      </c>
      <c r="R29" s="4"/>
      <c r="S29" s="4"/>
      <c r="U29" s="5"/>
    </row>
    <row r="30" spans="1:21" x14ac:dyDescent="0.3">
      <c r="A30" s="7">
        <v>28</v>
      </c>
      <c r="B30" s="1" t="s">
        <v>62</v>
      </c>
      <c r="C30" s="1" t="s">
        <v>63</v>
      </c>
      <c r="D30" s="1" t="s">
        <v>30</v>
      </c>
      <c r="E30" s="9">
        <v>10</v>
      </c>
      <c r="F30" s="38">
        <v>26100</v>
      </c>
      <c r="G30" s="39">
        <f t="shared" si="0"/>
        <v>4959</v>
      </c>
      <c r="H30" s="40">
        <f t="shared" si="8"/>
        <v>310590</v>
      </c>
      <c r="I30" s="46">
        <v>26100</v>
      </c>
      <c r="J30" s="47">
        <f t="shared" si="1"/>
        <v>4959</v>
      </c>
      <c r="K30" s="48">
        <f t="shared" si="2"/>
        <v>310590</v>
      </c>
      <c r="L30" s="29">
        <v>26100</v>
      </c>
      <c r="M30" s="30">
        <f t="shared" si="3"/>
        <v>4959</v>
      </c>
      <c r="N30" s="31">
        <f t="shared" si="4"/>
        <v>310590</v>
      </c>
      <c r="O30" s="13">
        <f t="shared" si="5"/>
        <v>26100</v>
      </c>
      <c r="P30" s="3">
        <f t="shared" si="6"/>
        <v>4959</v>
      </c>
      <c r="Q30" s="14">
        <f t="shared" si="7"/>
        <v>310590</v>
      </c>
      <c r="R30" s="4"/>
      <c r="S30" s="4"/>
      <c r="U30" s="5"/>
    </row>
    <row r="31" spans="1:21" ht="26.4" x14ac:dyDescent="0.3">
      <c r="A31" s="7">
        <v>29</v>
      </c>
      <c r="B31" s="1" t="s">
        <v>64</v>
      </c>
      <c r="C31" s="1" t="s">
        <v>65</v>
      </c>
      <c r="D31" s="1" t="s">
        <v>30</v>
      </c>
      <c r="E31" s="9">
        <v>50</v>
      </c>
      <c r="F31" s="38">
        <v>4350</v>
      </c>
      <c r="G31" s="39">
        <f t="shared" si="0"/>
        <v>826.5</v>
      </c>
      <c r="H31" s="40">
        <f t="shared" si="8"/>
        <v>258825</v>
      </c>
      <c r="I31" s="46">
        <v>4350</v>
      </c>
      <c r="J31" s="47">
        <f t="shared" si="1"/>
        <v>826.5</v>
      </c>
      <c r="K31" s="48">
        <f t="shared" si="2"/>
        <v>258825</v>
      </c>
      <c r="L31" s="29">
        <v>4350</v>
      </c>
      <c r="M31" s="30">
        <f t="shared" si="3"/>
        <v>826.5</v>
      </c>
      <c r="N31" s="31">
        <f t="shared" si="4"/>
        <v>258825</v>
      </c>
      <c r="O31" s="13">
        <f t="shared" si="5"/>
        <v>4350</v>
      </c>
      <c r="P31" s="3">
        <f t="shared" si="6"/>
        <v>826.5</v>
      </c>
      <c r="Q31" s="14">
        <f t="shared" si="7"/>
        <v>258825</v>
      </c>
      <c r="R31" s="4"/>
      <c r="S31" s="4"/>
      <c r="U31" s="5"/>
    </row>
    <row r="32" spans="1:21" ht="26.4" x14ac:dyDescent="0.3">
      <c r="A32" s="7">
        <v>30</v>
      </c>
      <c r="B32" s="1" t="s">
        <v>66</v>
      </c>
      <c r="C32" s="1" t="s">
        <v>67</v>
      </c>
      <c r="D32" s="1" t="s">
        <v>30</v>
      </c>
      <c r="E32" s="9">
        <v>100</v>
      </c>
      <c r="F32" s="38">
        <v>4000</v>
      </c>
      <c r="G32" s="39">
        <f t="shared" si="0"/>
        <v>760</v>
      </c>
      <c r="H32" s="40">
        <f t="shared" si="8"/>
        <v>476000</v>
      </c>
      <c r="I32" s="46">
        <v>4500</v>
      </c>
      <c r="J32" s="47">
        <f t="shared" si="1"/>
        <v>855</v>
      </c>
      <c r="K32" s="48">
        <f t="shared" si="2"/>
        <v>535500</v>
      </c>
      <c r="L32" s="29">
        <v>4000</v>
      </c>
      <c r="M32" s="30">
        <f t="shared" si="3"/>
        <v>760</v>
      </c>
      <c r="N32" s="31">
        <f t="shared" si="4"/>
        <v>476000</v>
      </c>
      <c r="O32" s="13">
        <f t="shared" si="5"/>
        <v>4166.67</v>
      </c>
      <c r="P32" s="3">
        <f t="shared" si="6"/>
        <v>791.67</v>
      </c>
      <c r="Q32" s="14">
        <f t="shared" si="7"/>
        <v>495834</v>
      </c>
      <c r="R32" s="4"/>
      <c r="S32" s="4"/>
      <c r="U32" s="5"/>
    </row>
    <row r="33" spans="1:21" ht="26.4" x14ac:dyDescent="0.3">
      <c r="A33" s="7">
        <v>31</v>
      </c>
      <c r="B33" s="1" t="s">
        <v>68</v>
      </c>
      <c r="C33" s="1" t="s">
        <v>69</v>
      </c>
      <c r="D33" s="1" t="s">
        <v>30</v>
      </c>
      <c r="E33" s="9">
        <v>7</v>
      </c>
      <c r="F33" s="38">
        <v>26100</v>
      </c>
      <c r="G33" s="39">
        <f t="shared" si="0"/>
        <v>4959</v>
      </c>
      <c r="H33" s="40">
        <f t="shared" si="8"/>
        <v>217413</v>
      </c>
      <c r="I33" s="46">
        <v>26100</v>
      </c>
      <c r="J33" s="47">
        <f t="shared" si="1"/>
        <v>4959</v>
      </c>
      <c r="K33" s="48">
        <f t="shared" si="2"/>
        <v>217413</v>
      </c>
      <c r="L33" s="29">
        <v>26100</v>
      </c>
      <c r="M33" s="30">
        <f t="shared" si="3"/>
        <v>4959</v>
      </c>
      <c r="N33" s="31">
        <f t="shared" si="4"/>
        <v>217413</v>
      </c>
      <c r="O33" s="13">
        <f t="shared" si="5"/>
        <v>26100</v>
      </c>
      <c r="P33" s="3">
        <f t="shared" si="6"/>
        <v>4959</v>
      </c>
      <c r="Q33" s="14">
        <f t="shared" si="7"/>
        <v>217413</v>
      </c>
      <c r="R33" s="4"/>
      <c r="S33" s="4"/>
      <c r="U33" s="5"/>
    </row>
    <row r="34" spans="1:21" ht="26.4" x14ac:dyDescent="0.3">
      <c r="A34" s="7">
        <v>32</v>
      </c>
      <c r="B34" s="1" t="s">
        <v>70</v>
      </c>
      <c r="C34" s="1" t="s">
        <v>71</v>
      </c>
      <c r="D34" s="1" t="s">
        <v>30</v>
      </c>
      <c r="E34" s="9">
        <v>15</v>
      </c>
      <c r="F34" s="38">
        <v>11600</v>
      </c>
      <c r="G34" s="39">
        <f t="shared" si="0"/>
        <v>2204</v>
      </c>
      <c r="H34" s="40">
        <f t="shared" si="8"/>
        <v>207060</v>
      </c>
      <c r="I34" s="46">
        <v>11600</v>
      </c>
      <c r="J34" s="47">
        <f t="shared" si="1"/>
        <v>2204</v>
      </c>
      <c r="K34" s="48">
        <f t="shared" si="2"/>
        <v>207060</v>
      </c>
      <c r="L34" s="29">
        <v>11600</v>
      </c>
      <c r="M34" s="30">
        <f t="shared" si="3"/>
        <v>2204</v>
      </c>
      <c r="N34" s="31">
        <f t="shared" si="4"/>
        <v>207060</v>
      </c>
      <c r="O34" s="13">
        <f t="shared" si="5"/>
        <v>11600</v>
      </c>
      <c r="P34" s="3">
        <f t="shared" si="6"/>
        <v>2204</v>
      </c>
      <c r="Q34" s="14">
        <f t="shared" si="7"/>
        <v>207060</v>
      </c>
      <c r="R34" s="4"/>
      <c r="S34" s="4"/>
      <c r="U34" s="5"/>
    </row>
    <row r="35" spans="1:21" x14ac:dyDescent="0.3">
      <c r="A35" s="7">
        <v>33</v>
      </c>
      <c r="B35" s="1" t="s">
        <v>72</v>
      </c>
      <c r="C35" s="1" t="s">
        <v>73</v>
      </c>
      <c r="D35" s="1" t="s">
        <v>30</v>
      </c>
      <c r="E35" s="9">
        <v>10</v>
      </c>
      <c r="F35" s="38">
        <v>17400</v>
      </c>
      <c r="G35" s="39">
        <f t="shared" si="0"/>
        <v>3306</v>
      </c>
      <c r="H35" s="40">
        <f t="shared" si="8"/>
        <v>207060</v>
      </c>
      <c r="I35" s="46">
        <v>17400</v>
      </c>
      <c r="J35" s="47">
        <f t="shared" si="1"/>
        <v>3306</v>
      </c>
      <c r="K35" s="48">
        <f t="shared" si="2"/>
        <v>207060</v>
      </c>
      <c r="L35" s="29">
        <v>17400</v>
      </c>
      <c r="M35" s="30">
        <f t="shared" si="3"/>
        <v>3306</v>
      </c>
      <c r="N35" s="31">
        <f t="shared" si="4"/>
        <v>207060</v>
      </c>
      <c r="O35" s="13">
        <f t="shared" si="5"/>
        <v>17400</v>
      </c>
      <c r="P35" s="3">
        <f t="shared" si="6"/>
        <v>3306</v>
      </c>
      <c r="Q35" s="14">
        <f t="shared" si="7"/>
        <v>207060</v>
      </c>
      <c r="R35" s="4"/>
      <c r="S35" s="4"/>
      <c r="U35" s="5"/>
    </row>
    <row r="36" spans="1:21" x14ac:dyDescent="0.3">
      <c r="A36" s="7">
        <v>34</v>
      </c>
      <c r="B36" s="1" t="s">
        <v>74</v>
      </c>
      <c r="C36" s="1" t="s">
        <v>75</v>
      </c>
      <c r="D36" s="1" t="s">
        <v>30</v>
      </c>
      <c r="E36" s="9">
        <v>10</v>
      </c>
      <c r="F36" s="38">
        <v>15000</v>
      </c>
      <c r="G36" s="39">
        <f t="shared" si="0"/>
        <v>2850</v>
      </c>
      <c r="H36" s="40">
        <f t="shared" si="8"/>
        <v>178500</v>
      </c>
      <c r="I36" s="46">
        <v>15000</v>
      </c>
      <c r="J36" s="47">
        <f t="shared" si="1"/>
        <v>2850</v>
      </c>
      <c r="K36" s="48">
        <f t="shared" si="2"/>
        <v>178500</v>
      </c>
      <c r="L36" s="29">
        <v>14000</v>
      </c>
      <c r="M36" s="30">
        <f t="shared" si="3"/>
        <v>2660</v>
      </c>
      <c r="N36" s="31">
        <f t="shared" si="4"/>
        <v>166600</v>
      </c>
      <c r="O36" s="13">
        <f t="shared" si="5"/>
        <v>14666.67</v>
      </c>
      <c r="P36" s="3">
        <f t="shared" si="6"/>
        <v>2786.67</v>
      </c>
      <c r="Q36" s="14">
        <f t="shared" si="7"/>
        <v>174533.4</v>
      </c>
      <c r="R36" s="4"/>
      <c r="S36" s="4"/>
      <c r="U36" s="5"/>
    </row>
    <row r="37" spans="1:21" ht="26.4" x14ac:dyDescent="0.3">
      <c r="A37" s="7">
        <v>35</v>
      </c>
      <c r="B37" s="1" t="s">
        <v>76</v>
      </c>
      <c r="C37" s="1" t="s">
        <v>77</v>
      </c>
      <c r="D37" s="1" t="s">
        <v>30</v>
      </c>
      <c r="E37" s="9">
        <v>15</v>
      </c>
      <c r="F37" s="38">
        <v>21750</v>
      </c>
      <c r="G37" s="39">
        <f t="shared" si="0"/>
        <v>4132.5</v>
      </c>
      <c r="H37" s="40">
        <f t="shared" si="8"/>
        <v>388237.5</v>
      </c>
      <c r="I37" s="46">
        <v>21750</v>
      </c>
      <c r="J37" s="47">
        <f t="shared" si="1"/>
        <v>4132.5</v>
      </c>
      <c r="K37" s="48">
        <f t="shared" si="2"/>
        <v>388237.5</v>
      </c>
      <c r="L37" s="29">
        <v>20750</v>
      </c>
      <c r="M37" s="30">
        <f t="shared" si="3"/>
        <v>3942.5</v>
      </c>
      <c r="N37" s="31">
        <f t="shared" si="4"/>
        <v>370387.5</v>
      </c>
      <c r="O37" s="13">
        <f t="shared" si="5"/>
        <v>21416.67</v>
      </c>
      <c r="P37" s="3">
        <f t="shared" si="6"/>
        <v>4069.17</v>
      </c>
      <c r="Q37" s="14">
        <f t="shared" si="7"/>
        <v>382287.6</v>
      </c>
      <c r="R37" s="4"/>
      <c r="S37" s="4"/>
      <c r="U37" s="5"/>
    </row>
    <row r="38" spans="1:21" ht="39.6" x14ac:dyDescent="0.3">
      <c r="A38" s="7">
        <v>36</v>
      </c>
      <c r="B38" s="1" t="s">
        <v>78</v>
      </c>
      <c r="C38" s="1" t="s">
        <v>79</v>
      </c>
      <c r="D38" s="1" t="s">
        <v>30</v>
      </c>
      <c r="E38" s="9">
        <v>30</v>
      </c>
      <c r="F38" s="38">
        <v>60000</v>
      </c>
      <c r="G38" s="39">
        <f t="shared" si="0"/>
        <v>11400</v>
      </c>
      <c r="H38" s="40">
        <f t="shared" si="8"/>
        <v>2142000</v>
      </c>
      <c r="I38" s="46">
        <v>85000</v>
      </c>
      <c r="J38" s="47">
        <f t="shared" si="1"/>
        <v>16150</v>
      </c>
      <c r="K38" s="48">
        <f t="shared" si="2"/>
        <v>3034500</v>
      </c>
      <c r="L38" s="29">
        <v>55000</v>
      </c>
      <c r="M38" s="30">
        <f t="shared" si="3"/>
        <v>10450</v>
      </c>
      <c r="N38" s="31">
        <f t="shared" si="4"/>
        <v>1963500</v>
      </c>
      <c r="O38" s="13">
        <f t="shared" si="5"/>
        <v>66666.67</v>
      </c>
      <c r="P38" s="3">
        <f t="shared" si="6"/>
        <v>12666.67</v>
      </c>
      <c r="Q38" s="14">
        <f t="shared" si="7"/>
        <v>2380000.2000000002</v>
      </c>
      <c r="R38" s="4"/>
      <c r="S38" s="4"/>
      <c r="U38" s="5"/>
    </row>
    <row r="39" spans="1:21" ht="15" thickBot="1" x14ac:dyDescent="0.35">
      <c r="A39" s="18" t="s">
        <v>80</v>
      </c>
      <c r="B39" s="18"/>
      <c r="C39" s="18"/>
      <c r="D39" s="18"/>
      <c r="E39" s="19"/>
      <c r="F39" s="15">
        <f>ROUND(SUM(F3:F38),2)</f>
        <v>6682900</v>
      </c>
      <c r="G39" s="16">
        <f>ROUND(SUM(G3:G38),2)</f>
        <v>1269751</v>
      </c>
      <c r="H39" s="17">
        <f t="shared" ref="H39:Q39" si="9">ROUND(SUM(H3:H38),2)</f>
        <v>40212063.5</v>
      </c>
      <c r="I39" s="15">
        <f t="shared" si="9"/>
        <v>6741150</v>
      </c>
      <c r="J39" s="16">
        <f t="shared" si="9"/>
        <v>1280818.5</v>
      </c>
      <c r="K39" s="17">
        <f t="shared" si="9"/>
        <v>41519873.5</v>
      </c>
      <c r="L39" s="15">
        <f t="shared" si="9"/>
        <v>6565450</v>
      </c>
      <c r="M39" s="16">
        <f t="shared" si="9"/>
        <v>1247435.5</v>
      </c>
      <c r="N39" s="17">
        <f t="shared" si="9"/>
        <v>38256001</v>
      </c>
      <c r="O39" s="15">
        <f t="shared" si="9"/>
        <v>6663166.6900000004</v>
      </c>
      <c r="P39" s="16">
        <f t="shared" si="9"/>
        <v>1266001.69</v>
      </c>
      <c r="Q39" s="49">
        <f t="shared" si="9"/>
        <v>39995980.920000002</v>
      </c>
      <c r="R39" s="4"/>
    </row>
    <row r="40" spans="1:21" x14ac:dyDescent="0.3">
      <c r="R40" s="5"/>
    </row>
  </sheetData>
  <mergeCells count="5">
    <mergeCell ref="A39:E39"/>
    <mergeCell ref="F1:H1"/>
    <mergeCell ref="I1:K1"/>
    <mergeCell ref="L1:N1"/>
    <mergeCell ref="O1:Q1"/>
  </mergeCells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2026-06-18T21:54:31Z</dcterms:modified>
  <cp:category/>
  <cp:contentStatus/>
</cp:coreProperties>
</file>