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SENA 2026\JULIO\MATERIALES DE FORMACION SENOVA\"/>
    </mc:Choice>
  </mc:AlternateContent>
  <xr:revisionPtr revIDLastSave="0" documentId="8_{6C123A61-A307-4F8A-BDD6-52D6FC54B8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de Riesgos" sheetId="1" r:id="rId1"/>
    <sheet name="Escalas" sheetId="2" r:id="rId2"/>
    <sheet name="Resumen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3" l="1"/>
  <c r="F15" i="3"/>
  <c r="G14" i="3"/>
  <c r="F14" i="3"/>
  <c r="G13" i="3"/>
  <c r="F13" i="3"/>
  <c r="G12" i="3"/>
  <c r="F12" i="3"/>
  <c r="G11" i="3"/>
  <c r="F11" i="3"/>
  <c r="B7" i="3"/>
  <c r="B6" i="3"/>
  <c r="U23" i="1"/>
  <c r="T23" i="1"/>
  <c r="M23" i="1"/>
  <c r="L23" i="1"/>
  <c r="U22" i="1"/>
  <c r="T22" i="1"/>
  <c r="M22" i="1"/>
  <c r="L22" i="1"/>
  <c r="U21" i="1"/>
  <c r="T21" i="1"/>
  <c r="M21" i="1"/>
  <c r="L21" i="1"/>
  <c r="U20" i="1"/>
  <c r="T20" i="1"/>
  <c r="M20" i="1"/>
  <c r="L20" i="1"/>
  <c r="U19" i="1"/>
  <c r="T19" i="1"/>
  <c r="M19" i="1"/>
  <c r="L19" i="1"/>
  <c r="U18" i="1"/>
  <c r="T18" i="1"/>
  <c r="M18" i="1"/>
  <c r="L18" i="1"/>
  <c r="U17" i="1"/>
  <c r="T17" i="1"/>
  <c r="M17" i="1"/>
  <c r="L17" i="1"/>
  <c r="U16" i="1"/>
  <c r="T16" i="1"/>
  <c r="M16" i="1"/>
  <c r="L16" i="1"/>
  <c r="U15" i="1"/>
  <c r="T15" i="1"/>
  <c r="M15" i="1"/>
  <c r="L15" i="1"/>
  <c r="U14" i="1"/>
  <c r="T14" i="1"/>
  <c r="M14" i="1"/>
  <c r="L14" i="1"/>
  <c r="U13" i="1"/>
  <c r="T13" i="1"/>
  <c r="M13" i="1"/>
  <c r="L13" i="1"/>
  <c r="U12" i="1"/>
  <c r="T12" i="1"/>
  <c r="M12" i="1"/>
  <c r="L12" i="1"/>
  <c r="U11" i="1"/>
  <c r="T11" i="1"/>
  <c r="M11" i="1"/>
  <c r="L11" i="1"/>
  <c r="U10" i="1"/>
  <c r="T10" i="1"/>
  <c r="M10" i="1"/>
  <c r="L10" i="1"/>
  <c r="U9" i="1"/>
  <c r="T9" i="1"/>
  <c r="M9" i="1"/>
  <c r="L9" i="1"/>
  <c r="U8" i="1"/>
  <c r="C13" i="3" s="1"/>
  <c r="T8" i="1"/>
  <c r="M8" i="1"/>
  <c r="B13" i="3" s="1"/>
  <c r="L8" i="1"/>
  <c r="B12" i="3" l="1"/>
  <c r="B14" i="3"/>
  <c r="C14" i="3"/>
  <c r="C12" i="3"/>
  <c r="B11" i="3"/>
  <c r="C11" i="3"/>
</calcChain>
</file>

<file path=xl/sharedStrings.xml><?xml version="1.0" encoding="utf-8"?>
<sst xmlns="http://schemas.openxmlformats.org/spreadsheetml/2006/main" count="349" uniqueCount="241">
  <si>
    <t>ANEXO - MATRIZ DE RIESGOS DEL PROCESO DE CONTRATACIÓN</t>
  </si>
  <si>
    <t>Proceso</t>
  </si>
  <si>
    <t>Compra de materiales de formación SENNOVA - Tecnoacademia Itinerante 2026</t>
  </si>
  <si>
    <t>Modalidad</t>
  </si>
  <si>
    <t>Mínima cuantía</t>
  </si>
  <si>
    <t>Objeto</t>
  </si>
  <si>
    <t>Contratar la compra de materiales de formación para apoyar la estrategia SENNOVA - Tecnoacademia Itinerante del Centro de la Tecnología del Diseño y la Productividad Empresarial.</t>
  </si>
  <si>
    <t>Presupuesto estimado</t>
  </si>
  <si>
    <t>$139.948.461</t>
  </si>
  <si>
    <t>CDP</t>
  </si>
  <si>
    <t>7726</t>
  </si>
  <si>
    <t>Dependencia</t>
  </si>
  <si>
    <t>Centro de la Tecnología del Diseño y la Productividad Empresarial de Girardot - SENA Regional Cundinamarca</t>
  </si>
  <si>
    <t>No.</t>
  </si>
  <si>
    <t>Etapa</t>
  </si>
  <si>
    <t>Tipo de riesgo</t>
  </si>
  <si>
    <t>Clase</t>
  </si>
  <si>
    <t>Fuente</t>
  </si>
  <si>
    <t>Descripción del riesgo</t>
  </si>
  <si>
    <t>Causas</t>
  </si>
  <si>
    <t>Consecuencias</t>
  </si>
  <si>
    <t>Asignación del riesgo</t>
  </si>
  <si>
    <t>Probabilidad inicial</t>
  </si>
  <si>
    <t>Impacto inicial</t>
  </si>
  <si>
    <t>Valor inicial</t>
  </si>
  <si>
    <t>Nivel inicial</t>
  </si>
  <si>
    <t>Tratamiento / controles</t>
  </si>
  <si>
    <t>Responsable del tratamiento</t>
  </si>
  <si>
    <t>Periodicidad</t>
  </si>
  <si>
    <t>Evidencia / seguimiento</t>
  </si>
  <si>
    <t>Probabilidad residual</t>
  </si>
  <si>
    <t>Impacto residual</t>
  </si>
  <si>
    <t>Valor residual</t>
  </si>
  <si>
    <t>Nivel residual</t>
  </si>
  <si>
    <t>Fecha o momento de seguimiento</t>
  </si>
  <si>
    <t>¿Afecta equilibrio económico?</t>
  </si>
  <si>
    <t>Observaciones</t>
  </si>
  <si>
    <t>Planeación</t>
  </si>
  <si>
    <t>Técnico</t>
  </si>
  <si>
    <t>Previsible</t>
  </si>
  <si>
    <t>Interno</t>
  </si>
  <si>
    <t>Definición insuficiente o ambigua de especificaciones técnicas de los materiales, equipos, herramientas o componentes requeridos para la estrategia SENNOVA - Tecnoacademia Itinerante.</t>
  </si>
  <si>
    <t>Información técnica incompleta, referencias comerciales cerradas, cambios en la necesidad académica o falta de homologación técnica.</t>
  </si>
  <si>
    <t>Observaciones al proceso, adendas, baja pluralidad, ofertas que no satisfagan la necesidad o entrega de bienes no funcionales para las actividades formativas.</t>
  </si>
  <si>
    <t>SENA</t>
  </si>
  <si>
    <t>Revisión técnica previa de las especificaciones, uso de descripciones funcionales, aceptación de equivalencias técnicas cuando proceda y validación por el área requirente antes de publicar.</t>
  </si>
  <si>
    <t>Área técnica / estructurador</t>
  </si>
  <si>
    <t>Antes de la publicación y durante observaciones</t>
  </si>
  <si>
    <t>Estudio previo, anexo técnico, respuestas a observaciones y trazabilidad SECOP II.</t>
  </si>
  <si>
    <t>Etapa precontractual</t>
  </si>
  <si>
    <t>No</t>
  </si>
  <si>
    <t>Aplicable especialmente a componentes electrónicos, robótica, laboratorio, prototipado e impresión 3D.</t>
  </si>
  <si>
    <t>Económico</t>
  </si>
  <si>
    <t>Externo</t>
  </si>
  <si>
    <t>Variación de precios o disponibilidad de componentes tecnológicos, electrónicos, herramientas, materiales importados o especializados frente a los valores estimados en el estudio de mercado.</t>
  </si>
  <si>
    <t>Fluctuación de mercado, tasas de cambio, restricciones de importación, baja disponibilidad o cambios de referencia.</t>
  </si>
  <si>
    <t>Riesgo de ofertas por encima del presupuesto, precios artificialmente bajos, declaratoria desierta o dificultades de ejecución.</t>
  </si>
  <si>
    <t>Compartido</t>
  </si>
  <si>
    <t>Realizar estudio de mercado con cotizaciones comparables, verificar precios unitarios, permitir marcas equivalentes y analizar ofertas inusualmente bajas cuando corresponda.</t>
  </si>
  <si>
    <t>SENA / proponentes</t>
  </si>
  <si>
    <t>Planeación y evaluación</t>
  </si>
  <si>
    <t>Estudio de mercado, cotizaciones, análisis económico e informe de evaluación.</t>
  </si>
  <si>
    <t>Planeación y selección</t>
  </si>
  <si>
    <t>Sí</t>
  </si>
  <si>
    <t>El presupuesto oficial estimado es $139.948.461.</t>
  </si>
  <si>
    <t>Selección</t>
  </si>
  <si>
    <t>Jurídico</t>
  </si>
  <si>
    <t>Baja pluralidad de oferentes por la especialidad de algunos bienes o por condiciones técnicas que puedan limitar la concurrencia.</t>
  </si>
  <si>
    <t>Mercado especializado, pocos distribuidores con disponibilidad inmediata o interpretación restrictiva de requisitos.</t>
  </si>
  <si>
    <t>Menor competencia, observaciones, riesgo de proceso desierto o de contratación con menor eficiencia económica.</t>
  </si>
  <si>
    <t>Publicar oportunamente la solicitud de precotización, permitir observaciones, evitar marcas cerradas, exigir requisitos proporcionales y garantizar publicidad en SECOP II.</t>
  </si>
  <si>
    <t>Estructurador jurídico / área técnica</t>
  </si>
  <si>
    <t>Durante planeación y selección</t>
  </si>
  <si>
    <t>Solicitud de precotización, invitación pública, observaciones y respuestas.</t>
  </si>
  <si>
    <t>Controlar que los requisitos no excedan la naturaleza de mínima cuantía.</t>
  </si>
  <si>
    <t>Presentación de ofertas con errores aritméticos, precios unitarios inconsistentes, valores artificialmente bajos o no sostenibles para la totalidad de los ítems.</t>
  </si>
  <si>
    <t>Errores del oferente, desconocimiento de costos logísticos, omisión de IVA, impuestos, transporte o garantía.</t>
  </si>
  <si>
    <t>Rechazo, solicitud de aclaraciones, selección de oferta inviable o riesgo de incumplimiento posterior.</t>
  </si>
  <si>
    <t>Proponente</t>
  </si>
  <si>
    <t>Definir reglas claras para la oferta económica, verificar coherencia de precios, corregir errores permitidos y solicitar explicación cuando proceda.</t>
  </si>
  <si>
    <t>Comité evaluador / área financiera</t>
  </si>
  <si>
    <t>Evaluación</t>
  </si>
  <si>
    <t>Informe de evaluación económica, oferta y soportes de aclaración.</t>
  </si>
  <si>
    <t>Debe verificarse el valor total y los precios unitarios frente al presupuesto.</t>
  </si>
  <si>
    <t>El proponente no acredita capacidad jurídica, representación, actividad comercial relacionada, inexistencia de inhabilidades o documentos habilitantes exigidos.</t>
  </si>
  <si>
    <t>Documentos desactualizados, errores en carta de presentación, RUT, certificados, facultades o constitución de figura plural.</t>
  </si>
  <si>
    <t>Inhabilitación o rechazo de la oferta, retraso en evaluación o necesidad de subsanación.</t>
  </si>
  <si>
    <t>Publicar requisitos jurídicos claros, verificar documentos conforme a la invitación y permitir subsanación cuando la ley lo autorice.</t>
  </si>
  <si>
    <t>Evaluador jurídico</t>
  </si>
  <si>
    <t>Lista de chequeo jurídica, informe de evaluación y requerimientos de subsanación.</t>
  </si>
  <si>
    <t>Riesgo propio de la etapa de selección.</t>
  </si>
  <si>
    <t>El proponente no acredita experiencia suficiente o capacidad técnica para suministrar bienes iguales o similares a los requeridos.</t>
  </si>
  <si>
    <t>Certificaciones incompletas, contratos no relacionados, valores insuficientes o falta de soportes.</t>
  </si>
  <si>
    <t>Oferta no habilitada, reducción de competencia o riesgo de adjudicar a proveedor sin experiencia suficiente.</t>
  </si>
  <si>
    <t>Exigir experiencia proporcional y relacionada; verificar certificaciones, contratos y valores en SMMLV; solicitar aclaraciones cuando proceda.</t>
  </si>
  <si>
    <t>Evaluador técnico</t>
  </si>
  <si>
    <t>Anexo de experiencia, certificaciones, contratos e informe técnico.</t>
  </si>
  <si>
    <t>Debe garantizarse proporcionalidad por tratarse de mínima cuantía.</t>
  </si>
  <si>
    <t>Ejecución</t>
  </si>
  <si>
    <t>Operacional</t>
  </si>
  <si>
    <t>Demora en la entrega de los materiales, equipos, herramientas o componentes requeridos.</t>
  </si>
  <si>
    <t>Fallas logísticas, desabastecimiento, transporte, importaciones, errores de alistamiento o programación deficiente.</t>
  </si>
  <si>
    <t>Afectación de cronogramas de formación, retrasos en proyectos SENNOVA y posibles incumplimientos contractuales.</t>
  </si>
  <si>
    <t>Contratista</t>
  </si>
  <si>
    <t>Establecer plazo de entrega, cronograma acordado con supervisión, seguimiento permanente y aplicación de multas o garantías en caso de incumplimiento.</t>
  </si>
  <si>
    <t>Contratista / supervisor</t>
  </si>
  <si>
    <t>Durante la ejecución</t>
  </si>
  <si>
    <t>Cronograma, actas de entrega, remisiones, comunicaciones y reportes de supervisión.</t>
  </si>
  <si>
    <t>Riesgo de alto impacto para continuidad de la estrategia.</t>
  </si>
  <si>
    <t>Entrega de bienes incompletos, en cantidades diferentes o con referencias distintas a las solicitadas.</t>
  </si>
  <si>
    <t>Errores de alistamiento, oferta mal estructurada, falta de inventario o sustitución no autorizada.</t>
  </si>
  <si>
    <t>No recibo a satisfacción, necesidad de reposición, retraso en pago y posible incumplimiento.</t>
  </si>
  <si>
    <t>Verificar ítem por ítem contra anexo técnico, exigir actas de entrega y permitir sustituciones solo con equivalencia técnica avalada por el supervisor.</t>
  </si>
  <si>
    <t>Supervisor / contratista</t>
  </si>
  <si>
    <t>Cada entrega</t>
  </si>
  <si>
    <t>Acta de recibo, lista de chequeo, remisiones y registros fotográficos.</t>
  </si>
  <si>
    <t>No se deben aceptar cambios sin aval técnico previo.</t>
  </si>
  <si>
    <t>Entrega de bienes defectuosos, usados, averiados, de baja calidad, sin garantía o que no funcionen correctamente.</t>
  </si>
  <si>
    <t>Fallas de fabricación, almacenamiento inadecuado, transporte deficiente o proveedor no autorizado.</t>
  </si>
  <si>
    <t>Afectación de actividades formativas, accidentes, pérdida de recursos públicos y reclamaciones de garantía.</t>
  </si>
  <si>
    <t>Exigir bienes nuevos y garantía; revisar funcionamiento; rechazar bienes no conformes y requerir reposición sin costo para la Entidad.</t>
  </si>
  <si>
    <t>En recepción y durante garantía</t>
  </si>
  <si>
    <t>Actas de no conformidad, informes técnicos, garantías y soportes de reposición.</t>
  </si>
  <si>
    <t>Ejecución y postcontractual</t>
  </si>
  <si>
    <t>Especial atención a herramientas, equipos electrónicos y componentes de laboratorio.</t>
  </si>
  <si>
    <t>Incompatibilidad técnica de componentes, sensores, tarjetas, herramientas, materiales de prototipado o elementos de laboratorio con los proyectos formativos de la Tecnoacademia.</t>
  </si>
  <si>
    <t>Especificaciones ofertadas diferentes, ausencia de manuales, incompatibilidad de voltajes, conectores, dimensiones o software asociado.</t>
  </si>
  <si>
    <t>Imposibilidad de uso pedagógico, pérdida de funcionalidad y necesidad de reposición o ajustes.</t>
  </si>
  <si>
    <t>Validar fichas técnicas, referencias equivalentes y compatibilidad antes de aceptar entrega; solicitar pruebas de funcionamiento cuando aplique.</t>
  </si>
  <si>
    <t>Área técnica / supervisor</t>
  </si>
  <si>
    <t>Recepción técnica</t>
  </si>
  <si>
    <t>Fichas técnicas, manuales, pruebas de funcionamiento y actas de recibo.</t>
  </si>
  <si>
    <t>Riesgo específico por naturaleza tecnológica de la estrategia SENNOVA.</t>
  </si>
  <si>
    <t>Legal / técnico</t>
  </si>
  <si>
    <t>No entrega de fichas técnicas, manuales, certificados, garantías, registros, hojas de seguridad o documentos equivalentes cuando sean exigibles.</t>
  </si>
  <si>
    <t>Proveedor no cuenta con soportes, omisión documental o productos sin trazabilidad.</t>
  </si>
  <si>
    <t>No recibo a satisfacción, imposibilidad de verificar calidad, seguridad o garantía de los bienes.</t>
  </si>
  <si>
    <t>Exigir la documentación como requisito de recibo, incluirla en lista de chequeo y condicionar pago al cumplimiento documental.</t>
  </si>
  <si>
    <t>Cada entrega y trámite de pago</t>
  </si>
  <si>
    <t>Fichas técnicas, manuales, certificados, garantías y acta de recibo.</t>
  </si>
  <si>
    <t>Debe verificarse conforme al tipo de bien.</t>
  </si>
  <si>
    <t>Daño, pérdida, hurto o deterioro de bienes durante transporte, cargue, descargue o entrega en las instalaciones del SENA.</t>
  </si>
  <si>
    <t>Embalaje inadecuado, manipulación deficiente, transporte no apto o falta de control logístico.</t>
  </si>
  <si>
    <t>Entrega no conforme, retrasos, reposición de bienes y posibles reclamaciones.</t>
  </si>
  <si>
    <t>Exigir embalaje adecuado, responsabilidad del contratista hasta el recibo a satisfacción y revisión al momento de entrega.</t>
  </si>
  <si>
    <t>Durante cada entrega</t>
  </si>
  <si>
    <t>Remisiones, actas, registros fotográficos y reporte de novedades.</t>
  </si>
  <si>
    <t>El contratista asume el riesgo hasta el recibo a satisfacción.</t>
  </si>
  <si>
    <t>Ambiental</t>
  </si>
  <si>
    <t>Generación o manejo inadecuado de residuos, empaques, baterías, componentes electrónicos, químicos o materiales que puedan requerir disposición especial.</t>
  </si>
  <si>
    <t>Entrega de bienes con empaques excesivos, residuos posconsumo, desconocimiento de manejo ambiental o derrames.</t>
  </si>
  <si>
    <t>Afectación ambiental, incumplimiento de políticas SENA o requerimientos de manejo especial.</t>
  </si>
  <si>
    <t>Solicitar hojas de seguridad o recomendaciones de disposición cuando aplique, reducir residuos, separar empaques y acatar lineamientos ambientales del Centro.</t>
  </si>
  <si>
    <t>Contratista / dinamizador ambiental / supervisor</t>
  </si>
  <si>
    <t>Durante entrega y uso</t>
  </si>
  <si>
    <t>Hojas de seguridad, actas, registros de disposición o instrucciones de manejo.</t>
  </si>
  <si>
    <t>Especial atención a baterías, químicos, aerosoles, pegantes o componentes electrónicos.</t>
  </si>
  <si>
    <t>Seguridad y Salud en el Trabajo</t>
  </si>
  <si>
    <t>Accidentes o incidentes durante cargue, descargue, manipulación, traslado o entrega de bienes en las instalaciones del SENA.</t>
  </si>
  <si>
    <t>Manipulación manual de cargas, herramientas cortopunzantes, empaques pesados, falta de EPP o ingreso sin instrucciones.</t>
  </si>
  <si>
    <t>Lesiones, interrupción de actividades, reportes SST y responsabilidades contractuales.</t>
  </si>
  <si>
    <t>Exigir cumplimiento de SG-SST, afiliación del personal, uso de EPP, coordinación de ingreso y acatamiento de lineamientos de seguridad del SENA.</t>
  </si>
  <si>
    <t>Contratista / SST / supervisor</t>
  </si>
  <si>
    <t>Planillas, certificaciones SST, registros de ingreso, reportes de incidentes.</t>
  </si>
  <si>
    <t>Riesgo controlable con coordinación previa.</t>
  </si>
  <si>
    <t>Ejecución / pago</t>
  </si>
  <si>
    <t>Financiero</t>
  </si>
  <si>
    <t>Retrasos en el pago por inconsistencias en factura, documentos soporte, PAC, actas de recibo o cumplimiento de obligaciones de seguridad social.</t>
  </si>
  <si>
    <t>Documentación incompleta, errores de facturación electrónica, falta de soportes o tiempos administrativos.</t>
  </si>
  <si>
    <t>Demora en pago, reclamaciones del contratista o afectación del cierre contractual.</t>
  </si>
  <si>
    <t>Informar requisitos de pago, validar soportes antes de radicación, contar con acta de recibo y verificar aportes y antecedentes según aplique.</t>
  </si>
  <si>
    <t>Contratista / supervisor / financiero</t>
  </si>
  <si>
    <t>Trámite de pago</t>
  </si>
  <si>
    <t>Factura, acta de recibo, certificación de supervisión, soportes de seguridad social y PAC.</t>
  </si>
  <si>
    <t>Ejecución y cierre</t>
  </si>
  <si>
    <t>El pago se realiza conforme a disponibilidad de PAC y recibo a satisfacción.</t>
  </si>
  <si>
    <t>Ejecución / cierre</t>
  </si>
  <si>
    <t>Contractual</t>
  </si>
  <si>
    <t>Incumplimiento total o parcial del contratista, abandono de la ejecución o negativa a reponer bienes no conformes.</t>
  </si>
  <si>
    <t>Falta de capacidad operativa, dificultades financieras del proveedor, problemas de suministro o desatención de requerimientos de supervisión.</t>
  </si>
  <si>
    <t>Afectación del servicio de formación, aplicación de multas, declaratoria de incumplimiento, garantía y eventual terminación.</t>
  </si>
  <si>
    <t>Seguimiento oportuno, requerimientos escritos, aplicación del debido proceso contractual, multas, cláusula penal y garantías cuando corresponda.</t>
  </si>
  <si>
    <t>Supervisor / ordenador del gasto</t>
  </si>
  <si>
    <t>Permanente</t>
  </si>
  <si>
    <t>Informes de supervisión, requerimientos, actas, comunicaciones SECOP II y actos administrativos.</t>
  </si>
  <si>
    <t>Procedimiento sancionatorio cuando proceda.</t>
  </si>
  <si>
    <t>ESCALAS DE PROBABILIDAD, IMPACTO Y NIVEL DEL RIESGO</t>
  </si>
  <si>
    <t>Valor</t>
  </si>
  <si>
    <t>Probabilidad</t>
  </si>
  <si>
    <t>Descripción</t>
  </si>
  <si>
    <t>Impacto</t>
  </si>
  <si>
    <t>Rango</t>
  </si>
  <si>
    <t>Nivel</t>
  </si>
  <si>
    <t>Tratamiento sugerido</t>
  </si>
  <si>
    <t>Color</t>
  </si>
  <si>
    <t>Rara</t>
  </si>
  <si>
    <t>Puede ocurrir solo en circunstancias excepcionales.</t>
  </si>
  <si>
    <t>Insignificante</t>
  </si>
  <si>
    <t>No afecta el cumplimiento del objeto ni genera consecuencias relevantes.</t>
  </si>
  <si>
    <t>1 a 5</t>
  </si>
  <si>
    <t>BAJO</t>
  </si>
  <si>
    <t>Aceptar y monitorear mediante controles ordinarios.</t>
  </si>
  <si>
    <t>Verde</t>
  </si>
  <si>
    <t>Improbable</t>
  </si>
  <si>
    <t>Podría ocurrir ocasionalmente.</t>
  </si>
  <si>
    <t>Menor</t>
  </si>
  <si>
    <t>Genera retrasos o ajustes menores controlables por la supervisión.</t>
  </si>
  <si>
    <t>6 a 10</t>
  </si>
  <si>
    <t>MEDIO</t>
  </si>
  <si>
    <t>Monitorear y aplicar controles preventivos.</t>
  </si>
  <si>
    <t>Amarillo</t>
  </si>
  <si>
    <t>Posible</t>
  </si>
  <si>
    <t>Puede ocurrir en algún momento de la ejecución.</t>
  </si>
  <si>
    <t>Moderado</t>
  </si>
  <si>
    <t>Puede afectar plazo, calidad o trámite de pago, pero es corregible.</t>
  </si>
  <si>
    <t>11 a 15</t>
  </si>
  <si>
    <t>ALTO</t>
  </si>
  <si>
    <t>Implementar controles específicos y seguimiento frecuente.</t>
  </si>
  <si>
    <t>Naranja</t>
  </si>
  <si>
    <t>Probable</t>
  </si>
  <si>
    <t>Es factible que ocurra varias veces.</t>
  </si>
  <si>
    <t>Mayor</t>
  </si>
  <si>
    <t>Puede afectar la ejecución, disponibilidad de bienes o cumplimiento contractual.</t>
  </si>
  <si>
    <t>16 a 25</t>
  </si>
  <si>
    <t>EXTREMO</t>
  </si>
  <si>
    <t>Tratamiento inmediato, plan de acción y decisión del ordenador del gasto.</t>
  </si>
  <si>
    <t>Rojo</t>
  </si>
  <si>
    <t>Casi segura</t>
  </si>
  <si>
    <t>Se espera que ocurra en la mayoría de circunstancias.</t>
  </si>
  <si>
    <t>Catastrófico</t>
  </si>
  <si>
    <t>Puede impedir el cumplimiento del objeto o generar incumplimiento grave.</t>
  </si>
  <si>
    <t>Fuente metodológica de referencia: Manual para la identificación y cobertura del riesgo en los procesos de contratación - Colombia Compra Eficiente: https://www.colombiacompra.gov.co/</t>
  </si>
  <si>
    <t>RESUMEN DE LA MATRIZ DE RIESGOS - SENNOVA TECNOACADEMIA ITINERANTE</t>
  </si>
  <si>
    <t>Compra de materiales de formación para apoyar la estrategia SENNOVA - Tecnoacademia Itinerante.</t>
  </si>
  <si>
    <t>Presupuesto</t>
  </si>
  <si>
    <t>Número total de riesgos</t>
  </si>
  <si>
    <t>Riesgos con posible afectación económica</t>
  </si>
  <si>
    <t>Inicial</t>
  </si>
  <si>
    <t>Residual</t>
  </si>
  <si>
    <t>Cantidad</t>
  </si>
  <si>
    <t>% sobre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</si>
</sst>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rlito"/>
    </font>
    <font>
      <b/>
      <sz val="14"/>
      <color rgb="FFFFFFFF"/>
      <name val="Carlito"/>
    </font>
    <font>
      <b/>
      <sz val="11"/>
      <name val="Carlito"/>
    </font>
    <font>
      <b/>
      <sz val="11"/>
      <color rgb="FFFFFFFF"/>
      <name val="Carlito"/>
    </font>
    <font>
      <sz val="9"/>
      <name val="Carlito"/>
    </font>
    <font>
      <b/>
      <sz val="11"/>
      <color rgb="FF1F4E79"/>
      <name val="Carlito"/>
    </font>
  </fonts>
  <fills count="11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E2F0D9"/>
      </patternFill>
    </fill>
    <fill>
      <patternFill patternType="solid">
        <fgColor rgb="FFF8FBF6"/>
      </patternFill>
    </fill>
    <fill>
      <patternFill patternType="solid">
        <fgColor rgb="FF305496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4B183"/>
      </patternFill>
    </fill>
    <fill>
      <patternFill patternType="solid">
        <fgColor rgb="FFFFC7CE"/>
      </patternFill>
    </fill>
    <fill>
      <patternFill patternType="solid">
        <fgColor rgb="FF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vertical="top"/>
    </xf>
    <xf numFmtId="0" fontId="2" fillId="3" borderId="0" xfId="0" applyNumberFormat="1" applyFont="1" applyFill="1" applyBorder="1" applyAlignment="1">
      <alignment vertical="top" wrapText="1"/>
    </xf>
    <xf numFmtId="0" fontId="0" fillId="4" borderId="0" xfId="0" applyNumberFormat="1" applyFont="1" applyFill="1" applyBorder="1" applyAlignment="1">
      <alignment vertical="top" wrapText="1"/>
    </xf>
    <xf numFmtId="0" fontId="3" fillId="5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vertical="top" wrapText="1"/>
    </xf>
    <xf numFmtId="0" fontId="0" fillId="6" borderId="0" xfId="0" applyNumberFormat="1" applyFont="1" applyFill="1" applyBorder="1" applyAlignment="1">
      <alignment horizontal="left" vertical="top" wrapText="1"/>
    </xf>
    <xf numFmtId="0" fontId="0" fillId="6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horizontal="center" vertical="top" wrapText="1"/>
    </xf>
    <xf numFmtId="9" fontId="0" fillId="0" borderId="0" xfId="0" applyNumberFormat="1" applyFont="1" applyFill="1" applyBorder="1" applyAlignment="1">
      <alignment horizontal="center" vertical="top" wrapText="1"/>
    </xf>
    <xf numFmtId="0" fontId="0" fillId="7" borderId="0" xfId="0" applyNumberFormat="1" applyFont="1" applyFill="1" applyBorder="1" applyAlignment="1">
      <alignment horizontal="left" vertical="top" wrapText="1"/>
    </xf>
    <xf numFmtId="0" fontId="0" fillId="7" borderId="0" xfId="0" applyNumberFormat="1" applyFont="1" applyFill="1" applyBorder="1" applyAlignment="1">
      <alignment horizontal="center" vertical="top" wrapText="1"/>
    </xf>
    <xf numFmtId="0" fontId="0" fillId="8" borderId="0" xfId="0" applyNumberFormat="1" applyFont="1" applyFill="1" applyBorder="1" applyAlignment="1">
      <alignment horizontal="left" vertical="top" wrapText="1"/>
    </xf>
    <xf numFmtId="0" fontId="0" fillId="8" borderId="0" xfId="0" applyNumberFormat="1" applyFont="1" applyFill="1" applyBorder="1" applyAlignment="1">
      <alignment horizontal="center" vertical="top" wrapText="1"/>
    </xf>
    <xf numFmtId="0" fontId="0" fillId="9" borderId="0" xfId="0" applyNumberFormat="1" applyFont="1" applyFill="1" applyBorder="1" applyAlignment="1">
      <alignment horizontal="left" vertical="top" wrapText="1"/>
    </xf>
    <xf numFmtId="0" fontId="0" fillId="9" borderId="0" xfId="0" applyNumberFormat="1" applyFont="1" applyFill="1" applyBorder="1" applyAlignment="1">
      <alignment horizontal="center" vertical="top" wrapText="1"/>
    </xf>
    <xf numFmtId="0" fontId="1" fillId="2" borderId="0" xfId="0" applyNumberFormat="1" applyFont="1" applyFill="1" applyBorder="1" applyAlignment="1">
      <alignment horizontal="center" vertical="top" wrapText="1"/>
    </xf>
    <xf numFmtId="0" fontId="5" fillId="10" borderId="0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8">
    <dxf>
      <font>
        <color rgb="FF9C0006"/>
      </font>
      <fill>
        <patternFill patternType="solid">
          <bgColor rgb="FFFFC7CE"/>
        </patternFill>
      </fill>
    </dxf>
    <dxf>
      <font>
        <color rgb="FF7F3F00"/>
      </font>
      <fill>
        <patternFill patternType="solid">
          <bgColor rgb="FFF4B183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7F3F00"/>
      </font>
      <fill>
        <patternFill patternType="solid">
          <bgColor rgb="FFF4B183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atrizRiesgosSENOVA" displayName="MatrizRiesgosSENOVA" ref="A7:X23">
  <tableColumns count="24">
    <tableColumn id="1" xr3:uid="{00000000-0010-0000-0000-000001000000}" name="No."/>
    <tableColumn id="2" xr3:uid="{00000000-0010-0000-0000-000002000000}" name="Etapa"/>
    <tableColumn id="3" xr3:uid="{00000000-0010-0000-0000-000003000000}" name="Tipo de riesgo"/>
    <tableColumn id="4" xr3:uid="{00000000-0010-0000-0000-000004000000}" name="Clase"/>
    <tableColumn id="5" xr3:uid="{00000000-0010-0000-0000-000005000000}" name="Fuente"/>
    <tableColumn id="6" xr3:uid="{00000000-0010-0000-0000-000006000000}" name="Descripción del riesgo"/>
    <tableColumn id="7" xr3:uid="{00000000-0010-0000-0000-000007000000}" name="Causas"/>
    <tableColumn id="8" xr3:uid="{00000000-0010-0000-0000-000008000000}" name="Consecuencias"/>
    <tableColumn id="9" xr3:uid="{00000000-0010-0000-0000-000009000000}" name="Asignación del riesgo"/>
    <tableColumn id="10" xr3:uid="{00000000-0010-0000-0000-00000A000000}" name="Probabilidad inicial"/>
    <tableColumn id="11" xr3:uid="{00000000-0010-0000-0000-00000B000000}" name="Impacto inicial"/>
    <tableColumn id="12" xr3:uid="{00000000-0010-0000-0000-00000C000000}" name="Valor inicial"/>
    <tableColumn id="13" xr3:uid="{00000000-0010-0000-0000-00000D000000}" name="Nivel inicial"/>
    <tableColumn id="14" xr3:uid="{00000000-0010-0000-0000-00000E000000}" name="Tratamiento / controles"/>
    <tableColumn id="15" xr3:uid="{00000000-0010-0000-0000-00000F000000}" name="Responsable del tratamiento"/>
    <tableColumn id="16" xr3:uid="{00000000-0010-0000-0000-000010000000}" name="Periodicidad"/>
    <tableColumn id="17" xr3:uid="{00000000-0010-0000-0000-000011000000}" name="Evidencia / seguimiento"/>
    <tableColumn id="18" xr3:uid="{00000000-0010-0000-0000-000012000000}" name="Probabilidad residual"/>
    <tableColumn id="19" xr3:uid="{00000000-0010-0000-0000-000013000000}" name="Impacto residual"/>
    <tableColumn id="20" xr3:uid="{00000000-0010-0000-0000-000014000000}" name="Valor residual"/>
    <tableColumn id="21" xr3:uid="{00000000-0010-0000-0000-000015000000}" name="Nivel residual"/>
    <tableColumn id="22" xr3:uid="{00000000-0010-0000-0000-000016000000}" name="Fecha o momento de seguimiento"/>
    <tableColumn id="23" xr3:uid="{00000000-0010-0000-0000-000017000000}" name="¿Afecta equilibrio económico?"/>
    <tableColumn id="24" xr3:uid="{00000000-0010-0000-0000-000018000000}" name="Observacio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0"/>
  <sheetViews>
    <sheetView tabSelected="1" topLeftCell="A7" workbookViewId="0">
      <selection sqref="A1:X1"/>
    </sheetView>
  </sheetViews>
  <sheetFormatPr baseColWidth="10" defaultColWidth="8.6640625" defaultRowHeight="14"/>
  <cols>
    <col min="1" max="1" width="5" customWidth="1"/>
    <col min="2" max="2" width="15" customWidth="1"/>
    <col min="3" max="3" width="16" customWidth="1"/>
    <col min="4" max="5" width="12" customWidth="1"/>
    <col min="6" max="6" width="40" customWidth="1"/>
    <col min="7" max="8" width="34" customWidth="1"/>
    <col min="9" max="9" width="18" customWidth="1"/>
    <col min="10" max="10" width="12" customWidth="1"/>
    <col min="11" max="12" width="10" customWidth="1"/>
    <col min="13" max="13" width="13" customWidth="1"/>
    <col min="14" max="14" width="42" customWidth="1"/>
    <col min="15" max="15" width="22" customWidth="1"/>
    <col min="16" max="16" width="18" customWidth="1"/>
    <col min="17" max="17" width="34" customWidth="1"/>
    <col min="18" max="18" width="12" customWidth="1"/>
    <col min="19" max="20" width="10" customWidth="1"/>
    <col min="21" max="21" width="13" customWidth="1"/>
    <col min="22" max="22" width="22" customWidth="1"/>
    <col min="23" max="23" width="18" customWidth="1"/>
    <col min="24" max="24" width="28" customWidth="1"/>
  </cols>
  <sheetData>
    <row r="1" spans="1:24" ht="20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84">
      <c r="A3" s="4" t="s">
        <v>1</v>
      </c>
      <c r="B3" s="5" t="s">
        <v>2</v>
      </c>
      <c r="C3" s="4" t="s">
        <v>3</v>
      </c>
      <c r="D3" s="5" t="s">
        <v>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96">
      <c r="A4" s="4" t="s">
        <v>5</v>
      </c>
      <c r="B4" s="5" t="s">
        <v>6</v>
      </c>
      <c r="C4" s="4" t="s">
        <v>7</v>
      </c>
      <c r="D4" s="5" t="s">
        <v>8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54">
      <c r="A5" s="4" t="s">
        <v>9</v>
      </c>
      <c r="B5" s="5" t="s">
        <v>10</v>
      </c>
      <c r="C5" s="4" t="s">
        <v>11</v>
      </c>
      <c r="D5" s="5" t="s">
        <v>12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4" customHeight="1">
      <c r="A7" s="6" t="s">
        <v>13</v>
      </c>
      <c r="B7" s="6" t="s">
        <v>14</v>
      </c>
      <c r="C7" s="6" t="s">
        <v>15</v>
      </c>
      <c r="D7" s="6" t="s">
        <v>16</v>
      </c>
      <c r="E7" s="6" t="s">
        <v>17</v>
      </c>
      <c r="F7" s="6" t="s">
        <v>18</v>
      </c>
      <c r="G7" s="6" t="s">
        <v>19</v>
      </c>
      <c r="H7" s="6" t="s">
        <v>20</v>
      </c>
      <c r="I7" s="6" t="s">
        <v>21</v>
      </c>
      <c r="J7" s="6" t="s">
        <v>22</v>
      </c>
      <c r="K7" s="6" t="s">
        <v>23</v>
      </c>
      <c r="L7" s="6" t="s">
        <v>24</v>
      </c>
      <c r="M7" s="6" t="s">
        <v>25</v>
      </c>
      <c r="N7" s="6" t="s">
        <v>26</v>
      </c>
      <c r="O7" s="6" t="s">
        <v>27</v>
      </c>
      <c r="P7" s="6" t="s">
        <v>28</v>
      </c>
      <c r="Q7" s="6" t="s">
        <v>29</v>
      </c>
      <c r="R7" s="6" t="s">
        <v>30</v>
      </c>
      <c r="S7" s="6" t="s">
        <v>31</v>
      </c>
      <c r="T7" s="6" t="s">
        <v>32</v>
      </c>
      <c r="U7" s="6" t="s">
        <v>33</v>
      </c>
      <c r="V7" s="6" t="s">
        <v>34</v>
      </c>
      <c r="W7" s="6" t="s">
        <v>35</v>
      </c>
      <c r="X7" s="6" t="s">
        <v>36</v>
      </c>
    </row>
    <row r="8" spans="1:24" ht="52" customHeight="1">
      <c r="A8" s="2">
        <v>1</v>
      </c>
      <c r="B8" s="1" t="s">
        <v>37</v>
      </c>
      <c r="C8" s="1" t="s">
        <v>38</v>
      </c>
      <c r="D8" s="1" t="s">
        <v>39</v>
      </c>
      <c r="E8" s="1" t="s">
        <v>40</v>
      </c>
      <c r="F8" s="1" t="s">
        <v>41</v>
      </c>
      <c r="G8" s="1" t="s">
        <v>42</v>
      </c>
      <c r="H8" s="1" t="s">
        <v>43</v>
      </c>
      <c r="I8" s="1" t="s">
        <v>44</v>
      </c>
      <c r="J8" s="2">
        <v>3</v>
      </c>
      <c r="K8" s="2">
        <v>4</v>
      </c>
      <c r="L8" s="2">
        <f t="shared" ref="L8:L23" si="0">J8*K8</f>
        <v>12</v>
      </c>
      <c r="M8" s="2" t="str">
        <f t="shared" ref="M8:M23" si="1">IF(L8&lt;=5,"BAJO",IF(L8&lt;=10,"MEDIO",IF(L8&lt;=15,"ALTO","EXTREMO")))</f>
        <v>ALTO</v>
      </c>
      <c r="N8" s="1" t="s">
        <v>45</v>
      </c>
      <c r="O8" s="1" t="s">
        <v>46</v>
      </c>
      <c r="P8" s="1" t="s">
        <v>47</v>
      </c>
      <c r="Q8" s="1" t="s">
        <v>48</v>
      </c>
      <c r="R8" s="2">
        <v>2</v>
      </c>
      <c r="S8" s="2">
        <v>3</v>
      </c>
      <c r="T8" s="2">
        <f t="shared" ref="T8:T23" si="2">R8*S8</f>
        <v>6</v>
      </c>
      <c r="U8" s="2" t="str">
        <f t="shared" ref="U8:U23" si="3">IF(T8&lt;=5,"BAJO",IF(T8&lt;=10,"MEDIO",IF(T8&lt;=15,"ALTO","EXTREMO")))</f>
        <v>MEDIO</v>
      </c>
      <c r="V8" s="1" t="s">
        <v>49</v>
      </c>
      <c r="W8" s="1" t="s">
        <v>50</v>
      </c>
      <c r="X8" s="1" t="s">
        <v>51</v>
      </c>
    </row>
    <row r="9" spans="1:24" ht="52" customHeight="1">
      <c r="A9" s="2">
        <v>2</v>
      </c>
      <c r="B9" s="1" t="s">
        <v>37</v>
      </c>
      <c r="C9" s="1" t="s">
        <v>52</v>
      </c>
      <c r="D9" s="1" t="s">
        <v>39</v>
      </c>
      <c r="E9" s="1" t="s">
        <v>53</v>
      </c>
      <c r="F9" s="1" t="s">
        <v>54</v>
      </c>
      <c r="G9" s="1" t="s">
        <v>55</v>
      </c>
      <c r="H9" s="1" t="s">
        <v>56</v>
      </c>
      <c r="I9" s="1" t="s">
        <v>57</v>
      </c>
      <c r="J9" s="2">
        <v>3</v>
      </c>
      <c r="K9" s="2">
        <v>4</v>
      </c>
      <c r="L9" s="2">
        <f t="shared" si="0"/>
        <v>12</v>
      </c>
      <c r="M9" s="2" t="str">
        <f t="shared" si="1"/>
        <v>ALTO</v>
      </c>
      <c r="N9" s="1" t="s">
        <v>58</v>
      </c>
      <c r="O9" s="1" t="s">
        <v>59</v>
      </c>
      <c r="P9" s="1" t="s">
        <v>60</v>
      </c>
      <c r="Q9" s="1" t="s">
        <v>61</v>
      </c>
      <c r="R9" s="2">
        <v>2</v>
      </c>
      <c r="S9" s="2">
        <v>3</v>
      </c>
      <c r="T9" s="2">
        <f t="shared" si="2"/>
        <v>6</v>
      </c>
      <c r="U9" s="2" t="str">
        <f t="shared" si="3"/>
        <v>MEDIO</v>
      </c>
      <c r="V9" s="1" t="s">
        <v>62</v>
      </c>
      <c r="W9" s="1" t="s">
        <v>63</v>
      </c>
      <c r="X9" s="1" t="s">
        <v>64</v>
      </c>
    </row>
    <row r="10" spans="1:24" ht="52" customHeight="1">
      <c r="A10" s="2">
        <v>3</v>
      </c>
      <c r="B10" s="1" t="s">
        <v>65</v>
      </c>
      <c r="C10" s="1" t="s">
        <v>66</v>
      </c>
      <c r="D10" s="1" t="s">
        <v>39</v>
      </c>
      <c r="E10" s="1" t="s">
        <v>53</v>
      </c>
      <c r="F10" s="1" t="s">
        <v>67</v>
      </c>
      <c r="G10" s="1" t="s">
        <v>68</v>
      </c>
      <c r="H10" s="1" t="s">
        <v>69</v>
      </c>
      <c r="I10" s="1" t="s">
        <v>44</v>
      </c>
      <c r="J10" s="2">
        <v>3</v>
      </c>
      <c r="K10" s="2">
        <v>3</v>
      </c>
      <c r="L10" s="2">
        <f t="shared" si="0"/>
        <v>9</v>
      </c>
      <c r="M10" s="2" t="str">
        <f t="shared" si="1"/>
        <v>MEDIO</v>
      </c>
      <c r="N10" s="1" t="s">
        <v>70</v>
      </c>
      <c r="O10" s="1" t="s">
        <v>71</v>
      </c>
      <c r="P10" s="1" t="s">
        <v>72</v>
      </c>
      <c r="Q10" s="1" t="s">
        <v>73</v>
      </c>
      <c r="R10" s="2">
        <v>2</v>
      </c>
      <c r="S10" s="2">
        <v>2</v>
      </c>
      <c r="T10" s="2">
        <f t="shared" si="2"/>
        <v>4</v>
      </c>
      <c r="U10" s="2" t="str">
        <f t="shared" si="3"/>
        <v>BAJO</v>
      </c>
      <c r="V10" s="1" t="s">
        <v>65</v>
      </c>
      <c r="W10" s="1" t="s">
        <v>50</v>
      </c>
      <c r="X10" s="1" t="s">
        <v>74</v>
      </c>
    </row>
    <row r="11" spans="1:24" ht="52" customHeight="1">
      <c r="A11" s="2">
        <v>4</v>
      </c>
      <c r="B11" s="1" t="s">
        <v>65</v>
      </c>
      <c r="C11" s="1" t="s">
        <v>52</v>
      </c>
      <c r="D11" s="1" t="s">
        <v>39</v>
      </c>
      <c r="E11" s="1" t="s">
        <v>53</v>
      </c>
      <c r="F11" s="1" t="s">
        <v>75</v>
      </c>
      <c r="G11" s="1" t="s">
        <v>76</v>
      </c>
      <c r="H11" s="1" t="s">
        <v>77</v>
      </c>
      <c r="I11" s="1" t="s">
        <v>78</v>
      </c>
      <c r="J11" s="2">
        <v>3</v>
      </c>
      <c r="K11" s="2">
        <v>4</v>
      </c>
      <c r="L11" s="2">
        <f t="shared" si="0"/>
        <v>12</v>
      </c>
      <c r="M11" s="2" t="str">
        <f t="shared" si="1"/>
        <v>ALTO</v>
      </c>
      <c r="N11" s="1" t="s">
        <v>79</v>
      </c>
      <c r="O11" s="1" t="s">
        <v>80</v>
      </c>
      <c r="P11" s="1" t="s">
        <v>81</v>
      </c>
      <c r="Q11" s="1" t="s">
        <v>82</v>
      </c>
      <c r="R11" s="2">
        <v>2</v>
      </c>
      <c r="S11" s="2">
        <v>3</v>
      </c>
      <c r="T11" s="2">
        <f t="shared" si="2"/>
        <v>6</v>
      </c>
      <c r="U11" s="2" t="str">
        <f t="shared" si="3"/>
        <v>MEDIO</v>
      </c>
      <c r="V11" s="1" t="s">
        <v>81</v>
      </c>
      <c r="W11" s="1" t="s">
        <v>63</v>
      </c>
      <c r="X11" s="1" t="s">
        <v>83</v>
      </c>
    </row>
    <row r="12" spans="1:24" ht="52" customHeight="1">
      <c r="A12" s="2">
        <v>5</v>
      </c>
      <c r="B12" s="1" t="s">
        <v>65</v>
      </c>
      <c r="C12" s="1" t="s">
        <v>66</v>
      </c>
      <c r="D12" s="1" t="s">
        <v>39</v>
      </c>
      <c r="E12" s="1" t="s">
        <v>53</v>
      </c>
      <c r="F12" s="1" t="s">
        <v>84</v>
      </c>
      <c r="G12" s="1" t="s">
        <v>85</v>
      </c>
      <c r="H12" s="1" t="s">
        <v>86</v>
      </c>
      <c r="I12" s="1" t="s">
        <v>78</v>
      </c>
      <c r="J12" s="2">
        <v>2</v>
      </c>
      <c r="K12" s="2">
        <v>3</v>
      </c>
      <c r="L12" s="2">
        <f t="shared" si="0"/>
        <v>6</v>
      </c>
      <c r="M12" s="2" t="str">
        <f t="shared" si="1"/>
        <v>MEDIO</v>
      </c>
      <c r="N12" s="1" t="s">
        <v>87</v>
      </c>
      <c r="O12" s="1" t="s">
        <v>88</v>
      </c>
      <c r="P12" s="1" t="s">
        <v>81</v>
      </c>
      <c r="Q12" s="1" t="s">
        <v>89</v>
      </c>
      <c r="R12" s="2">
        <v>1</v>
      </c>
      <c r="S12" s="2">
        <v>2</v>
      </c>
      <c r="T12" s="2">
        <f t="shared" si="2"/>
        <v>2</v>
      </c>
      <c r="U12" s="2" t="str">
        <f t="shared" si="3"/>
        <v>BAJO</v>
      </c>
      <c r="V12" s="1" t="s">
        <v>81</v>
      </c>
      <c r="W12" s="1" t="s">
        <v>50</v>
      </c>
      <c r="X12" s="1" t="s">
        <v>90</v>
      </c>
    </row>
    <row r="13" spans="1:24" ht="52" customHeight="1">
      <c r="A13" s="2">
        <v>6</v>
      </c>
      <c r="B13" s="1" t="s">
        <v>65</v>
      </c>
      <c r="C13" s="1" t="s">
        <v>38</v>
      </c>
      <c r="D13" s="1" t="s">
        <v>39</v>
      </c>
      <c r="E13" s="1" t="s">
        <v>53</v>
      </c>
      <c r="F13" s="1" t="s">
        <v>91</v>
      </c>
      <c r="G13" s="1" t="s">
        <v>92</v>
      </c>
      <c r="H13" s="1" t="s">
        <v>93</v>
      </c>
      <c r="I13" s="1" t="s">
        <v>78</v>
      </c>
      <c r="J13" s="2">
        <v>3</v>
      </c>
      <c r="K13" s="2">
        <v>4</v>
      </c>
      <c r="L13" s="2">
        <f t="shared" si="0"/>
        <v>12</v>
      </c>
      <c r="M13" s="2" t="str">
        <f t="shared" si="1"/>
        <v>ALTO</v>
      </c>
      <c r="N13" s="1" t="s">
        <v>94</v>
      </c>
      <c r="O13" s="1" t="s">
        <v>95</v>
      </c>
      <c r="P13" s="1" t="s">
        <v>81</v>
      </c>
      <c r="Q13" s="1" t="s">
        <v>96</v>
      </c>
      <c r="R13" s="2">
        <v>2</v>
      </c>
      <c r="S13" s="2">
        <v>3</v>
      </c>
      <c r="T13" s="2">
        <f t="shared" si="2"/>
        <v>6</v>
      </c>
      <c r="U13" s="2" t="str">
        <f t="shared" si="3"/>
        <v>MEDIO</v>
      </c>
      <c r="V13" s="1" t="s">
        <v>81</v>
      </c>
      <c r="W13" s="1" t="s">
        <v>50</v>
      </c>
      <c r="X13" s="1" t="s">
        <v>97</v>
      </c>
    </row>
    <row r="14" spans="1:24" ht="52" customHeight="1">
      <c r="A14" s="2">
        <v>7</v>
      </c>
      <c r="B14" s="1" t="s">
        <v>98</v>
      </c>
      <c r="C14" s="1" t="s">
        <v>99</v>
      </c>
      <c r="D14" s="1" t="s">
        <v>39</v>
      </c>
      <c r="E14" s="1" t="s">
        <v>53</v>
      </c>
      <c r="F14" s="1" t="s">
        <v>100</v>
      </c>
      <c r="G14" s="1" t="s">
        <v>101</v>
      </c>
      <c r="H14" s="1" t="s">
        <v>102</v>
      </c>
      <c r="I14" s="1" t="s">
        <v>103</v>
      </c>
      <c r="J14" s="2">
        <v>4</v>
      </c>
      <c r="K14" s="2">
        <v>4</v>
      </c>
      <c r="L14" s="2">
        <f t="shared" si="0"/>
        <v>16</v>
      </c>
      <c r="M14" s="2" t="str">
        <f t="shared" si="1"/>
        <v>EXTREMO</v>
      </c>
      <c r="N14" s="1" t="s">
        <v>104</v>
      </c>
      <c r="O14" s="1" t="s">
        <v>105</v>
      </c>
      <c r="P14" s="1" t="s">
        <v>106</v>
      </c>
      <c r="Q14" s="1" t="s">
        <v>107</v>
      </c>
      <c r="R14" s="2">
        <v>2</v>
      </c>
      <c r="S14" s="2">
        <v>3</v>
      </c>
      <c r="T14" s="2">
        <f t="shared" si="2"/>
        <v>6</v>
      </c>
      <c r="U14" s="2" t="str">
        <f t="shared" si="3"/>
        <v>MEDIO</v>
      </c>
      <c r="V14" s="1" t="s">
        <v>98</v>
      </c>
      <c r="W14" s="1" t="s">
        <v>63</v>
      </c>
      <c r="X14" s="1" t="s">
        <v>108</v>
      </c>
    </row>
    <row r="15" spans="1:24" ht="52" customHeight="1">
      <c r="A15" s="2">
        <v>8</v>
      </c>
      <c r="B15" s="1" t="s">
        <v>98</v>
      </c>
      <c r="C15" s="1" t="s">
        <v>38</v>
      </c>
      <c r="D15" s="1" t="s">
        <v>39</v>
      </c>
      <c r="E15" s="1" t="s">
        <v>53</v>
      </c>
      <c r="F15" s="1" t="s">
        <v>109</v>
      </c>
      <c r="G15" s="1" t="s">
        <v>110</v>
      </c>
      <c r="H15" s="1" t="s">
        <v>111</v>
      </c>
      <c r="I15" s="1" t="s">
        <v>103</v>
      </c>
      <c r="J15" s="2">
        <v>3</v>
      </c>
      <c r="K15" s="2">
        <v>4</v>
      </c>
      <c r="L15" s="2">
        <f t="shared" si="0"/>
        <v>12</v>
      </c>
      <c r="M15" s="2" t="str">
        <f t="shared" si="1"/>
        <v>ALTO</v>
      </c>
      <c r="N15" s="1" t="s">
        <v>112</v>
      </c>
      <c r="O15" s="1" t="s">
        <v>113</v>
      </c>
      <c r="P15" s="1" t="s">
        <v>114</v>
      </c>
      <c r="Q15" s="1" t="s">
        <v>115</v>
      </c>
      <c r="R15" s="2">
        <v>2</v>
      </c>
      <c r="S15" s="2">
        <v>3</v>
      </c>
      <c r="T15" s="2">
        <f t="shared" si="2"/>
        <v>6</v>
      </c>
      <c r="U15" s="2" t="str">
        <f t="shared" si="3"/>
        <v>MEDIO</v>
      </c>
      <c r="V15" s="1" t="s">
        <v>98</v>
      </c>
      <c r="W15" s="1" t="s">
        <v>63</v>
      </c>
      <c r="X15" s="1" t="s">
        <v>116</v>
      </c>
    </row>
    <row r="16" spans="1:24" ht="52" customHeight="1">
      <c r="A16" s="2">
        <v>9</v>
      </c>
      <c r="B16" s="1" t="s">
        <v>98</v>
      </c>
      <c r="C16" s="1" t="s">
        <v>38</v>
      </c>
      <c r="D16" s="1" t="s">
        <v>39</v>
      </c>
      <c r="E16" s="1" t="s">
        <v>53</v>
      </c>
      <c r="F16" s="1" t="s">
        <v>117</v>
      </c>
      <c r="G16" s="1" t="s">
        <v>118</v>
      </c>
      <c r="H16" s="1" t="s">
        <v>119</v>
      </c>
      <c r="I16" s="1" t="s">
        <v>103</v>
      </c>
      <c r="J16" s="2">
        <v>3</v>
      </c>
      <c r="K16" s="2">
        <v>5</v>
      </c>
      <c r="L16" s="2">
        <f t="shared" si="0"/>
        <v>15</v>
      </c>
      <c r="M16" s="2" t="str">
        <f t="shared" si="1"/>
        <v>ALTO</v>
      </c>
      <c r="N16" s="1" t="s">
        <v>120</v>
      </c>
      <c r="O16" s="1" t="s">
        <v>113</v>
      </c>
      <c r="P16" s="1" t="s">
        <v>121</v>
      </c>
      <c r="Q16" s="1" t="s">
        <v>122</v>
      </c>
      <c r="R16" s="2">
        <v>2</v>
      </c>
      <c r="S16" s="2">
        <v>3</v>
      </c>
      <c r="T16" s="2">
        <f t="shared" si="2"/>
        <v>6</v>
      </c>
      <c r="U16" s="2" t="str">
        <f t="shared" si="3"/>
        <v>MEDIO</v>
      </c>
      <c r="V16" s="1" t="s">
        <v>123</v>
      </c>
      <c r="W16" s="1" t="s">
        <v>63</v>
      </c>
      <c r="X16" s="1" t="s">
        <v>124</v>
      </c>
    </row>
    <row r="17" spans="1:24" ht="52" customHeight="1">
      <c r="A17" s="2">
        <v>10</v>
      </c>
      <c r="B17" s="1" t="s">
        <v>98</v>
      </c>
      <c r="C17" s="1" t="s">
        <v>38</v>
      </c>
      <c r="D17" s="1" t="s">
        <v>39</v>
      </c>
      <c r="E17" s="1" t="s">
        <v>53</v>
      </c>
      <c r="F17" s="1" t="s">
        <v>125</v>
      </c>
      <c r="G17" s="1" t="s">
        <v>126</v>
      </c>
      <c r="H17" s="1" t="s">
        <v>127</v>
      </c>
      <c r="I17" s="1" t="s">
        <v>103</v>
      </c>
      <c r="J17" s="2">
        <v>3</v>
      </c>
      <c r="K17" s="2">
        <v>4</v>
      </c>
      <c r="L17" s="2">
        <f t="shared" si="0"/>
        <v>12</v>
      </c>
      <c r="M17" s="2" t="str">
        <f t="shared" si="1"/>
        <v>ALTO</v>
      </c>
      <c r="N17" s="1" t="s">
        <v>128</v>
      </c>
      <c r="O17" s="1" t="s">
        <v>129</v>
      </c>
      <c r="P17" s="1" t="s">
        <v>130</v>
      </c>
      <c r="Q17" s="1" t="s">
        <v>131</v>
      </c>
      <c r="R17" s="2">
        <v>2</v>
      </c>
      <c r="S17" s="2">
        <v>3</v>
      </c>
      <c r="T17" s="2">
        <f t="shared" si="2"/>
        <v>6</v>
      </c>
      <c r="U17" s="2" t="str">
        <f t="shared" si="3"/>
        <v>MEDIO</v>
      </c>
      <c r="V17" s="1" t="s">
        <v>98</v>
      </c>
      <c r="W17" s="1" t="s">
        <v>63</v>
      </c>
      <c r="X17" s="1" t="s">
        <v>132</v>
      </c>
    </row>
    <row r="18" spans="1:24" ht="52" customHeight="1">
      <c r="A18" s="2">
        <v>11</v>
      </c>
      <c r="B18" s="1" t="s">
        <v>98</v>
      </c>
      <c r="C18" s="1" t="s">
        <v>133</v>
      </c>
      <c r="D18" s="1" t="s">
        <v>39</v>
      </c>
      <c r="E18" s="1" t="s">
        <v>53</v>
      </c>
      <c r="F18" s="1" t="s">
        <v>134</v>
      </c>
      <c r="G18" s="1" t="s">
        <v>135</v>
      </c>
      <c r="H18" s="1" t="s">
        <v>136</v>
      </c>
      <c r="I18" s="1" t="s">
        <v>103</v>
      </c>
      <c r="J18" s="2">
        <v>3</v>
      </c>
      <c r="K18" s="2">
        <v>3</v>
      </c>
      <c r="L18" s="2">
        <f t="shared" si="0"/>
        <v>9</v>
      </c>
      <c r="M18" s="2" t="str">
        <f t="shared" si="1"/>
        <v>MEDIO</v>
      </c>
      <c r="N18" s="1" t="s">
        <v>137</v>
      </c>
      <c r="O18" s="1" t="s">
        <v>113</v>
      </c>
      <c r="P18" s="1" t="s">
        <v>138</v>
      </c>
      <c r="Q18" s="1" t="s">
        <v>139</v>
      </c>
      <c r="R18" s="2">
        <v>1</v>
      </c>
      <c r="S18" s="2">
        <v>2</v>
      </c>
      <c r="T18" s="2">
        <f t="shared" si="2"/>
        <v>2</v>
      </c>
      <c r="U18" s="2" t="str">
        <f t="shared" si="3"/>
        <v>BAJO</v>
      </c>
      <c r="V18" s="1" t="s">
        <v>98</v>
      </c>
      <c r="W18" s="1" t="s">
        <v>50</v>
      </c>
      <c r="X18" s="1" t="s">
        <v>140</v>
      </c>
    </row>
    <row r="19" spans="1:24" ht="52" customHeight="1">
      <c r="A19" s="2">
        <v>12</v>
      </c>
      <c r="B19" s="1" t="s">
        <v>98</v>
      </c>
      <c r="C19" s="1" t="s">
        <v>99</v>
      </c>
      <c r="D19" s="1" t="s">
        <v>39</v>
      </c>
      <c r="E19" s="1" t="s">
        <v>53</v>
      </c>
      <c r="F19" s="1" t="s">
        <v>141</v>
      </c>
      <c r="G19" s="1" t="s">
        <v>142</v>
      </c>
      <c r="H19" s="1" t="s">
        <v>143</v>
      </c>
      <c r="I19" s="1" t="s">
        <v>103</v>
      </c>
      <c r="J19" s="2">
        <v>3</v>
      </c>
      <c r="K19" s="2">
        <v>3</v>
      </c>
      <c r="L19" s="2">
        <f t="shared" si="0"/>
        <v>9</v>
      </c>
      <c r="M19" s="2" t="str">
        <f t="shared" si="1"/>
        <v>MEDIO</v>
      </c>
      <c r="N19" s="1" t="s">
        <v>144</v>
      </c>
      <c r="O19" s="1" t="s">
        <v>105</v>
      </c>
      <c r="P19" s="1" t="s">
        <v>145</v>
      </c>
      <c r="Q19" s="1" t="s">
        <v>146</v>
      </c>
      <c r="R19" s="2">
        <v>1</v>
      </c>
      <c r="S19" s="2">
        <v>2</v>
      </c>
      <c r="T19" s="2">
        <f t="shared" si="2"/>
        <v>2</v>
      </c>
      <c r="U19" s="2" t="str">
        <f t="shared" si="3"/>
        <v>BAJO</v>
      </c>
      <c r="V19" s="1" t="s">
        <v>98</v>
      </c>
      <c r="W19" s="1" t="s">
        <v>63</v>
      </c>
      <c r="X19" s="1" t="s">
        <v>147</v>
      </c>
    </row>
    <row r="20" spans="1:24" ht="52" customHeight="1">
      <c r="A20" s="2">
        <v>13</v>
      </c>
      <c r="B20" s="1" t="s">
        <v>98</v>
      </c>
      <c r="C20" s="1" t="s">
        <v>148</v>
      </c>
      <c r="D20" s="1" t="s">
        <v>39</v>
      </c>
      <c r="E20" s="1" t="s">
        <v>57</v>
      </c>
      <c r="F20" s="1" t="s">
        <v>149</v>
      </c>
      <c r="G20" s="1" t="s">
        <v>150</v>
      </c>
      <c r="H20" s="1" t="s">
        <v>151</v>
      </c>
      <c r="I20" s="1" t="s">
        <v>57</v>
      </c>
      <c r="J20" s="2">
        <v>2</v>
      </c>
      <c r="K20" s="2">
        <v>4</v>
      </c>
      <c r="L20" s="2">
        <f t="shared" si="0"/>
        <v>8</v>
      </c>
      <c r="M20" s="2" t="str">
        <f t="shared" si="1"/>
        <v>MEDIO</v>
      </c>
      <c r="N20" s="1" t="s">
        <v>152</v>
      </c>
      <c r="O20" s="1" t="s">
        <v>153</v>
      </c>
      <c r="P20" s="1" t="s">
        <v>154</v>
      </c>
      <c r="Q20" s="1" t="s">
        <v>155</v>
      </c>
      <c r="R20" s="2">
        <v>1</v>
      </c>
      <c r="S20" s="2">
        <v>2</v>
      </c>
      <c r="T20" s="2">
        <f t="shared" si="2"/>
        <v>2</v>
      </c>
      <c r="U20" s="2" t="str">
        <f t="shared" si="3"/>
        <v>BAJO</v>
      </c>
      <c r="V20" s="1" t="s">
        <v>98</v>
      </c>
      <c r="W20" s="1" t="s">
        <v>50</v>
      </c>
      <c r="X20" s="1" t="s">
        <v>156</v>
      </c>
    </row>
    <row r="21" spans="1:24" ht="52" customHeight="1">
      <c r="A21" s="2">
        <v>14</v>
      </c>
      <c r="B21" s="1" t="s">
        <v>98</v>
      </c>
      <c r="C21" s="1" t="s">
        <v>157</v>
      </c>
      <c r="D21" s="1" t="s">
        <v>39</v>
      </c>
      <c r="E21" s="1" t="s">
        <v>57</v>
      </c>
      <c r="F21" s="1" t="s">
        <v>158</v>
      </c>
      <c r="G21" s="1" t="s">
        <v>159</v>
      </c>
      <c r="H21" s="1" t="s">
        <v>160</v>
      </c>
      <c r="I21" s="1" t="s">
        <v>103</v>
      </c>
      <c r="J21" s="2">
        <v>2</v>
      </c>
      <c r="K21" s="2">
        <v>4</v>
      </c>
      <c r="L21" s="2">
        <f t="shared" si="0"/>
        <v>8</v>
      </c>
      <c r="M21" s="2" t="str">
        <f t="shared" si="1"/>
        <v>MEDIO</v>
      </c>
      <c r="N21" s="1" t="s">
        <v>161</v>
      </c>
      <c r="O21" s="1" t="s">
        <v>162</v>
      </c>
      <c r="P21" s="1" t="s">
        <v>145</v>
      </c>
      <c r="Q21" s="1" t="s">
        <v>163</v>
      </c>
      <c r="R21" s="2">
        <v>1</v>
      </c>
      <c r="S21" s="2">
        <v>2</v>
      </c>
      <c r="T21" s="2">
        <f t="shared" si="2"/>
        <v>2</v>
      </c>
      <c r="U21" s="2" t="str">
        <f t="shared" si="3"/>
        <v>BAJO</v>
      </c>
      <c r="V21" s="1" t="s">
        <v>98</v>
      </c>
      <c r="W21" s="1" t="s">
        <v>50</v>
      </c>
      <c r="X21" s="1" t="s">
        <v>164</v>
      </c>
    </row>
    <row r="22" spans="1:24" ht="52" customHeight="1">
      <c r="A22" s="2">
        <v>15</v>
      </c>
      <c r="B22" s="1" t="s">
        <v>165</v>
      </c>
      <c r="C22" s="1" t="s">
        <v>166</v>
      </c>
      <c r="D22" s="1" t="s">
        <v>39</v>
      </c>
      <c r="E22" s="1" t="s">
        <v>57</v>
      </c>
      <c r="F22" s="1" t="s">
        <v>167</v>
      </c>
      <c r="G22" s="1" t="s">
        <v>168</v>
      </c>
      <c r="H22" s="1" t="s">
        <v>169</v>
      </c>
      <c r="I22" s="1" t="s">
        <v>57</v>
      </c>
      <c r="J22" s="2">
        <v>3</v>
      </c>
      <c r="K22" s="2">
        <v>3</v>
      </c>
      <c r="L22" s="2">
        <f t="shared" si="0"/>
        <v>9</v>
      </c>
      <c r="M22" s="2" t="str">
        <f t="shared" si="1"/>
        <v>MEDIO</v>
      </c>
      <c r="N22" s="1" t="s">
        <v>170</v>
      </c>
      <c r="O22" s="1" t="s">
        <v>171</v>
      </c>
      <c r="P22" s="1" t="s">
        <v>172</v>
      </c>
      <c r="Q22" s="1" t="s">
        <v>173</v>
      </c>
      <c r="R22" s="2">
        <v>1</v>
      </c>
      <c r="S22" s="2">
        <v>2</v>
      </c>
      <c r="T22" s="2">
        <f t="shared" si="2"/>
        <v>2</v>
      </c>
      <c r="U22" s="2" t="str">
        <f t="shared" si="3"/>
        <v>BAJO</v>
      </c>
      <c r="V22" s="1" t="s">
        <v>174</v>
      </c>
      <c r="W22" s="1" t="s">
        <v>50</v>
      </c>
      <c r="X22" s="1" t="s">
        <v>175</v>
      </c>
    </row>
    <row r="23" spans="1:24" ht="52" customHeight="1">
      <c r="A23" s="2">
        <v>16</v>
      </c>
      <c r="B23" s="1" t="s">
        <v>176</v>
      </c>
      <c r="C23" s="1" t="s">
        <v>177</v>
      </c>
      <c r="D23" s="1" t="s">
        <v>39</v>
      </c>
      <c r="E23" s="1" t="s">
        <v>53</v>
      </c>
      <c r="F23" s="1" t="s">
        <v>178</v>
      </c>
      <c r="G23" s="1" t="s">
        <v>179</v>
      </c>
      <c r="H23" s="1" t="s">
        <v>180</v>
      </c>
      <c r="I23" s="1" t="s">
        <v>103</v>
      </c>
      <c r="J23" s="2">
        <v>2</v>
      </c>
      <c r="K23" s="2">
        <v>5</v>
      </c>
      <c r="L23" s="2">
        <f t="shared" si="0"/>
        <v>10</v>
      </c>
      <c r="M23" s="2" t="str">
        <f t="shared" si="1"/>
        <v>MEDIO</v>
      </c>
      <c r="N23" s="1" t="s">
        <v>181</v>
      </c>
      <c r="O23" s="1" t="s">
        <v>182</v>
      </c>
      <c r="P23" s="1" t="s">
        <v>183</v>
      </c>
      <c r="Q23" s="1" t="s">
        <v>184</v>
      </c>
      <c r="R23" s="2">
        <v>1</v>
      </c>
      <c r="S23" s="2">
        <v>3</v>
      </c>
      <c r="T23" s="2">
        <f t="shared" si="2"/>
        <v>3</v>
      </c>
      <c r="U23" s="2" t="str">
        <f t="shared" si="3"/>
        <v>BAJO</v>
      </c>
      <c r="V23" s="1" t="s">
        <v>174</v>
      </c>
      <c r="W23" s="1" t="s">
        <v>63</v>
      </c>
      <c r="X23" s="1" t="s">
        <v>185</v>
      </c>
    </row>
    <row r="24" spans="1: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</sheetData>
  <mergeCells count="1">
    <mergeCell ref="A1:X1"/>
  </mergeCells>
  <conditionalFormatting sqref="M8:M23">
    <cfRule type="expression" dxfId="7" priority="1">
      <formula>$M8="BAJO"</formula>
    </cfRule>
    <cfRule type="expression" dxfId="6" priority="2">
      <formula>$M8="MEDIO"</formula>
    </cfRule>
    <cfRule type="expression" dxfId="5" priority="3">
      <formula>$M8="ALTO"</formula>
    </cfRule>
    <cfRule type="expression" dxfId="4" priority="4">
      <formula>$M8="EXTREMO"</formula>
    </cfRule>
  </conditionalFormatting>
  <conditionalFormatting sqref="U8:U23">
    <cfRule type="expression" dxfId="3" priority="5">
      <formula>$U8="BAJO"</formula>
    </cfRule>
    <cfRule type="expression" dxfId="2" priority="6">
      <formula>$U8="MEDIO"</formula>
    </cfRule>
    <cfRule type="expression" dxfId="1" priority="7">
      <formula>$U8="ALTO"</formula>
    </cfRule>
    <cfRule type="expression" dxfId="0" priority="8">
      <formula>$U8="EXTREMO"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0"/>
  <sheetViews>
    <sheetView workbookViewId="0">
      <selection sqref="A1:L1"/>
    </sheetView>
  </sheetViews>
  <sheetFormatPr baseColWidth="10" defaultColWidth="8.6640625" defaultRowHeight="14"/>
  <cols>
    <col min="1" max="1" width="8" customWidth="1"/>
    <col min="2" max="2" width="20" customWidth="1"/>
    <col min="3" max="3" width="55" customWidth="1"/>
    <col min="5" max="5" width="8" customWidth="1"/>
    <col min="6" max="6" width="20" customWidth="1"/>
    <col min="7" max="7" width="55" customWidth="1"/>
    <col min="10" max="10" width="20" customWidth="1"/>
    <col min="11" max="11" width="55" customWidth="1"/>
    <col min="12" max="12" width="20" customWidth="1"/>
  </cols>
  <sheetData>
    <row r="1" spans="1:24" ht="18">
      <c r="A1" s="19" t="s">
        <v>186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>
      <c r="A3" s="6" t="s">
        <v>187</v>
      </c>
      <c r="B3" s="6" t="s">
        <v>188</v>
      </c>
      <c r="C3" s="6" t="s">
        <v>189</v>
      </c>
      <c r="D3" s="7"/>
      <c r="E3" s="6" t="s">
        <v>187</v>
      </c>
      <c r="F3" s="6" t="s">
        <v>190</v>
      </c>
      <c r="G3" s="6" t="s">
        <v>189</v>
      </c>
      <c r="H3" s="7"/>
      <c r="I3" s="6" t="s">
        <v>191</v>
      </c>
      <c r="J3" s="6" t="s">
        <v>192</v>
      </c>
      <c r="K3" s="6" t="s">
        <v>193</v>
      </c>
      <c r="L3" s="6" t="s">
        <v>194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s="1">
        <v>1</v>
      </c>
      <c r="B4" s="1" t="s">
        <v>195</v>
      </c>
      <c r="C4" s="1" t="s">
        <v>196</v>
      </c>
      <c r="D4" s="7"/>
      <c r="E4" s="1">
        <v>1</v>
      </c>
      <c r="F4" s="1" t="s">
        <v>197</v>
      </c>
      <c r="G4" s="1" t="s">
        <v>198</v>
      </c>
      <c r="H4" s="7"/>
      <c r="I4" s="1" t="s">
        <v>199</v>
      </c>
      <c r="J4" s="1" t="s">
        <v>200</v>
      </c>
      <c r="K4" s="1" t="s">
        <v>201</v>
      </c>
      <c r="L4" s="1" t="s">
        <v>202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A5" s="1">
        <v>2</v>
      </c>
      <c r="B5" s="1" t="s">
        <v>203</v>
      </c>
      <c r="C5" s="1" t="s">
        <v>204</v>
      </c>
      <c r="D5" s="7"/>
      <c r="E5" s="1">
        <v>2</v>
      </c>
      <c r="F5" s="1" t="s">
        <v>205</v>
      </c>
      <c r="G5" s="1" t="s">
        <v>206</v>
      </c>
      <c r="H5" s="7"/>
      <c r="I5" s="1" t="s">
        <v>207</v>
      </c>
      <c r="J5" s="1" t="s">
        <v>208</v>
      </c>
      <c r="K5" s="1" t="s">
        <v>209</v>
      </c>
      <c r="L5" s="1" t="s">
        <v>210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 s="1">
        <v>3</v>
      </c>
      <c r="B6" s="1" t="s">
        <v>211</v>
      </c>
      <c r="C6" s="1" t="s">
        <v>212</v>
      </c>
      <c r="D6" s="7"/>
      <c r="E6" s="1">
        <v>3</v>
      </c>
      <c r="F6" s="1" t="s">
        <v>213</v>
      </c>
      <c r="G6" s="1" t="s">
        <v>214</v>
      </c>
      <c r="H6" s="7"/>
      <c r="I6" s="1" t="s">
        <v>215</v>
      </c>
      <c r="J6" s="1" t="s">
        <v>216</v>
      </c>
      <c r="K6" s="1" t="s">
        <v>217</v>
      </c>
      <c r="L6" s="1" t="s">
        <v>218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>
      <c r="A7" s="1">
        <v>4</v>
      </c>
      <c r="B7" s="1" t="s">
        <v>219</v>
      </c>
      <c r="C7" s="1" t="s">
        <v>220</v>
      </c>
      <c r="D7" s="7"/>
      <c r="E7" s="1">
        <v>4</v>
      </c>
      <c r="F7" s="1" t="s">
        <v>221</v>
      </c>
      <c r="G7" s="1" t="s">
        <v>222</v>
      </c>
      <c r="H7" s="7"/>
      <c r="I7" s="1" t="s">
        <v>223</v>
      </c>
      <c r="J7" s="1" t="s">
        <v>224</v>
      </c>
      <c r="K7" s="1" t="s">
        <v>225</v>
      </c>
      <c r="L7" s="1" t="s">
        <v>226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>
      <c r="A8" s="1">
        <v>5</v>
      </c>
      <c r="B8" s="1" t="s">
        <v>227</v>
      </c>
      <c r="C8" s="1" t="s">
        <v>228</v>
      </c>
      <c r="D8" s="7"/>
      <c r="E8" s="1">
        <v>5</v>
      </c>
      <c r="F8" s="1" t="s">
        <v>229</v>
      </c>
      <c r="G8" s="1" t="s">
        <v>230</v>
      </c>
      <c r="H8" s="7"/>
      <c r="I8" s="7"/>
      <c r="J8" s="7"/>
      <c r="K8" s="7"/>
      <c r="L8" s="7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20" t="s">
        <v>231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</sheetData>
  <mergeCells count="2">
    <mergeCell ref="A1:L1"/>
    <mergeCell ref="A11:L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0"/>
  <sheetViews>
    <sheetView workbookViewId="0">
      <selection sqref="A1:H1"/>
    </sheetView>
  </sheetViews>
  <sheetFormatPr baseColWidth="10" defaultColWidth="8.6640625" defaultRowHeight="14"/>
  <cols>
    <col min="1" max="1" width="25" customWidth="1"/>
    <col min="2" max="3" width="22" customWidth="1"/>
    <col min="4" max="4" width="4" customWidth="1"/>
    <col min="5" max="5" width="24" customWidth="1"/>
    <col min="6" max="7" width="16" customWidth="1"/>
    <col min="8" max="8" width="4" customWidth="1"/>
  </cols>
  <sheetData>
    <row r="1" spans="1:24" ht="18">
      <c r="A1" s="19" t="s">
        <v>232</v>
      </c>
      <c r="B1" s="19"/>
      <c r="C1" s="19"/>
      <c r="D1" s="19"/>
      <c r="E1" s="19"/>
      <c r="F1" s="19"/>
      <c r="G1" s="19"/>
      <c r="H1" s="19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>
      <c r="A2" s="7"/>
      <c r="B2" s="7"/>
      <c r="C2" s="7"/>
      <c r="D2" s="7"/>
      <c r="E2" s="7"/>
      <c r="F2" s="7"/>
      <c r="G2" s="7"/>
      <c r="H2" s="7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70">
      <c r="A3" s="4" t="s">
        <v>5</v>
      </c>
      <c r="B3" s="5" t="s">
        <v>233</v>
      </c>
      <c r="C3" s="7"/>
      <c r="D3" s="7"/>
      <c r="E3" s="7"/>
      <c r="F3" s="7"/>
      <c r="G3" s="7"/>
      <c r="H3" s="7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s="4" t="s">
        <v>234</v>
      </c>
      <c r="B4" s="5" t="s">
        <v>8</v>
      </c>
      <c r="C4" s="7"/>
      <c r="D4" s="7"/>
      <c r="E4" s="7"/>
      <c r="F4" s="7"/>
      <c r="G4" s="7"/>
      <c r="H4" s="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A5" s="4" t="s">
        <v>9</v>
      </c>
      <c r="B5" s="5" t="s">
        <v>10</v>
      </c>
      <c r="C5" s="7"/>
      <c r="D5" s="7"/>
      <c r="E5" s="7"/>
      <c r="F5" s="7"/>
      <c r="G5" s="7"/>
      <c r="H5" s="7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>
      <c r="A6" s="4" t="s">
        <v>235</v>
      </c>
      <c r="B6" s="5">
        <f>COUNTA('Matriz de Riesgos'!A8:A23)</f>
        <v>16</v>
      </c>
      <c r="C6" s="7"/>
      <c r="D6" s="7"/>
      <c r="E6" s="7"/>
      <c r="F6" s="7"/>
      <c r="G6" s="7"/>
      <c r="H6" s="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8">
      <c r="A7" s="4" t="s">
        <v>236</v>
      </c>
      <c r="B7" s="5">
        <f>COUNTIF('Matriz de Riesgos'!W8:W23,"Sí")</f>
        <v>8</v>
      </c>
      <c r="C7" s="7"/>
      <c r="D7" s="7"/>
      <c r="E7" s="7"/>
      <c r="F7" s="7"/>
      <c r="G7" s="7"/>
      <c r="H7" s="7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>
      <c r="A8" s="7"/>
      <c r="B8" s="7"/>
      <c r="C8" s="7"/>
      <c r="D8" s="7"/>
      <c r="E8" s="7"/>
      <c r="F8" s="7"/>
      <c r="G8" s="7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s="7"/>
      <c r="B9" s="7"/>
      <c r="C9" s="7"/>
      <c r="D9" s="7"/>
      <c r="E9" s="7"/>
      <c r="F9" s="7"/>
      <c r="G9" s="7"/>
      <c r="H9" s="7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s="6" t="s">
        <v>192</v>
      </c>
      <c r="B10" s="6" t="s">
        <v>237</v>
      </c>
      <c r="C10" s="6" t="s">
        <v>238</v>
      </c>
      <c r="D10" s="7"/>
      <c r="E10" s="6" t="s">
        <v>14</v>
      </c>
      <c r="F10" s="6" t="s">
        <v>239</v>
      </c>
      <c r="G10" s="6" t="s">
        <v>240</v>
      </c>
      <c r="H10" s="7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8" t="s">
        <v>200</v>
      </c>
      <c r="B11" s="9">
        <f>COUNTIF('Matriz de Riesgos'!M8:M23,A11)</f>
        <v>0</v>
      </c>
      <c r="C11" s="9">
        <f>COUNTIF('Matriz de Riesgos'!U8:U23,A11)</f>
        <v>8</v>
      </c>
      <c r="D11" s="7"/>
      <c r="E11" s="10" t="s">
        <v>37</v>
      </c>
      <c r="F11" s="11">
        <f>COUNTIF('Matriz de Riesgos'!B8:B23,E11)</f>
        <v>2</v>
      </c>
      <c r="G11" s="12">
        <f>F11/$B$6</f>
        <v>0.125</v>
      </c>
      <c r="H11" s="7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>
      <c r="A12" s="13" t="s">
        <v>208</v>
      </c>
      <c r="B12" s="14">
        <f>COUNTIF('Matriz de Riesgos'!M8:M23,A12)</f>
        <v>8</v>
      </c>
      <c r="C12" s="14">
        <f>COUNTIF('Matriz de Riesgos'!U8:U23,A12)</f>
        <v>8</v>
      </c>
      <c r="D12" s="7"/>
      <c r="E12" s="10" t="s">
        <v>65</v>
      </c>
      <c r="F12" s="11">
        <f>COUNTIF('Matriz de Riesgos'!B8:B23,E12)</f>
        <v>4</v>
      </c>
      <c r="G12" s="12">
        <f>F12/$B$6</f>
        <v>0.25</v>
      </c>
      <c r="H12" s="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>
      <c r="A13" s="15" t="s">
        <v>216</v>
      </c>
      <c r="B13" s="16">
        <f>COUNTIF('Matriz de Riesgos'!M8:M23,A13)</f>
        <v>7</v>
      </c>
      <c r="C13" s="16">
        <f>COUNTIF('Matriz de Riesgos'!U8:U23,A13)</f>
        <v>0</v>
      </c>
      <c r="D13" s="7"/>
      <c r="E13" s="10" t="s">
        <v>98</v>
      </c>
      <c r="F13" s="11">
        <f>COUNTIF('Matriz de Riesgos'!B8:B23,E13)</f>
        <v>8</v>
      </c>
      <c r="G13" s="12">
        <f>F13/$B$6</f>
        <v>0.5</v>
      </c>
      <c r="H13" s="7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>
      <c r="A14" s="17" t="s">
        <v>224</v>
      </c>
      <c r="B14" s="18">
        <f>COUNTIF('Matriz de Riesgos'!M8:M23,A14)</f>
        <v>1</v>
      </c>
      <c r="C14" s="18">
        <f>COUNTIF('Matriz de Riesgos'!U8:U23,A14)</f>
        <v>0</v>
      </c>
      <c r="D14" s="7"/>
      <c r="E14" s="10" t="s">
        <v>165</v>
      </c>
      <c r="F14" s="11">
        <f>COUNTIF('Matriz de Riesgos'!B8:B23,E14)</f>
        <v>1</v>
      </c>
      <c r="G14" s="12">
        <f>F14/$B$6</f>
        <v>6.25E-2</v>
      </c>
      <c r="H14" s="7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A15" s="7"/>
      <c r="B15" s="7"/>
      <c r="C15" s="7"/>
      <c r="D15" s="7"/>
      <c r="E15" s="10" t="s">
        <v>176</v>
      </c>
      <c r="F15" s="11">
        <f>COUNTIF('Matriz de Riesgos'!B8:B23,E15)</f>
        <v>1</v>
      </c>
      <c r="G15" s="12">
        <f>F15/$B$6</f>
        <v>6.25E-2</v>
      </c>
      <c r="H15" s="7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A16" s="7"/>
      <c r="B16" s="7"/>
      <c r="C16" s="7"/>
      <c r="D16" s="7"/>
      <c r="E16" s="7"/>
      <c r="F16" s="7"/>
      <c r="G16" s="7"/>
      <c r="H16" s="7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>
      <c r="A17" s="7"/>
      <c r="B17" s="7"/>
      <c r="C17" s="7"/>
      <c r="D17" s="7"/>
      <c r="E17" s="7"/>
      <c r="F17" s="7"/>
      <c r="G17" s="7"/>
      <c r="H17" s="7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>
      <c r="A18" s="7"/>
      <c r="B18" s="7"/>
      <c r="C18" s="7"/>
      <c r="D18" s="7"/>
      <c r="E18" s="7"/>
      <c r="F18" s="7"/>
      <c r="G18" s="7"/>
      <c r="H18" s="7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 s="7"/>
      <c r="B19" s="7"/>
      <c r="C19" s="7"/>
      <c r="D19" s="7"/>
      <c r="E19" s="7"/>
      <c r="F19" s="7"/>
      <c r="G19" s="7"/>
      <c r="H19" s="7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>
      <c r="A20" s="7"/>
      <c r="B20" s="7"/>
      <c r="C20" s="7"/>
      <c r="D20" s="7"/>
      <c r="E20" s="7"/>
      <c r="F20" s="7"/>
      <c r="G20" s="7"/>
      <c r="H20" s="7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de Riesgos</vt:lpstr>
      <vt:lpstr>Escalas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Ximena Ramirez</cp:lastModifiedBy>
  <dcterms:created xsi:type="dcterms:W3CDTF">2026-07-08T21:34:26Z</dcterms:created>
  <dcterms:modified xsi:type="dcterms:W3CDTF">2026-07-08T21:34:27Z</dcterms:modified>
</cp:coreProperties>
</file>