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D:\Users\mdurangca\Downloads\"/>
    </mc:Choice>
  </mc:AlternateContent>
  <xr:revisionPtr revIDLastSave="0" documentId="13_ncr:1_{AE9D93EA-1476-4CD5-8D4F-BB16D7EBD613}" xr6:coauthVersionLast="47" xr6:coauthVersionMax="47" xr10:uidLastSave="{00000000-0000-0000-0000-000000000000}"/>
  <bookViews>
    <workbookView xWindow="-120" yWindow="-120" windowWidth="29040" windowHeight="15720" xr2:uid="{00000000-000D-0000-FFFF-FFFF00000000}"/>
  </bookViews>
  <sheets>
    <sheet name="OFERTA ECONÓ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7" i="1" l="1"/>
  <c r="D27" i="1"/>
  <c r="D24" i="1"/>
  <c r="E23" i="1"/>
  <c r="D23" i="1"/>
  <c r="E22" i="1"/>
  <c r="D22" i="1"/>
  <c r="D19" i="1"/>
  <c r="D15" i="1"/>
  <c r="E14" i="1"/>
  <c r="E13" i="1"/>
  <c r="E19" i="1" s="1"/>
  <c r="D28" i="1" l="1"/>
  <c r="E24" i="1"/>
  <c r="E15" i="1"/>
  <c r="D16" i="1"/>
  <c r="D17" i="1"/>
  <c r="D18" i="1"/>
  <c r="D20" i="1" l="1"/>
  <c r="D29" i="1" s="1"/>
  <c r="D31" i="1" s="1"/>
  <c r="D33" i="1" s="1"/>
  <c r="E18" i="1"/>
  <c r="E16" i="1"/>
  <c r="E17" i="1"/>
  <c r="E26" i="1" s="1"/>
  <c r="E20" i="1" l="1"/>
  <c r="E25" i="1"/>
  <c r="E28" i="1" s="1"/>
  <c r="E29" i="1" l="1"/>
  <c r="E31" i="1" s="1"/>
  <c r="D34" i="1" s="1"/>
  <c r="E35" i="1" s="1"/>
  <c r="E36" i="1" l="1"/>
  <c r="E37" i="1" l="1"/>
  <c r="E38" i="1" s="1"/>
</calcChain>
</file>

<file path=xl/sharedStrings.xml><?xml version="1.0" encoding="utf-8"?>
<sst xmlns="http://schemas.openxmlformats.org/spreadsheetml/2006/main" count="55" uniqueCount="51">
  <si>
    <t>FORMATO 5 - ANEXO OFERTA ECONÓMICA</t>
  </si>
  <si>
    <t>PROCESO</t>
  </si>
  <si>
    <t>OBJETO</t>
  </si>
  <si>
    <t>NOMBRE DEL PROPONENTE</t>
  </si>
  <si>
    <t>[Diligenciar con los datos del proponente]</t>
  </si>
  <si>
    <t>NIT</t>
  </si>
  <si>
    <t>ÍTEM</t>
  </si>
  <si>
    <t>CONCEPTO  </t>
  </si>
  <si>
    <t>%  </t>
  </si>
  <si>
    <t>VALOR  </t>
  </si>
  <si>
    <t>SALARIO  </t>
  </si>
  <si>
    <t>SUBSIDIO DE TRANSPORTE  </t>
  </si>
  <si>
    <t>TOTAL SALARIO  </t>
  </si>
  <si>
    <t>CESANTIAS  </t>
  </si>
  <si>
    <t>PRIMA  </t>
  </si>
  <si>
    <t>INTERESES  </t>
  </si>
  <si>
    <t>VACACIONES  </t>
  </si>
  <si>
    <t>SUBTOTAL  </t>
  </si>
  <si>
    <t>SALUD  </t>
  </si>
  <si>
    <t>PENSIONES  </t>
  </si>
  <si>
    <t>ARL</t>
  </si>
  <si>
    <t>CAJA DE COMPENSACION  </t>
  </si>
  <si>
    <t>ICBF</t>
  </si>
  <si>
    <t>SENA</t>
  </si>
  <si>
    <t>UNIFORMES </t>
  </si>
  <si>
    <t>TOTAL MANO DE OBRA  </t>
  </si>
  <si>
    <t>VALOR INSUMOS  </t>
  </si>
  <si>
    <t>TOTAL MENSUAL UNITARIO</t>
  </si>
  <si>
    <t>DESAGREGADO</t>
  </si>
  <si>
    <t>CANTIDAD OPERARIOS</t>
  </si>
  <si>
    <t>DÍAS CONTABLES</t>
  </si>
  <si>
    <t>SUBTOTALES</t>
  </si>
  <si>
    <t>ADMINISTRACION</t>
  </si>
  <si>
    <t>IVA</t>
  </si>
  <si>
    <t>VALOR TOTAL DE LA PROPUESTA ECONÓMICA</t>
  </si>
  <si>
    <t>NOTAS DE LA PROPUESTA ECONÓMICA</t>
  </si>
  <si>
    <r>
      <rPr>
        <b/>
        <sz val="10"/>
        <color rgb="FF000000"/>
        <rFont val="Arial"/>
      </rPr>
      <t>Nota 3:</t>
    </r>
    <r>
      <rPr>
        <sz val="10"/>
        <color rgb="FF000000"/>
        <rFont val="Arial"/>
      </rPr>
      <t xml:space="preserve">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</si>
  <si>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rgb="FF000000"/>
        <rFont val="Arial"/>
        <family val="2"/>
      </rPr>
      <t xml:space="preserve">Nota 5: </t>
    </r>
    <r>
      <rPr>
        <sz val="10"/>
        <color rgb="FF000000"/>
        <rFont val="Arial"/>
        <family val="2"/>
      </rPr>
      <t>Se analizará la artificialidad de los precios de cada uno de los ítems del contrato, de acuerdo con lo establecido en la guía G-MOAB-01 “Guía para el manejo de ofertas artificialmente bajas en Procesos de Contratación”, expedida por Colombia Compra Eficiente.</t>
    </r>
  </si>
  <si>
    <t>FORMA DE DILIGENCIAR EL ANEXO ECONÓMICO Y VARIABLES A CONSIDERAR</t>
  </si>
  <si>
    <t xml:space="preserve">Los precios para la ejecución del objeto contractual presentan dos variables a saber: </t>
  </si>
  <si>
    <t>“PRESTACIÓN DEL SERVICIO DE ASEO Y LIMPIEZA, CAFETERÍA, MANEJO DE RESIDUOS Y MANTENIMIENTO EN GENERAL, DE LAS SEDES ADMINISTRATIVAS Y DE LOS DESPACHOS JUDICIALES A CARGO DE LA DIRECCIÓN EJECUTIVA SECCIONAL DE ADMINISTRACIÓN JUDICIAL DE MEDELLÍN”</t>
  </si>
  <si>
    <t>Servicio de Aseo 
Tiempo Completo 
42 HORAS SEMANALES 
de lunes a sábado</t>
  </si>
  <si>
    <t>Servicio de Aseo 
Medio Tiempo
21 HORAS SEMANALES 
de lunes a sábado</t>
  </si>
  <si>
    <t>Tiempo  Completo 42 HORAS  SEMANALES de lunes a sábado</t>
  </si>
  <si>
    <t>Medio Tiempo 21 HORAS  SEMANALES de lunes a sábado</t>
  </si>
  <si>
    <r>
      <t xml:space="preserve">La segunda, por los insumos que están determinados y son cuantificables, para los cuales cada contratista estipulará las variaciones que le permitirán presentar la oferta más económica, por lo cual las </t>
    </r>
    <r>
      <rPr>
        <b/>
        <sz val="10"/>
        <color rgb="FF000000"/>
        <rFont val="Arial"/>
        <family val="2"/>
      </rPr>
      <t>celdas D30 y E30</t>
    </r>
    <r>
      <rPr>
        <sz val="10"/>
        <color rgb="FF000000"/>
        <rFont val="Arial"/>
      </rPr>
      <t xml:space="preserve"> se encuentran desbloqueados, y unicamente recibe números enteros, sin puntos, ni comas, ni caracteres.
De igual manera, se advierte que, aunque el valor de los insumos es variable y será determinado por el proponente en la propuesta económica, en todo caso el valor mensual para el SERVICIO 42 HORAS y el SERVICIO 21 HORAS de la propuesta económica del proponente no podrá superar el valor descritos para estos servicios en el documento denominado 02Anexo1Promedios.xls, ubicado el tope en las celdas </t>
    </r>
    <r>
      <rPr>
        <b/>
        <sz val="10"/>
        <color rgb="FF000000"/>
        <rFont val="Arial"/>
        <family val="2"/>
      </rPr>
      <t>J5 y J6</t>
    </r>
    <r>
      <rPr>
        <sz val="10"/>
        <color rgb="FF000000"/>
        <rFont val="Arial"/>
      </rPr>
      <t xml:space="preserve"> del cual es el cuadro de precios de la Entidad, </t>
    </r>
    <r>
      <rPr>
        <b/>
        <sz val="10"/>
        <color rgb="FF000000"/>
        <rFont val="Arial"/>
      </rPr>
      <t xml:space="preserve">so pena de rechazo. </t>
    </r>
  </si>
  <si>
    <r>
      <t xml:space="preserve">La primera, los precios fijos que corresponden al valor del pago de salarios y demás emolumentos que están legalmente regulados y sobre los cuales ningún contratista podrá presentar modificaciones, so pena de rechazo, sin perjuicio de lo establecido en el artículo 114-1 del Decreto 624 de 1989 Estatuto Tributario.
- Las Cesantías, prima e intereses a las cesantías se calcula teniendo en cuenta el auxilio de transporte.
- Las vacaciones se calcula solo con el salario basico.
- La pension y la ARL no se pueden calcular por debajo del salario minimo legal vigente
- La CCF se calcula con base al salario devengado.
La determinación del ítem uniformes se realizará según el estudio de mercado con un porcentaje de referencia del cinco por ciento (5 %) de acuerdo a los precios promedio del mercado, pero cada contratista estipulará el valor que le permitirán presentar la oferta más económica con respeto de los preceptos legales, por lo anterior la </t>
    </r>
    <r>
      <rPr>
        <b/>
        <sz val="10"/>
        <color rgb="FF000000"/>
        <rFont val="Arial"/>
        <family val="2"/>
      </rPr>
      <t>celda C27</t>
    </r>
    <r>
      <rPr>
        <sz val="10"/>
        <color rgb="FF000000"/>
        <rFont val="Arial"/>
      </rPr>
      <t xml:space="preserve"> no se encuentra bloqueada, permitiendo al oferente modificar el porcentaje, sin superar el cinco por ciento (5%) de referencia, </t>
    </r>
    <r>
      <rPr>
        <b/>
        <sz val="10"/>
        <color rgb="FF000000"/>
        <rFont val="Arial"/>
      </rPr>
      <t>so pena de rechazo</t>
    </r>
  </si>
  <si>
    <r>
      <rPr>
        <b/>
        <sz val="10"/>
        <color rgb="FF000000"/>
        <rFont val="Arial"/>
      </rPr>
      <t>Nota 1:</t>
    </r>
    <r>
      <rPr>
        <sz val="10"/>
        <color rgb="FF000000"/>
        <rFont val="Arial"/>
      </rPr>
      <t xml:space="preserve"> Los proponentes no podrán exceder el VALOR UNITARIO PROMEDIO (ANTES DE IVA) de cada ítem, ni el valor del presupuesto oficial establecido en el estudio de mercado, so pena de rechazo. EN TODO CASO LA PROPUESTA SERÁ EVALUADA CON EL PRECIO UNITARIO ANTES DE IVA. 
En todo caso el valor ofertado más el impuesto al valor agregado a que haya lugar dependiendo del régimen aplicable, no podrá superar el presupuesto oficial (Precio Estimado) establecido para la contratación. 
El FORMATO 5 – ANEXO A LA OFERTA ECONÓMICA, tiene que coincidir con el valor presentado en SECOP II, so pena de rechazo; así mismo, deberá también ser remitido en formato Excel a fin de realizar una correcta valoración. 
</t>
    </r>
  </si>
  <si>
    <r>
      <rPr>
        <b/>
        <sz val="10"/>
        <color rgb="FF000000"/>
        <rFont val="Arial"/>
      </rPr>
      <t>Nota 2:</t>
    </r>
    <r>
      <rPr>
        <sz val="10"/>
        <color rgb="FF000000"/>
        <rFont val="Arial"/>
      </rPr>
      <t xml:space="preserve"> El contrato se celebrará teniendo en cuenta el valor de la propuesta económica presentada por el contratista, incluido el valor del IVA y demás contribuciones de ley y se ejecutará de acuerdo a las necesidades del servicio.</t>
    </r>
  </si>
  <si>
    <r>
      <rPr>
        <b/>
        <sz val="10"/>
        <color rgb="FF000000"/>
        <rFont val="Arial"/>
        <family val="2"/>
      </rPr>
      <t xml:space="preserve">Nota 4: </t>
    </r>
    <r>
      <rPr>
        <sz val="10"/>
        <color rgb="FF000000"/>
        <rFont val="Arial"/>
        <family val="2"/>
      </rPr>
      <t xml:space="preserve">En caso de presentarse errores aritméticos en la oferta económica de los proponentes, el proponente aceptará que la entidad proceda a su corrección y, para todos los efectos, se tendrá en cuenta el valor corregido.
</t>
    </r>
    <r>
      <rPr>
        <b/>
        <sz val="10"/>
        <color rgb="FF000000"/>
        <rFont val="Arial"/>
        <family val="2"/>
      </rPr>
      <t>Sera rechazada la oferta cuando</t>
    </r>
    <r>
      <rPr>
        <sz val="10"/>
        <color rgb="FF000000"/>
        <rFont val="Arial"/>
        <family val="2"/>
      </rPr>
      <t xml:space="preserve">, una vez hecha la corrección por trascripción y/o aritmética, si a ello hubiere lugar, la diferencia, en valor absoluto, entre el valor presentado y el nuevo valor corregido supere el uno por ciento (1%) con respecto al valor total presentado en la propuesta, ya que dicha corrección impacte el valor final de la oferta. </t>
    </r>
  </si>
  <si>
    <r>
      <rPr>
        <b/>
        <sz val="10"/>
        <color rgb="FF000000"/>
        <rFont val="Arial"/>
        <family val="2"/>
      </rPr>
      <t>Nota 6:</t>
    </r>
    <r>
      <rPr>
        <sz val="10"/>
        <color rgb="FF000000"/>
        <rFont val="Arial"/>
        <family val="2"/>
      </rPr>
      <t xml:space="preserve">  El contratista está en la obligación de mantener los precios ofrecidos en su oferta. En ningún caso podrá cambiar o modificar los precios establecidos durante la ejecución del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</si>
</sst>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_-;\-[$$-240A]\ * #,##0_-;_-[$$-240A]\ * &quot;-&quot;_-;_-@_-"/>
    <numFmt numFmtId="165" formatCode="0.000%"/>
  </numFmts>
  <fonts count="13" x14ac:knownFonts="1">
    <font>
      <sz val="11"/>
      <color theme="1"/>
      <name val="Aptos Narrow"/>
      <family val="2"/>
      <scheme val="minor"/>
    </font>
    <font>
      <b/>
      <sz val="10"/>
      <color theme="1"/>
      <name val="Arial"/>
      <family val="2"/>
    </font>
    <font>
      <sz val="10"/>
      <color theme="1"/>
      <name val="Arial"/>
      <family val="2"/>
    </font>
    <font>
      <sz val="11"/>
      <color theme="1"/>
      <name val="Aptos Narrow"/>
      <family val="2"/>
      <scheme val="minor"/>
    </font>
    <font>
      <b/>
      <sz val="11"/>
      <color theme="1"/>
      <name val="Arial"/>
      <family val="2"/>
    </font>
    <font>
      <sz val="10"/>
      <color rgb="FF000000"/>
      <name val="Arial"/>
      <family val="2"/>
    </font>
    <font>
      <b/>
      <sz val="10"/>
      <color rgb="FF000000"/>
      <name val="Arial"/>
      <family val="2"/>
    </font>
    <font>
      <b/>
      <sz val="8"/>
      <color theme="1"/>
      <name val="Arial"/>
      <family val="2"/>
    </font>
    <font>
      <sz val="10"/>
      <name val="Tahoma"/>
      <family val="2"/>
    </font>
    <font>
      <sz val="10"/>
      <name val="Arial"/>
      <family val="2"/>
    </font>
    <font>
      <sz val="11"/>
      <color theme="1"/>
      <name val="Arial"/>
      <family val="2"/>
    </font>
    <font>
      <b/>
      <sz val="10"/>
      <color rgb="FF000000"/>
      <name val="Arial"/>
    </font>
    <font>
      <sz val="10"/>
      <color rgb="FF000000"/>
      <name val="Arial"/>
    </font>
  </fonts>
  <fills count="8">
    <fill>
      <patternFill patternType="none"/>
    </fill>
    <fill>
      <patternFill patternType="gray125"/>
    </fill>
    <fill>
      <patternFill patternType="solid">
        <fgColor rgb="FFE5DFEC"/>
        <bgColor indexed="64"/>
      </patternFill>
    </fill>
    <fill>
      <patternFill patternType="solid">
        <fgColor rgb="FFFFE699"/>
        <bgColor indexed="64"/>
      </patternFill>
    </fill>
    <fill>
      <patternFill patternType="solid">
        <fgColor theme="9" tint="0.79998168889431442"/>
        <bgColor indexed="64"/>
      </patternFill>
    </fill>
    <fill>
      <patternFill patternType="solid">
        <fgColor theme="1"/>
        <bgColor indexed="64"/>
      </patternFill>
    </fill>
    <fill>
      <patternFill patternType="solid">
        <fgColor theme="0"/>
        <bgColor indexed="64"/>
      </patternFill>
    </fill>
    <fill>
      <patternFill patternType="solid">
        <fgColor rgb="FFFFFF00"/>
        <bgColor indexed="64"/>
      </patternFill>
    </fill>
  </fills>
  <borders count="33">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rgb="FF000000"/>
      </right>
      <top/>
      <bottom style="thin">
        <color rgb="FF000000"/>
      </bottom>
      <diagonal/>
    </border>
    <border>
      <left style="thin">
        <color indexed="64"/>
      </left>
      <right/>
      <top style="thin">
        <color rgb="FF000000"/>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thin">
        <color indexed="64"/>
      </bottom>
      <diagonal/>
    </border>
    <border>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rgb="FF000000"/>
      </right>
      <top style="thin">
        <color rgb="FF000000"/>
      </top>
      <bottom/>
      <diagonal/>
    </border>
    <border>
      <left style="thin">
        <color indexed="64"/>
      </left>
      <right style="medium">
        <color rgb="FF000000"/>
      </right>
      <top/>
      <bottom style="thin">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2">
    <xf numFmtId="0" fontId="0" fillId="0" borderId="0"/>
    <xf numFmtId="9" fontId="3" fillId="0" borderId="0" applyFont="0" applyFill="0" applyBorder="0" applyAlignment="0" applyProtection="0"/>
  </cellStyleXfs>
  <cellXfs count="110">
    <xf numFmtId="0" fontId="0" fillId="0" borderId="0" xfId="0"/>
    <xf numFmtId="164" fontId="2" fillId="0" borderId="2" xfId="0" applyNumberFormat="1" applyFont="1" applyBorder="1" applyAlignment="1">
      <alignment horizontal="left" vertical="center" wrapText="1"/>
    </xf>
    <xf numFmtId="164" fontId="1" fillId="2" borderId="2" xfId="0" applyNumberFormat="1" applyFont="1" applyFill="1" applyBorder="1" applyAlignment="1">
      <alignment horizontal="left" vertical="center" wrapText="1"/>
    </xf>
    <xf numFmtId="10" fontId="2" fillId="0" borderId="2" xfId="0" applyNumberFormat="1" applyFont="1" applyBorder="1" applyAlignment="1">
      <alignment horizontal="left" vertical="center" wrapText="1"/>
    </xf>
    <xf numFmtId="165" fontId="2" fillId="0" borderId="2" xfId="0" applyNumberFormat="1" applyFont="1" applyBorder="1" applyAlignment="1">
      <alignment horizontal="left" vertical="center" wrapText="1"/>
    </xf>
    <xf numFmtId="164" fontId="1" fillId="3" borderId="2" xfId="0" applyNumberFormat="1" applyFont="1" applyFill="1" applyBorder="1" applyAlignment="1">
      <alignment horizontal="left" vertical="center" wrapText="1"/>
    </xf>
    <xf numFmtId="0" fontId="2" fillId="0" borderId="0" xfId="0" applyFont="1"/>
    <xf numFmtId="0" fontId="2" fillId="0" borderId="0" xfId="0" applyFont="1" applyAlignment="1">
      <alignment horizontal="left" vertical="center"/>
    </xf>
    <xf numFmtId="164" fontId="1" fillId="4" borderId="3" xfId="0" applyNumberFormat="1" applyFont="1" applyFill="1" applyBorder="1" applyAlignment="1">
      <alignment horizontal="left" vertical="center" wrapText="1"/>
    </xf>
    <xf numFmtId="0" fontId="1" fillId="4" borderId="5" xfId="0" applyFont="1" applyFill="1" applyBorder="1" applyAlignment="1">
      <alignment horizontal="center" vertical="center" wrapText="1"/>
    </xf>
    <xf numFmtId="0" fontId="8" fillId="0" borderId="5" xfId="0" applyFont="1" applyBorder="1" applyAlignment="1">
      <alignment horizontal="center"/>
    </xf>
    <xf numFmtId="0" fontId="10" fillId="0" borderId="0" xfId="0" applyFont="1"/>
    <xf numFmtId="9" fontId="4" fillId="4" borderId="5" xfId="1" applyFont="1" applyFill="1" applyBorder="1" applyAlignment="1">
      <alignment horizontal="center" vertical="center" wrapText="1"/>
    </xf>
    <xf numFmtId="0" fontId="1" fillId="0" borderId="2" xfId="0" applyFont="1" applyBorder="1" applyAlignment="1">
      <alignment horizontal="center" vertical="center" wrapText="1"/>
    </xf>
    <xf numFmtId="0" fontId="7" fillId="0" borderId="2" xfId="0" applyFont="1" applyBorder="1" applyAlignment="1">
      <alignment horizontal="center" vertical="center" wrapText="1"/>
    </xf>
    <xf numFmtId="0" fontId="9" fillId="0" borderId="10" xfId="0" applyFont="1" applyBorder="1" applyAlignment="1">
      <alignment horizontal="center"/>
    </xf>
    <xf numFmtId="0" fontId="1" fillId="6" borderId="19" xfId="0" applyFont="1" applyFill="1" applyBorder="1" applyAlignment="1">
      <alignment vertical="center"/>
    </xf>
    <xf numFmtId="0" fontId="2" fillId="6" borderId="15" xfId="0" applyFont="1" applyFill="1" applyBorder="1"/>
    <xf numFmtId="0" fontId="2" fillId="6" borderId="0" xfId="0" applyFont="1" applyFill="1"/>
    <xf numFmtId="0" fontId="2" fillId="6" borderId="16" xfId="0" applyFont="1" applyFill="1" applyBorder="1"/>
    <xf numFmtId="0" fontId="1" fillId="0" borderId="22" xfId="0" applyFont="1" applyBorder="1" applyAlignment="1">
      <alignment horizontal="center" vertical="center" wrapText="1"/>
    </xf>
    <xf numFmtId="0" fontId="7" fillId="0" borderId="22" xfId="0" applyFont="1" applyBorder="1" applyAlignment="1">
      <alignment horizontal="center" vertical="center" wrapText="1"/>
    </xf>
    <xf numFmtId="164" fontId="2" fillId="0" borderId="22" xfId="0" applyNumberFormat="1" applyFont="1" applyBorder="1" applyAlignment="1">
      <alignment horizontal="left" vertical="center" wrapText="1"/>
    </xf>
    <xf numFmtId="164" fontId="1" fillId="2" borderId="22" xfId="0" applyNumberFormat="1" applyFont="1" applyFill="1" applyBorder="1" applyAlignment="1">
      <alignment horizontal="left" vertical="center" wrapText="1"/>
    </xf>
    <xf numFmtId="164" fontId="1" fillId="3" borderId="22" xfId="0" applyNumberFormat="1" applyFont="1" applyFill="1" applyBorder="1" applyAlignment="1">
      <alignment horizontal="left" vertical="center" wrapText="1"/>
    </xf>
    <xf numFmtId="0" fontId="1" fillId="4" borderId="19" xfId="0" applyFont="1" applyFill="1" applyBorder="1" applyAlignment="1">
      <alignment horizontal="center" vertical="center" wrapText="1"/>
    </xf>
    <xf numFmtId="164" fontId="1" fillId="4" borderId="27" xfId="0" applyNumberFormat="1" applyFont="1" applyFill="1" applyBorder="1" applyAlignment="1">
      <alignment horizontal="left" vertical="center" wrapText="1"/>
    </xf>
    <xf numFmtId="0" fontId="2" fillId="0" borderId="19" xfId="0" applyFont="1" applyBorder="1"/>
    <xf numFmtId="164" fontId="4" fillId="4" borderId="29" xfId="0" applyNumberFormat="1" applyFont="1" applyFill="1" applyBorder="1" applyAlignment="1">
      <alignment horizontal="center"/>
    </xf>
    <xf numFmtId="164" fontId="4" fillId="4" borderId="20" xfId="0" applyNumberFormat="1" applyFont="1" applyFill="1" applyBorder="1" applyAlignment="1">
      <alignment horizontal="left" vertical="center" wrapText="1"/>
    </xf>
    <xf numFmtId="0" fontId="2" fillId="5" borderId="15" xfId="0" applyFont="1" applyFill="1" applyBorder="1"/>
    <xf numFmtId="0" fontId="2" fillId="5" borderId="0" xfId="0" applyFont="1" applyFill="1"/>
    <xf numFmtId="0" fontId="2" fillId="5" borderId="16" xfId="0" applyFont="1" applyFill="1" applyBorder="1"/>
    <xf numFmtId="0" fontId="5" fillId="5" borderId="15" xfId="0" applyFont="1" applyFill="1" applyBorder="1" applyAlignment="1">
      <alignment horizontal="left" vertical="center" wrapText="1"/>
    </xf>
    <xf numFmtId="0" fontId="5" fillId="5" borderId="0" xfId="0" applyFont="1" applyFill="1" applyAlignment="1">
      <alignment horizontal="left" vertical="center" wrapText="1"/>
    </xf>
    <xf numFmtId="0" fontId="2" fillId="5" borderId="0" xfId="0" applyFont="1" applyFill="1" applyAlignment="1">
      <alignment horizontal="left" vertical="center" wrapText="1"/>
    </xf>
    <xf numFmtId="0" fontId="2" fillId="5" borderId="16" xfId="0" applyFont="1" applyFill="1" applyBorder="1" applyAlignment="1">
      <alignment horizontal="left" vertical="center" wrapText="1"/>
    </xf>
    <xf numFmtId="0" fontId="2" fillId="5" borderId="15" xfId="0" applyFont="1" applyFill="1" applyBorder="1" applyAlignment="1">
      <alignment horizontal="left" vertical="center"/>
    </xf>
    <xf numFmtId="0" fontId="2" fillId="5" borderId="0" xfId="0" applyFont="1" applyFill="1" applyAlignment="1">
      <alignment horizontal="left" vertical="center"/>
    </xf>
    <xf numFmtId="0" fontId="2" fillId="5" borderId="16" xfId="0" applyFont="1" applyFill="1" applyBorder="1" applyAlignment="1">
      <alignment horizontal="left" vertical="center"/>
    </xf>
    <xf numFmtId="164" fontId="2" fillId="7" borderId="2" xfId="0" applyNumberFormat="1" applyFont="1" applyFill="1" applyBorder="1" applyAlignment="1">
      <alignment horizontal="left" vertical="center" wrapText="1"/>
    </xf>
    <xf numFmtId="164" fontId="2" fillId="7" borderId="22" xfId="0" applyNumberFormat="1" applyFont="1" applyFill="1" applyBorder="1" applyAlignment="1">
      <alignment horizontal="left" vertical="center" wrapText="1"/>
    </xf>
    <xf numFmtId="0" fontId="4" fillId="4" borderId="19"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2" fillId="6" borderId="5" xfId="0" applyFont="1" applyFill="1" applyBorder="1" applyAlignment="1">
      <alignment horizontal="left" vertical="center"/>
    </xf>
    <xf numFmtId="0" fontId="2" fillId="6" borderId="20" xfId="0" applyFont="1" applyFill="1" applyBorder="1" applyAlignment="1">
      <alignment horizontal="left" vertical="center"/>
    </xf>
    <xf numFmtId="0" fontId="2" fillId="6" borderId="5" xfId="0" applyFont="1" applyFill="1" applyBorder="1" applyAlignment="1">
      <alignment horizontal="left" vertical="center" wrapText="1"/>
    </xf>
    <xf numFmtId="0" fontId="2" fillId="6" borderId="20" xfId="0" applyFont="1" applyFill="1" applyBorder="1" applyAlignment="1">
      <alignment horizontal="left" vertical="center" wrapText="1"/>
    </xf>
    <xf numFmtId="0" fontId="2" fillId="0" borderId="5" xfId="0" applyFont="1" applyBorder="1" applyAlignment="1">
      <alignment horizontal="left" vertical="center"/>
    </xf>
    <xf numFmtId="0" fontId="2" fillId="0" borderId="20" xfId="0" applyFont="1" applyBorder="1" applyAlignment="1">
      <alignment horizontal="left" vertical="center"/>
    </xf>
    <xf numFmtId="0" fontId="4" fillId="4" borderId="11" xfId="0" applyFont="1" applyFill="1" applyBorder="1" applyAlignment="1">
      <alignment horizontal="center" vertical="center" wrapText="1"/>
    </xf>
    <xf numFmtId="0" fontId="1" fillId="0" borderId="2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5" xfId="0" applyFont="1" applyBorder="1" applyAlignment="1">
      <alignment horizontal="left" vertical="center" wrapText="1"/>
    </xf>
    <xf numFmtId="0" fontId="2" fillId="0" borderId="2" xfId="0" applyFont="1" applyBorder="1" applyAlignment="1">
      <alignment horizontal="left" vertical="center" wrapText="1"/>
    </xf>
    <xf numFmtId="0" fontId="1" fillId="0" borderId="2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7" xfId="0" applyFont="1" applyBorder="1" applyAlignment="1">
      <alignment horizontal="center" vertical="center" wrapText="1"/>
    </xf>
    <xf numFmtId="0" fontId="2" fillId="0" borderId="21" xfId="0" applyFont="1" applyBorder="1" applyAlignment="1">
      <alignment horizontal="left" vertical="center" wrapText="1"/>
    </xf>
    <xf numFmtId="0" fontId="2" fillId="0" borderId="1" xfId="0" applyFont="1" applyBorder="1" applyAlignment="1">
      <alignment horizontal="left" vertical="center" wrapText="1"/>
    </xf>
    <xf numFmtId="0" fontId="1" fillId="6" borderId="12"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14" xfId="0" applyFont="1" applyFill="1" applyBorder="1" applyAlignment="1">
      <alignment horizontal="center" vertical="center"/>
    </xf>
    <xf numFmtId="0" fontId="1" fillId="6" borderId="15" xfId="0" applyFont="1" applyFill="1" applyBorder="1" applyAlignment="1">
      <alignment horizontal="center" vertical="center"/>
    </xf>
    <xf numFmtId="0" fontId="1" fillId="6" borderId="0" xfId="0" applyFont="1" applyFill="1" applyAlignment="1">
      <alignment horizontal="center" vertical="center"/>
    </xf>
    <xf numFmtId="0" fontId="1" fillId="6" borderId="16" xfId="0" applyFont="1" applyFill="1" applyBorder="1" applyAlignment="1">
      <alignment horizontal="center" vertical="center"/>
    </xf>
    <xf numFmtId="0" fontId="1" fillId="6" borderId="17"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18" xfId="0" applyFont="1" applyFill="1" applyBorder="1" applyAlignment="1">
      <alignment horizontal="center" vertical="center"/>
    </xf>
    <xf numFmtId="0" fontId="12" fillId="0" borderId="15" xfId="0" applyFont="1" applyBorder="1" applyAlignment="1">
      <alignment horizontal="justify" vertical="top" wrapText="1"/>
    </xf>
    <xf numFmtId="0" fontId="5" fillId="0" borderId="0" xfId="0" applyFont="1" applyAlignment="1">
      <alignment horizontal="justify" vertical="top" wrapText="1"/>
    </xf>
    <xf numFmtId="0" fontId="2" fillId="0" borderId="0" xfId="0" applyFont="1" applyAlignment="1">
      <alignment horizontal="justify" vertical="top"/>
    </xf>
    <xf numFmtId="0" fontId="2" fillId="0" borderId="16" xfId="0" applyFont="1" applyBorder="1" applyAlignment="1">
      <alignment horizontal="justify" vertical="top"/>
    </xf>
    <xf numFmtId="0" fontId="1" fillId="2" borderId="25"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3" borderId="25" xfId="0" applyFont="1" applyFill="1" applyBorder="1" applyAlignment="1">
      <alignment horizontal="left" vertical="center" wrapText="1"/>
    </xf>
    <xf numFmtId="0" fontId="1" fillId="3" borderId="2" xfId="0" applyFont="1" applyFill="1" applyBorder="1" applyAlignment="1">
      <alignment horizontal="left" vertical="center" wrapText="1"/>
    </xf>
    <xf numFmtId="0" fontId="2" fillId="0" borderId="26" xfId="0" applyFont="1" applyBorder="1" applyAlignment="1">
      <alignment horizontal="left" vertical="center" wrapText="1"/>
    </xf>
    <xf numFmtId="0" fontId="2" fillId="0" borderId="4" xfId="0" applyFont="1" applyBorder="1" applyAlignment="1">
      <alignment horizontal="left" vertical="center" wrapText="1"/>
    </xf>
    <xf numFmtId="0" fontId="1" fillId="4" borderId="19"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0" borderId="15" xfId="0" applyFont="1" applyBorder="1" applyAlignment="1">
      <alignment horizontal="center" vertical="center"/>
    </xf>
    <xf numFmtId="0" fontId="1" fillId="0" borderId="0" xfId="0" applyFont="1" applyAlignment="1">
      <alignment horizontal="center" vertical="center"/>
    </xf>
    <xf numFmtId="0" fontId="1" fillId="0" borderId="16" xfId="0" applyFont="1" applyBorder="1" applyAlignment="1">
      <alignment horizontal="center" vertical="center"/>
    </xf>
    <xf numFmtId="164" fontId="1" fillId="4" borderId="8" xfId="0" applyNumberFormat="1" applyFont="1" applyFill="1" applyBorder="1" applyAlignment="1">
      <alignment horizontal="center" vertical="center" wrapText="1"/>
    </xf>
    <xf numFmtId="164" fontId="1" fillId="4" borderId="28" xfId="0" applyNumberFormat="1" applyFont="1" applyFill="1" applyBorder="1" applyAlignment="1">
      <alignment horizontal="center" vertical="center" wrapText="1"/>
    </xf>
    <xf numFmtId="164" fontId="2" fillId="0" borderId="2" xfId="0" applyNumberFormat="1" applyFont="1" applyBorder="1" applyAlignment="1">
      <alignment horizontal="center"/>
    </xf>
    <xf numFmtId="0" fontId="2" fillId="0" borderId="22" xfId="0" applyFont="1" applyBorder="1" applyAlignment="1">
      <alignment horizontal="center"/>
    </xf>
    <xf numFmtId="0" fontId="2" fillId="0" borderId="0" xfId="0" applyFont="1" applyAlignment="1">
      <alignment horizontal="justify" vertical="center" wrapText="1"/>
    </xf>
    <xf numFmtId="0" fontId="2" fillId="0" borderId="16" xfId="0" applyFont="1" applyBorder="1" applyAlignment="1">
      <alignment horizontal="justify" vertical="center" wrapText="1"/>
    </xf>
    <xf numFmtId="0" fontId="5" fillId="0" borderId="31" xfId="0" applyFont="1" applyBorder="1" applyAlignment="1">
      <alignment horizontal="justify" vertical="center" wrapText="1"/>
    </xf>
    <xf numFmtId="0" fontId="2" fillId="0" borderId="31" xfId="0" applyFont="1" applyBorder="1" applyAlignment="1">
      <alignment horizontal="justify" vertical="center" wrapText="1"/>
    </xf>
    <xf numFmtId="0" fontId="2" fillId="0" borderId="32" xfId="0" applyFont="1" applyBorder="1" applyAlignment="1">
      <alignment horizontal="justify" vertical="center" wrapText="1"/>
    </xf>
    <xf numFmtId="0" fontId="2" fillId="0" borderId="0" xfId="0" applyFont="1" applyAlignment="1">
      <alignment horizontal="justify" vertical="top" wrapText="1"/>
    </xf>
    <xf numFmtId="0" fontId="2" fillId="0" borderId="16" xfId="0" applyFont="1" applyBorder="1" applyAlignment="1">
      <alignment horizontal="justify" vertical="top" wrapText="1"/>
    </xf>
    <xf numFmtId="0" fontId="5" fillId="0" borderId="15" xfId="0" applyFont="1" applyBorder="1" applyAlignment="1">
      <alignment horizontal="justify" vertical="top" wrapText="1"/>
    </xf>
    <xf numFmtId="0" fontId="6" fillId="0" borderId="15" xfId="0" applyFont="1" applyBorder="1" applyAlignment="1">
      <alignment horizontal="center" vertical="center" wrapText="1"/>
    </xf>
    <xf numFmtId="0" fontId="6" fillId="0" borderId="0" xfId="0" applyFont="1" applyAlignment="1">
      <alignment horizontal="center" vertical="center" wrapText="1"/>
    </xf>
    <xf numFmtId="0" fontId="6" fillId="0" borderId="16" xfId="0" applyFont="1" applyBorder="1" applyAlignment="1">
      <alignment horizontal="center" vertical="center" wrapText="1"/>
    </xf>
    <xf numFmtId="0" fontId="2" fillId="0" borderId="15" xfId="0" applyFont="1" applyBorder="1" applyAlignment="1">
      <alignment horizontal="justify" vertical="center"/>
    </xf>
    <xf numFmtId="0" fontId="2" fillId="0" borderId="0" xfId="0" applyFont="1" applyAlignment="1">
      <alignment horizontal="justify" vertical="center"/>
    </xf>
    <xf numFmtId="0" fontId="2" fillId="0" borderId="16" xfId="0" applyFont="1" applyBorder="1" applyAlignment="1">
      <alignment horizontal="justify" vertical="center"/>
    </xf>
    <xf numFmtId="0" fontId="5" fillId="0" borderId="30" xfId="0" applyFont="1" applyBorder="1" applyAlignment="1">
      <alignment horizontal="justify" vertical="center" wrapText="1"/>
    </xf>
    <xf numFmtId="0" fontId="5" fillId="0" borderId="15" xfId="0" applyFont="1" applyBorder="1" applyAlignment="1">
      <alignment horizontal="justify" vertical="center" wrapText="1"/>
    </xf>
    <xf numFmtId="0" fontId="5" fillId="0" borderId="15" xfId="0" applyFont="1" applyBorder="1" applyAlignment="1">
      <alignment horizontal="left" vertical="top" wrapText="1"/>
    </xf>
    <xf numFmtId="0" fontId="5" fillId="0" borderId="0" xfId="0" applyFont="1" applyBorder="1" applyAlignment="1">
      <alignment horizontal="left" vertical="top" wrapText="1"/>
    </xf>
    <xf numFmtId="0" fontId="5" fillId="0" borderId="16" xfId="0" applyFont="1" applyBorder="1" applyAlignment="1">
      <alignment horizontal="left" vertical="top"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2446572</xdr:colOff>
      <xdr:row>3</xdr:row>
      <xdr:rowOff>164224</xdr:rowOff>
    </xdr:to>
    <xdr:pic>
      <xdr:nvPicPr>
        <xdr:cNvPr id="2" name="Imagen 1">
          <a:extLst>
            <a:ext uri="{FF2B5EF4-FFF2-40B4-BE49-F238E27FC236}">
              <a16:creationId xmlns:a16="http://schemas.microsoft.com/office/drawing/2014/main" id="{E2D8E066-DDB6-403D-820C-A62CE6D3F6D6}"/>
            </a:ext>
          </a:extLst>
        </xdr:cNvPr>
        <xdr:cNvPicPr>
          <a:picLocks noChangeAspect="1"/>
        </xdr:cNvPicPr>
      </xdr:nvPicPr>
      <xdr:blipFill>
        <a:blip xmlns:r="http://schemas.openxmlformats.org/officeDocument/2006/relationships" r:embed="rId1"/>
        <a:stretch>
          <a:fillRect/>
        </a:stretch>
      </xdr:blipFill>
      <xdr:spPr>
        <a:xfrm>
          <a:off x="0" y="0"/>
          <a:ext cx="2446572" cy="683172"/>
        </a:xfrm>
        <a:prstGeom prst="rect">
          <a:avLst/>
        </a:prstGeom>
      </xdr:spPr>
    </xdr:pic>
    <xdr:clientData/>
  </xdr:twoCellAnchor>
  <xdr:twoCellAnchor>
    <xdr:from>
      <xdr:col>0</xdr:col>
      <xdr:colOff>2962603</xdr:colOff>
      <xdr:row>6</xdr:row>
      <xdr:rowOff>105103</xdr:rowOff>
    </xdr:from>
    <xdr:to>
      <xdr:col>0</xdr:col>
      <xdr:colOff>3330465</xdr:colOff>
      <xdr:row>6</xdr:row>
      <xdr:rowOff>105103</xdr:rowOff>
    </xdr:to>
    <xdr:cxnSp macro="">
      <xdr:nvCxnSpPr>
        <xdr:cNvPr id="4" name="Conector recto de flecha 3">
          <a:extLst>
            <a:ext uri="{FF2B5EF4-FFF2-40B4-BE49-F238E27FC236}">
              <a16:creationId xmlns:a16="http://schemas.microsoft.com/office/drawing/2014/main" id="{DADF61AB-2EEC-097F-B96F-A9DF52F26B57}"/>
            </a:ext>
          </a:extLst>
        </xdr:cNvPr>
        <xdr:cNvCxnSpPr/>
      </xdr:nvCxnSpPr>
      <xdr:spPr>
        <a:xfrm>
          <a:off x="2962603" y="1701362"/>
          <a:ext cx="367862" cy="0"/>
        </a:xfrm>
        <a:prstGeom prst="straightConnector1">
          <a:avLst/>
        </a:prstGeom>
        <a:ln w="19050" cap="flat" cmpd="sng" algn="ctr">
          <a:solidFill>
            <a:schemeClr val="accent2"/>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0</xdr:col>
      <xdr:colOff>2970486</xdr:colOff>
      <xdr:row>7</xdr:row>
      <xdr:rowOff>119556</xdr:rowOff>
    </xdr:from>
    <xdr:to>
      <xdr:col>0</xdr:col>
      <xdr:colOff>3338348</xdr:colOff>
      <xdr:row>7</xdr:row>
      <xdr:rowOff>119556</xdr:rowOff>
    </xdr:to>
    <xdr:cxnSp macro="">
      <xdr:nvCxnSpPr>
        <xdr:cNvPr id="6" name="Conector recto de flecha 5">
          <a:extLst>
            <a:ext uri="{FF2B5EF4-FFF2-40B4-BE49-F238E27FC236}">
              <a16:creationId xmlns:a16="http://schemas.microsoft.com/office/drawing/2014/main" id="{F676B1B5-D8B2-415B-BF7B-15D8D7009C6F}"/>
            </a:ext>
          </a:extLst>
        </xdr:cNvPr>
        <xdr:cNvCxnSpPr/>
      </xdr:nvCxnSpPr>
      <xdr:spPr>
        <a:xfrm>
          <a:off x="2970486" y="1945728"/>
          <a:ext cx="367862" cy="0"/>
        </a:xfrm>
        <a:prstGeom prst="straightConnector1">
          <a:avLst/>
        </a:prstGeom>
        <a:ln w="19050" cap="flat" cmpd="sng" algn="ctr">
          <a:solidFill>
            <a:schemeClr val="accent2"/>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1</xdr:col>
      <xdr:colOff>475592</xdr:colOff>
      <xdr:row>26</xdr:row>
      <xdr:rowOff>88025</xdr:rowOff>
    </xdr:from>
    <xdr:to>
      <xdr:col>1</xdr:col>
      <xdr:colOff>843454</xdr:colOff>
      <xdr:row>26</xdr:row>
      <xdr:rowOff>88025</xdr:rowOff>
    </xdr:to>
    <xdr:cxnSp macro="">
      <xdr:nvCxnSpPr>
        <xdr:cNvPr id="7" name="Conector recto de flecha 6">
          <a:extLst>
            <a:ext uri="{FF2B5EF4-FFF2-40B4-BE49-F238E27FC236}">
              <a16:creationId xmlns:a16="http://schemas.microsoft.com/office/drawing/2014/main" id="{B2959645-4D51-41CC-9FBE-7D0BB094CFA2}"/>
            </a:ext>
          </a:extLst>
        </xdr:cNvPr>
        <xdr:cNvCxnSpPr/>
      </xdr:nvCxnSpPr>
      <xdr:spPr>
        <a:xfrm>
          <a:off x="3950575" y="5724197"/>
          <a:ext cx="367862" cy="0"/>
        </a:xfrm>
        <a:prstGeom prst="straightConnector1">
          <a:avLst/>
        </a:prstGeom>
        <a:ln w="19050" cap="flat" cmpd="sng" algn="ctr">
          <a:solidFill>
            <a:schemeClr val="accent2"/>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2</xdr:col>
      <xdr:colOff>398079</xdr:colOff>
      <xdr:row>29</xdr:row>
      <xdr:rowOff>76200</xdr:rowOff>
    </xdr:from>
    <xdr:to>
      <xdr:col>2</xdr:col>
      <xdr:colOff>765941</xdr:colOff>
      <xdr:row>29</xdr:row>
      <xdr:rowOff>76200</xdr:rowOff>
    </xdr:to>
    <xdr:cxnSp macro="">
      <xdr:nvCxnSpPr>
        <xdr:cNvPr id="8" name="Conector recto de flecha 7">
          <a:extLst>
            <a:ext uri="{FF2B5EF4-FFF2-40B4-BE49-F238E27FC236}">
              <a16:creationId xmlns:a16="http://schemas.microsoft.com/office/drawing/2014/main" id="{8FCE2FAE-19DE-4294-B62B-FE513EBA8C93}"/>
            </a:ext>
          </a:extLst>
        </xdr:cNvPr>
        <xdr:cNvCxnSpPr/>
      </xdr:nvCxnSpPr>
      <xdr:spPr>
        <a:xfrm>
          <a:off x="4884682" y="6205045"/>
          <a:ext cx="367862" cy="0"/>
        </a:xfrm>
        <a:prstGeom prst="straightConnector1">
          <a:avLst/>
        </a:prstGeom>
        <a:ln w="19050" cap="flat" cmpd="sng" algn="ctr">
          <a:solidFill>
            <a:schemeClr val="accent2"/>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4"/>
  <sheetViews>
    <sheetView tabSelected="1" view="pageBreakPreview" topLeftCell="A49" zoomScale="130" zoomScaleNormal="130" zoomScaleSheetLayoutView="130" workbookViewId="0">
      <selection activeCell="A52" sqref="A52:E52"/>
    </sheetView>
  </sheetViews>
  <sheetFormatPr baseColWidth="10" defaultColWidth="26.5703125" defaultRowHeight="12.75" x14ac:dyDescent="0.2"/>
  <cols>
    <col min="1" max="1" width="52.140625" style="6" bestFit="1" customWidth="1"/>
    <col min="2" max="2" width="15.140625" style="6" customWidth="1"/>
    <col min="3" max="3" width="13.28515625" style="6" customWidth="1"/>
    <col min="4" max="5" width="21" style="6" customWidth="1"/>
    <col min="6" max="16384" width="26.5703125" style="6"/>
  </cols>
  <sheetData>
    <row r="1" spans="1:5" ht="15" customHeight="1" x14ac:dyDescent="0.2">
      <c r="A1" s="63" t="s">
        <v>0</v>
      </c>
      <c r="B1" s="64"/>
      <c r="C1" s="64"/>
      <c r="D1" s="64"/>
      <c r="E1" s="65"/>
    </row>
    <row r="2" spans="1:5" x14ac:dyDescent="0.2">
      <c r="A2" s="66"/>
      <c r="B2" s="67"/>
      <c r="C2" s="67"/>
      <c r="D2" s="67"/>
      <c r="E2" s="68"/>
    </row>
    <row r="3" spans="1:5" x14ac:dyDescent="0.2">
      <c r="A3" s="66"/>
      <c r="B3" s="67"/>
      <c r="C3" s="67"/>
      <c r="D3" s="67"/>
      <c r="E3" s="68"/>
    </row>
    <row r="4" spans="1:5" ht="18.75" customHeight="1" x14ac:dyDescent="0.2">
      <c r="A4" s="69"/>
      <c r="B4" s="70"/>
      <c r="C4" s="70"/>
      <c r="D4" s="70"/>
      <c r="E4" s="71"/>
    </row>
    <row r="5" spans="1:5" ht="18" customHeight="1" x14ac:dyDescent="0.2">
      <c r="A5" s="16" t="s">
        <v>1</v>
      </c>
      <c r="B5" s="44"/>
      <c r="C5" s="44"/>
      <c r="D5" s="44"/>
      <c r="E5" s="45"/>
    </row>
    <row r="6" spans="1:5" ht="54" customHeight="1" x14ac:dyDescent="0.2">
      <c r="A6" s="16" t="s">
        <v>2</v>
      </c>
      <c r="B6" s="46" t="s">
        <v>40</v>
      </c>
      <c r="C6" s="46"/>
      <c r="D6" s="46"/>
      <c r="E6" s="47"/>
    </row>
    <row r="7" spans="1:5" ht="18" customHeight="1" x14ac:dyDescent="0.2">
      <c r="A7" s="16" t="s">
        <v>3</v>
      </c>
      <c r="B7" s="48" t="s">
        <v>4</v>
      </c>
      <c r="C7" s="48"/>
      <c r="D7" s="48"/>
      <c r="E7" s="49"/>
    </row>
    <row r="8" spans="1:5" ht="18" customHeight="1" x14ac:dyDescent="0.2">
      <c r="A8" s="16" t="s">
        <v>5</v>
      </c>
      <c r="B8" s="48" t="s">
        <v>4</v>
      </c>
      <c r="C8" s="48"/>
      <c r="D8" s="48"/>
      <c r="E8" s="49"/>
    </row>
    <row r="9" spans="1:5" x14ac:dyDescent="0.2">
      <c r="A9" s="17"/>
      <c r="B9" s="18"/>
      <c r="C9" s="18"/>
      <c r="D9" s="18"/>
      <c r="E9" s="19"/>
    </row>
    <row r="10" spans="1:5" x14ac:dyDescent="0.2">
      <c r="A10" s="51" t="s">
        <v>6</v>
      </c>
      <c r="B10" s="52"/>
      <c r="C10" s="53"/>
      <c r="D10" s="13">
        <v>1</v>
      </c>
      <c r="E10" s="20">
        <v>2</v>
      </c>
    </row>
    <row r="11" spans="1:5" ht="57" customHeight="1" x14ac:dyDescent="0.2">
      <c r="A11" s="57" t="s">
        <v>7</v>
      </c>
      <c r="B11" s="58"/>
      <c r="C11" s="54" t="s">
        <v>8</v>
      </c>
      <c r="D11" s="14" t="s">
        <v>41</v>
      </c>
      <c r="E11" s="21" t="s">
        <v>42</v>
      </c>
    </row>
    <row r="12" spans="1:5" ht="18" customHeight="1" x14ac:dyDescent="0.2">
      <c r="A12" s="59"/>
      <c r="B12" s="60"/>
      <c r="C12" s="54"/>
      <c r="D12" s="13" t="s">
        <v>9</v>
      </c>
      <c r="E12" s="20" t="s">
        <v>9</v>
      </c>
    </row>
    <row r="13" spans="1:5" x14ac:dyDescent="0.2">
      <c r="A13" s="55" t="s">
        <v>10</v>
      </c>
      <c r="B13" s="56"/>
      <c r="C13" s="56"/>
      <c r="D13" s="1">
        <v>1750905</v>
      </c>
      <c r="E13" s="22">
        <f>+D13/2</f>
        <v>875452.5</v>
      </c>
    </row>
    <row r="14" spans="1:5" x14ac:dyDescent="0.2">
      <c r="A14" s="55" t="s">
        <v>11</v>
      </c>
      <c r="B14" s="56"/>
      <c r="C14" s="56"/>
      <c r="D14" s="1">
        <v>249095</v>
      </c>
      <c r="E14" s="22">
        <f>+D14</f>
        <v>249095</v>
      </c>
    </row>
    <row r="15" spans="1:5" x14ac:dyDescent="0.2">
      <c r="A15" s="76" t="s">
        <v>12</v>
      </c>
      <c r="B15" s="77"/>
      <c r="C15" s="77"/>
      <c r="D15" s="2">
        <f>+D13+D14</f>
        <v>2000000</v>
      </c>
      <c r="E15" s="23">
        <f>+E13+E14</f>
        <v>1124547.5</v>
      </c>
    </row>
    <row r="16" spans="1:5" x14ac:dyDescent="0.2">
      <c r="A16" s="61" t="s">
        <v>13</v>
      </c>
      <c r="B16" s="62"/>
      <c r="C16" s="3">
        <v>8.3299999999999999E-2</v>
      </c>
      <c r="D16" s="1">
        <f>+D15*C16</f>
        <v>166600</v>
      </c>
      <c r="E16" s="22">
        <f>+E15*C16</f>
        <v>93674.806750000003</v>
      </c>
    </row>
    <row r="17" spans="1:5" x14ac:dyDescent="0.2">
      <c r="A17" s="61" t="s">
        <v>14</v>
      </c>
      <c r="B17" s="62"/>
      <c r="C17" s="3">
        <v>8.3299999999999999E-2</v>
      </c>
      <c r="D17" s="1">
        <f>+D15*C17</f>
        <v>166600</v>
      </c>
      <c r="E17" s="22">
        <f>+E15*C17</f>
        <v>93674.806750000003</v>
      </c>
    </row>
    <row r="18" spans="1:5" x14ac:dyDescent="0.2">
      <c r="A18" s="61" t="s">
        <v>15</v>
      </c>
      <c r="B18" s="62"/>
      <c r="C18" s="3">
        <v>0.01</v>
      </c>
      <c r="D18" s="1">
        <f>+D15*C18</f>
        <v>20000</v>
      </c>
      <c r="E18" s="22">
        <f>+E15*C18</f>
        <v>11245.475</v>
      </c>
    </row>
    <row r="19" spans="1:5" x14ac:dyDescent="0.2">
      <c r="A19" s="61" t="s">
        <v>16</v>
      </c>
      <c r="B19" s="62"/>
      <c r="C19" s="3">
        <v>4.1700000000000001E-2</v>
      </c>
      <c r="D19" s="1">
        <f>D13*C19</f>
        <v>73012.738500000007</v>
      </c>
      <c r="E19" s="22">
        <f>E13*C19</f>
        <v>36506.369250000003</v>
      </c>
    </row>
    <row r="20" spans="1:5" x14ac:dyDescent="0.2">
      <c r="A20" s="76" t="s">
        <v>17</v>
      </c>
      <c r="B20" s="77"/>
      <c r="C20" s="77"/>
      <c r="D20" s="2">
        <f>SUM(D16:D19)</f>
        <v>426212.73849999998</v>
      </c>
      <c r="E20" s="23">
        <f>SUM(E16:E19)</f>
        <v>235101.45775</v>
      </c>
    </row>
    <row r="21" spans="1:5" x14ac:dyDescent="0.2">
      <c r="A21" s="61" t="s">
        <v>18</v>
      </c>
      <c r="B21" s="62"/>
      <c r="C21" s="3">
        <v>0</v>
      </c>
      <c r="D21" s="1">
        <v>0</v>
      </c>
      <c r="E21" s="22">
        <v>0</v>
      </c>
    </row>
    <row r="22" spans="1:5" x14ac:dyDescent="0.2">
      <c r="A22" s="61" t="s">
        <v>19</v>
      </c>
      <c r="B22" s="62"/>
      <c r="C22" s="3">
        <v>0.12</v>
      </c>
      <c r="D22" s="1">
        <f>+D13*C22</f>
        <v>210108.6</v>
      </c>
      <c r="E22" s="22">
        <f>+D13*C22</f>
        <v>210108.6</v>
      </c>
    </row>
    <row r="23" spans="1:5" x14ac:dyDescent="0.2">
      <c r="A23" s="61" t="s">
        <v>20</v>
      </c>
      <c r="B23" s="62"/>
      <c r="C23" s="4">
        <v>2.436E-2</v>
      </c>
      <c r="D23" s="1">
        <f>+D13*C23</f>
        <v>42652.0458</v>
      </c>
      <c r="E23" s="22">
        <f>+D13*C23</f>
        <v>42652.0458</v>
      </c>
    </row>
    <row r="24" spans="1:5" x14ac:dyDescent="0.2">
      <c r="A24" s="61" t="s">
        <v>21</v>
      </c>
      <c r="B24" s="62"/>
      <c r="C24" s="3">
        <v>0.04</v>
      </c>
      <c r="D24" s="1">
        <f>+D13*C24</f>
        <v>70036.2</v>
      </c>
      <c r="E24" s="22">
        <f>+E13*C24</f>
        <v>35018.1</v>
      </c>
    </row>
    <row r="25" spans="1:5" x14ac:dyDescent="0.2">
      <c r="A25" s="61" t="s">
        <v>22</v>
      </c>
      <c r="B25" s="62"/>
      <c r="C25" s="3">
        <v>0</v>
      </c>
      <c r="D25" s="1">
        <v>0</v>
      </c>
      <c r="E25" s="22">
        <f t="shared" ref="E25:E26" si="0">+E16*C25</f>
        <v>0</v>
      </c>
    </row>
    <row r="26" spans="1:5" x14ac:dyDescent="0.2">
      <c r="A26" s="61" t="s">
        <v>23</v>
      </c>
      <c r="B26" s="62"/>
      <c r="C26" s="3">
        <v>0</v>
      </c>
      <c r="D26" s="1">
        <v>0</v>
      </c>
      <c r="E26" s="22">
        <f t="shared" si="0"/>
        <v>0</v>
      </c>
    </row>
    <row r="27" spans="1:5" x14ac:dyDescent="0.2">
      <c r="A27" s="61" t="s">
        <v>24</v>
      </c>
      <c r="B27" s="62"/>
      <c r="C27" s="3">
        <v>0.05</v>
      </c>
      <c r="D27" s="40">
        <f>+D13*C27</f>
        <v>87545.25</v>
      </c>
      <c r="E27" s="41">
        <f>+D13*C27</f>
        <v>87545.25</v>
      </c>
    </row>
    <row r="28" spans="1:5" x14ac:dyDescent="0.2">
      <c r="A28" s="76" t="s">
        <v>17</v>
      </c>
      <c r="B28" s="77"/>
      <c r="C28" s="77"/>
      <c r="D28" s="2">
        <f>SUM(D21:D27)</f>
        <v>410342.09580000001</v>
      </c>
      <c r="E28" s="23">
        <f>SUM(E21:E27)</f>
        <v>375323.99579999998</v>
      </c>
    </row>
    <row r="29" spans="1:5" x14ac:dyDescent="0.2">
      <c r="A29" s="78" t="s">
        <v>25</v>
      </c>
      <c r="B29" s="79"/>
      <c r="C29" s="79"/>
      <c r="D29" s="5">
        <f>+D15+D20+D28</f>
        <v>2836554.8343000002</v>
      </c>
      <c r="E29" s="24">
        <f>+E15+E20+E28</f>
        <v>1734972.95355</v>
      </c>
    </row>
    <row r="30" spans="1:5" x14ac:dyDescent="0.2">
      <c r="A30" s="80" t="s">
        <v>26</v>
      </c>
      <c r="B30" s="81"/>
      <c r="C30" s="81"/>
      <c r="D30" s="41"/>
      <c r="E30" s="41"/>
    </row>
    <row r="31" spans="1:5" x14ac:dyDescent="0.2">
      <c r="A31" s="82" t="s">
        <v>27</v>
      </c>
      <c r="B31" s="83"/>
      <c r="C31" s="83"/>
      <c r="D31" s="8">
        <f>+D29+D30</f>
        <v>2836554.8343000002</v>
      </c>
      <c r="E31" s="26">
        <f>+E29+E30</f>
        <v>1734972.95355</v>
      </c>
    </row>
    <row r="32" spans="1:5" ht="30" customHeight="1" x14ac:dyDescent="0.2">
      <c r="A32" s="25" t="s">
        <v>28</v>
      </c>
      <c r="B32" s="9" t="s">
        <v>29</v>
      </c>
      <c r="C32" s="9" t="s">
        <v>30</v>
      </c>
      <c r="D32" s="87" t="s">
        <v>31</v>
      </c>
      <c r="E32" s="88"/>
    </row>
    <row r="33" spans="1:5" x14ac:dyDescent="0.2">
      <c r="A33" s="27" t="s">
        <v>43</v>
      </c>
      <c r="B33" s="10">
        <v>155</v>
      </c>
      <c r="C33" s="15">
        <v>77</v>
      </c>
      <c r="D33" s="89">
        <f>((ROUND(D31/30,0)*C33)*B33)</f>
        <v>1128478120</v>
      </c>
      <c r="E33" s="90"/>
    </row>
    <row r="34" spans="1:5" x14ac:dyDescent="0.2">
      <c r="A34" s="27" t="s">
        <v>44</v>
      </c>
      <c r="B34" s="10">
        <v>46</v>
      </c>
      <c r="C34" s="15">
        <v>77</v>
      </c>
      <c r="D34" s="89">
        <f>((ROUND(E31/30,0)*C34)*B34)</f>
        <v>204840944</v>
      </c>
      <c r="E34" s="90"/>
    </row>
    <row r="35" spans="1:5" s="11" customFormat="1" ht="17.25" customHeight="1" x14ac:dyDescent="0.25">
      <c r="A35" s="42" t="s">
        <v>17</v>
      </c>
      <c r="B35" s="43"/>
      <c r="C35" s="43"/>
      <c r="D35" s="50"/>
      <c r="E35" s="28">
        <f>SUM(D33:E34)</f>
        <v>1333319064</v>
      </c>
    </row>
    <row r="36" spans="1:5" s="11" customFormat="1" ht="17.25" customHeight="1" x14ac:dyDescent="0.2">
      <c r="A36" s="42" t="s">
        <v>32</v>
      </c>
      <c r="B36" s="43"/>
      <c r="C36" s="43"/>
      <c r="D36" s="12">
        <v>0.1</v>
      </c>
      <c r="E36" s="29">
        <f>E35*D36</f>
        <v>133331906.40000001</v>
      </c>
    </row>
    <row r="37" spans="1:5" s="11" customFormat="1" ht="17.25" customHeight="1" x14ac:dyDescent="0.2">
      <c r="A37" s="42" t="s">
        <v>33</v>
      </c>
      <c r="B37" s="43"/>
      <c r="C37" s="43"/>
      <c r="D37" s="12">
        <v>0.19</v>
      </c>
      <c r="E37" s="29">
        <f>E36*D37</f>
        <v>25333062.216000002</v>
      </c>
    </row>
    <row r="38" spans="1:5" s="11" customFormat="1" ht="17.25" customHeight="1" x14ac:dyDescent="0.2">
      <c r="A38" s="42" t="s">
        <v>34</v>
      </c>
      <c r="B38" s="43"/>
      <c r="C38" s="43"/>
      <c r="D38" s="43"/>
      <c r="E38" s="29">
        <f>E35+E36+E37</f>
        <v>1491984032.6160002</v>
      </c>
    </row>
    <row r="39" spans="1:5" ht="6.75" customHeight="1" x14ac:dyDescent="0.2">
      <c r="A39" s="30"/>
      <c r="B39" s="31"/>
      <c r="C39" s="31"/>
      <c r="D39" s="31"/>
      <c r="E39" s="32"/>
    </row>
    <row r="40" spans="1:5" ht="17.25" customHeight="1" x14ac:dyDescent="0.2">
      <c r="A40" s="84" t="s">
        <v>35</v>
      </c>
      <c r="B40" s="85"/>
      <c r="C40" s="85"/>
      <c r="D40" s="85"/>
      <c r="E40" s="86"/>
    </row>
    <row r="41" spans="1:5" ht="6.75" customHeight="1" x14ac:dyDescent="0.2">
      <c r="A41" s="30"/>
      <c r="B41" s="31"/>
      <c r="C41" s="31"/>
      <c r="D41" s="31"/>
      <c r="E41" s="32"/>
    </row>
    <row r="42" spans="1:5" s="7" customFormat="1" ht="124.5" customHeight="1" x14ac:dyDescent="0.25">
      <c r="A42" s="98" t="s">
        <v>47</v>
      </c>
      <c r="B42" s="73"/>
      <c r="C42" s="74"/>
      <c r="D42" s="74"/>
      <c r="E42" s="75"/>
    </row>
    <row r="43" spans="1:5" s="7" customFormat="1" ht="35.25" customHeight="1" x14ac:dyDescent="0.25">
      <c r="A43" s="98" t="s">
        <v>48</v>
      </c>
      <c r="B43" s="73"/>
      <c r="C43" s="96"/>
      <c r="D43" s="96"/>
      <c r="E43" s="97"/>
    </row>
    <row r="44" spans="1:5" s="7" customFormat="1" ht="80.25" customHeight="1" x14ac:dyDescent="0.25">
      <c r="A44" s="72" t="s">
        <v>36</v>
      </c>
      <c r="B44" s="73"/>
      <c r="C44" s="96"/>
      <c r="D44" s="96"/>
      <c r="E44" s="97"/>
    </row>
    <row r="45" spans="1:5" s="7" customFormat="1" ht="79.5" customHeight="1" x14ac:dyDescent="0.25">
      <c r="A45" s="98" t="s">
        <v>49</v>
      </c>
      <c r="B45" s="73"/>
      <c r="C45" s="96"/>
      <c r="D45" s="96"/>
      <c r="E45" s="97"/>
    </row>
    <row r="46" spans="1:5" s="7" customFormat="1" ht="31.5" customHeight="1" x14ac:dyDescent="0.25">
      <c r="A46" s="98" t="s">
        <v>37</v>
      </c>
      <c r="B46" s="73"/>
      <c r="C46" s="96"/>
      <c r="D46" s="96"/>
      <c r="E46" s="97"/>
    </row>
    <row r="47" spans="1:5" s="7" customFormat="1" ht="31.5" customHeight="1" x14ac:dyDescent="0.25">
      <c r="A47" s="107" t="s">
        <v>50</v>
      </c>
      <c r="B47" s="108"/>
      <c r="C47" s="108"/>
      <c r="D47" s="108"/>
      <c r="E47" s="109"/>
    </row>
    <row r="48" spans="1:5" s="7" customFormat="1" ht="6.75" customHeight="1" x14ac:dyDescent="0.25">
      <c r="A48" s="33"/>
      <c r="B48" s="34"/>
      <c r="C48" s="35"/>
      <c r="D48" s="35"/>
      <c r="E48" s="36"/>
    </row>
    <row r="49" spans="1:5" s="7" customFormat="1" ht="18.75" customHeight="1" x14ac:dyDescent="0.25">
      <c r="A49" s="99" t="s">
        <v>38</v>
      </c>
      <c r="B49" s="100"/>
      <c r="C49" s="100"/>
      <c r="D49" s="100"/>
      <c r="E49" s="101"/>
    </row>
    <row r="50" spans="1:5" s="7" customFormat="1" ht="6.75" customHeight="1" x14ac:dyDescent="0.25">
      <c r="A50" s="37"/>
      <c r="B50" s="38"/>
      <c r="C50" s="38"/>
      <c r="D50" s="38"/>
      <c r="E50" s="39"/>
    </row>
    <row r="51" spans="1:5" ht="22.5" customHeight="1" x14ac:dyDescent="0.2">
      <c r="A51" s="102" t="s">
        <v>39</v>
      </c>
      <c r="B51" s="103"/>
      <c r="C51" s="103"/>
      <c r="D51" s="103"/>
      <c r="E51" s="104"/>
    </row>
    <row r="52" spans="1:5" ht="170.25" customHeight="1" x14ac:dyDescent="0.2">
      <c r="A52" s="106" t="s">
        <v>46</v>
      </c>
      <c r="B52" s="91"/>
      <c r="C52" s="91"/>
      <c r="D52" s="91"/>
      <c r="E52" s="92"/>
    </row>
    <row r="53" spans="1:5" ht="109.5" customHeight="1" x14ac:dyDescent="0.2">
      <c r="A53" s="105" t="s">
        <v>45</v>
      </c>
      <c r="B53" s="93"/>
      <c r="C53" s="94"/>
      <c r="D53" s="94"/>
      <c r="E53" s="95"/>
    </row>
    <row r="60" spans="1:5" ht="56.25" customHeight="1" x14ac:dyDescent="0.2"/>
    <row r="61" spans="1:5" ht="42" customHeight="1" x14ac:dyDescent="0.2"/>
    <row r="62" spans="1:5" ht="35.25" customHeight="1" x14ac:dyDescent="0.2"/>
    <row r="63" spans="1:5" ht="21" customHeight="1" x14ac:dyDescent="0.2"/>
    <row r="64" spans="1:5" ht="33" customHeight="1" x14ac:dyDescent="0.2"/>
  </sheetData>
  <protectedRanges>
    <protectedRange sqref="B7:E8" name="Rango1"/>
    <protectedRange sqref="C27" name="Rango2"/>
    <protectedRange sqref="D30:E30" name="Rango3"/>
  </protectedRanges>
  <mergeCells count="45">
    <mergeCell ref="A52:E52"/>
    <mergeCell ref="A53:E53"/>
    <mergeCell ref="A43:E43"/>
    <mergeCell ref="A44:E44"/>
    <mergeCell ref="A45:E45"/>
    <mergeCell ref="A46:E46"/>
    <mergeCell ref="A49:E49"/>
    <mergeCell ref="A51:E51"/>
    <mergeCell ref="A47:E47"/>
    <mergeCell ref="A42:E42"/>
    <mergeCell ref="A14:C14"/>
    <mergeCell ref="A15:C15"/>
    <mergeCell ref="A20:C20"/>
    <mergeCell ref="A28:C28"/>
    <mergeCell ref="A29:C29"/>
    <mergeCell ref="A30:C30"/>
    <mergeCell ref="A31:C31"/>
    <mergeCell ref="A40:E40"/>
    <mergeCell ref="D32:E32"/>
    <mergeCell ref="D33:E33"/>
    <mergeCell ref="D34:E34"/>
    <mergeCell ref="A19:B19"/>
    <mergeCell ref="A22:B22"/>
    <mergeCell ref="A23:B23"/>
    <mergeCell ref="A27:B27"/>
    <mergeCell ref="A25:B25"/>
    <mergeCell ref="A26:B26"/>
    <mergeCell ref="A36:C36"/>
    <mergeCell ref="A1:E4"/>
    <mergeCell ref="A37:C37"/>
    <mergeCell ref="A38:D38"/>
    <mergeCell ref="B5:E5"/>
    <mergeCell ref="B6:E6"/>
    <mergeCell ref="B7:E7"/>
    <mergeCell ref="B8:E8"/>
    <mergeCell ref="A35:D35"/>
    <mergeCell ref="A10:C10"/>
    <mergeCell ref="C11:C12"/>
    <mergeCell ref="A13:C13"/>
    <mergeCell ref="A11:B12"/>
    <mergeCell ref="A16:B16"/>
    <mergeCell ref="A17:B17"/>
    <mergeCell ref="A18:B18"/>
    <mergeCell ref="A21:B21"/>
    <mergeCell ref="A24:B24"/>
  </mergeCells>
  <pageMargins left="0.7" right="0.7" top="0.75" bottom="0.75" header="0.3" footer="0.3"/>
  <pageSetup scale="4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 Esteban Riaño Giraldo</dc:creator>
  <cp:keywords/>
  <dc:description/>
  <cp:lastModifiedBy>Monica Jaqueline Durango Castro</cp:lastModifiedBy>
  <cp:revision/>
  <dcterms:created xsi:type="dcterms:W3CDTF">2024-09-27T13:16:12Z</dcterms:created>
  <dcterms:modified xsi:type="dcterms:W3CDTF">2026-06-25T20:01:03Z</dcterms:modified>
  <cp:category/>
  <cp:contentStatus/>
</cp:coreProperties>
</file>