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7"/>
  <workbookPr defaultThemeVersion="166925"/>
  <mc:AlternateContent xmlns:mc="http://schemas.openxmlformats.org/markup-compatibility/2006">
    <mc:Choice Requires="x15">
      <x15ac:absPath xmlns:x15ac="http://schemas.microsoft.com/office/spreadsheetml/2010/11/ac" url="/Users/david/Downloads/"/>
    </mc:Choice>
  </mc:AlternateContent>
  <xr:revisionPtr revIDLastSave="0" documentId="8_{48C18FC2-96A3-204E-9BA6-0006FAA7AC13}" xr6:coauthVersionLast="47" xr6:coauthVersionMax="47" xr10:uidLastSave="{00000000-0000-0000-0000-000000000000}"/>
  <bookViews>
    <workbookView xWindow="0" yWindow="500" windowWidth="20740" windowHeight="11160" xr2:uid="{F2161CD8-B167-413A-A059-652DA315AC71}"/>
  </bookViews>
  <sheets>
    <sheet name="FORMATO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 l="1"/>
  <c r="G30" i="1"/>
  <c r="G12" i="1"/>
  <c r="G32" i="1"/>
  <c r="G7" i="1"/>
  <c r="G19" i="1"/>
  <c r="G20" i="1"/>
  <c r="G21" i="1"/>
  <c r="G22" i="1"/>
  <c r="G23" i="1"/>
  <c r="G24" i="1"/>
  <c r="G25" i="1"/>
  <c r="G26" i="1"/>
  <c r="G17" i="1"/>
  <c r="E18" i="1"/>
  <c r="G18" i="1" s="1"/>
  <c r="G13" i="1"/>
  <c r="G11" i="1"/>
  <c r="G27" i="1" l="1"/>
  <c r="G8" i="1"/>
  <c r="G9" i="1"/>
  <c r="G10" i="1"/>
  <c r="G14" i="1" l="1"/>
  <c r="G33" i="1" s="1"/>
</calcChain>
</file>

<file path=xl/sharedStrings.xml><?xml version="1.0" encoding="utf-8"?>
<sst xmlns="http://schemas.openxmlformats.org/spreadsheetml/2006/main" count="77" uniqueCount="59">
  <si>
    <t>ITEM</t>
  </si>
  <si>
    <t>CIUDAD DEL MANTENIMIENTO</t>
  </si>
  <si>
    <t>MARCA DEL EQUIPO</t>
  </si>
  <si>
    <t>UBICACIÓN DEL EQUIPO</t>
  </si>
  <si>
    <t>VR TOTAL</t>
  </si>
  <si>
    <t>VR PARCIAL</t>
  </si>
  <si>
    <t>MANTENIMIENTOS PREVENTIVOS</t>
  </si>
  <si>
    <t>CANTIDAD DE MANTENIMIENTOS PREVENTIVOS</t>
  </si>
  <si>
    <t>Palacio de Justicia - carrera 15 No. 14 - 23, Duitama - Boyacá.</t>
  </si>
  <si>
    <t>Palacio de Justicia - Carrera 5 No. 18 - 73, Moniquirá - Boyacá.</t>
  </si>
  <si>
    <t>MANTENIMIENTOS CORRECTIVOS</t>
  </si>
  <si>
    <t>REPUESTO/ELEMENTO</t>
  </si>
  <si>
    <t>CANTIDAD</t>
  </si>
  <si>
    <t>DESCRIPCIÓN</t>
  </si>
  <si>
    <t>CERTIFICACIÓN DE EQUIPOS DE TRANSPORTE VERTICAL - NORMA NTC 5926 VERSIÓN 2021</t>
  </si>
  <si>
    <t>Sede Judicial - Carrera 11 No. 17 - 53 Tunja - Boyacá.</t>
  </si>
  <si>
    <t>ISUZU - Ascensor de seis paradas 
ELECTROMECÁNICO TIPO GEARLES
Capacidad 8 personas
Accionamiento eléctrico</t>
  </si>
  <si>
    <t>FEMM - Ascensor de dos paradas - PMR
HIDRÁULICO CON CUARTO DE MÁQUINAS
Capacidad 1 persona
Accionamiento hidráulico</t>
  </si>
  <si>
    <t>EUROLIFT - Ascensor de tres paradas
ELECTROMECÁNICO CONCUARTO DE MÁQUINAS
Capacidad para 8 personas
Accionamiento eléctrico</t>
  </si>
  <si>
    <t>CM ASCENSORES - Ascensor restricción de Movilidad de 2 paradas
Capacidad 250Kg</t>
  </si>
  <si>
    <t>MP&amp;L - Ascensor de 5 paradas
 ELECTROMECÁNICO CON CUARTO DE MÁQUINAS
Capacidad para 9 personas
Accionamiento eléctrico</t>
  </si>
  <si>
    <t>PALANCA DE APERTURA DE FRENO</t>
  </si>
  <si>
    <t>STOP EN EL FOSO NEGATIVO</t>
  </si>
  <si>
    <t>CAMBIO DEL FINAL DE CARRERA INFERIOR</t>
  </si>
  <si>
    <t>VISITA DE CERTIFICACIÓN DE ASCENSOR - INCLUYE CERTIFICADO expedido por un Ente acreditado por el Organismo Nacional de Acreditación de Colombia ONAC</t>
  </si>
  <si>
    <t>SUMINISTRO E INSTALACIÓN ROZADERA DE GUÍAS DE CABINA</t>
  </si>
  <si>
    <t>CAMBIO FOTOCELDAS</t>
  </si>
  <si>
    <t>SUMINISTRO E INSTALACIÓN ZAPATAS DE PUERTAS</t>
  </si>
  <si>
    <t>SUMINISTRO E INSTALACIÓN PESA CARGA ELECTRÓNICA CON ALARMA SONORA Y BLOQUEO DEL EQUIPO CUANDO RPESENTE SOBRE PESO</t>
  </si>
  <si>
    <t>SUMINISTRO E INSTALACIÓN ROZADERA DE CONTRAPESO</t>
  </si>
  <si>
    <t>CAMBIO ELECTROVÁLVULA PARA UNIDAD HIDRÁULICA</t>
  </si>
  <si>
    <t>CAMBIO DEL FINAL DE CARRERA SUPERIOR</t>
  </si>
  <si>
    <t>FEMM - plataforma guarda escalera</t>
  </si>
  <si>
    <t>Palacio de Justicia - Calle 4 No. 6 - 76, Ramiriquí - Boyacá.</t>
  </si>
  <si>
    <t>Palacio de Justicia - Carrera 9 No. 12 - 13/34 Sogamoso - Boyacá.</t>
  </si>
  <si>
    <t>Palacio de Justicia - carrera 15 No. 14 - 23, Duitama - Boyacá.
Ascensor ISUZU</t>
  </si>
  <si>
    <t>Palacio de Justicia - Calle 4 No. 6 - 76, Ramiriquí - Boyacá.
Ascensor EUROLIFT</t>
  </si>
  <si>
    <t>RAMA JUDICIAL - DIRECCION EJECUTIVA SECCIONAL DE ADMINISTRACION JUDICIAL DE TUNJA
NIT: 800,165,804-5</t>
  </si>
  <si>
    <t xml:space="preserve">FIRMA DEL REPRESENTANTE LEGAL </t>
  </si>
  <si>
    <t>RAZÓN SOCIAL / NOMBRE</t>
  </si>
  <si>
    <t>NIT / CC</t>
  </si>
  <si>
    <t>REPRESENTANTE LEGAL</t>
  </si>
  <si>
    <t>DIRECCION</t>
  </si>
  <si>
    <t>TELEFONO</t>
  </si>
  <si>
    <t>CORREO ELECTRONICO</t>
  </si>
  <si>
    <t>Vigencia de la cotización: 60 días calendario 
contados a partir de la fecha de presentación.</t>
  </si>
  <si>
    <t>VR UNIT. MANTENIENTO PREVENTIVO (Incluido IVA)</t>
  </si>
  <si>
    <t>VR UNIT.  (Incluido IVA)</t>
  </si>
  <si>
    <t>Total mantenimientos preventivos  (Incluido IVA)</t>
  </si>
  <si>
    <t>Total mantenimientos correctivos  (Incluido IVA)</t>
  </si>
  <si>
    <t>VALOR TOTAL  (Incluido IVA)</t>
  </si>
  <si>
    <t>Palacio de  Justicia de Garagoa - Carrera 10 No. 8 - 43 Garagoa - Boyacá.</t>
  </si>
  <si>
    <t>THYSSEN-KRUPP - Ascensor de 4 paradas</t>
  </si>
  <si>
    <t>Total Certificación  (Incluido IVA)</t>
  </si>
  <si>
    <t>Formato de cotización para el servicio de mantenimiento preventivo y/o correctivo incluido repuestos, de seis (6) ascensores, uno (1) marca ISUZU ubicado en el Palacio de Justicia de Duitama, uno (1) marca EUROLIFT en el Palacio de Justicia de Ramiriquí, uno (1) marca FEMM en el Palacio de Justicia de Moniquirá, uno (1) marca CM en el Palacio de Justicia de Sogamoso, uno (1) marca MPL en la Sede Judicial de los Juzgados Administrativos y Civiles de Tunja, uno (1) marca THYSSEN-KRUPP en el Palacio de Justicia de Garagoa y  un (1) salva escaleras marca FEMM en el Palacio de Justicia de Duitama.</t>
  </si>
  <si>
    <t>DAVID CANTOR / ADVANCED ELEVATORS</t>
  </si>
  <si>
    <t xml:space="preserve">DAVID MANUEL CANTOR BECERRA </t>
  </si>
  <si>
    <t>TRV 9 ESTE # 30 27 SUR</t>
  </si>
  <si>
    <t>davidcantorb@hotmail.com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</si>
</sst>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Red]\-&quot;$&quot;\ #,##0.00"/>
    <numFmt numFmtId="165" formatCode="&quot;$&quot;\ #,##0.00"/>
  </numFmts>
  <fonts count="6" x14ac:knownFonts="1">
    <font>
      <sz val="11"/>
      <color theme="1"/>
      <name val="Calibri"/>
      <family val="2"/>
      <scheme val="minor"/>
    </font>
    <font>
      <sz val="10"/>
      <name val="Arial"/>
      <family val="2"/>
    </font>
    <font>
      <sz val="11"/>
      <name val="Arial"/>
      <family val="2"/>
    </font>
    <font>
      <b/>
      <sz val="11"/>
      <name val="Arial"/>
      <family val="2"/>
    </font>
    <font>
      <b/>
      <sz val="10"/>
      <name val="Arial"/>
      <family val="2"/>
    </font>
    <font>
      <u/>
      <sz val="11"/>
      <color theme="10"/>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1"/>
        <bgColor indexed="64"/>
      </patternFill>
    </fill>
    <fill>
      <patternFill patternType="solid">
        <fgColor theme="6"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s>
  <cellStyleXfs count="2">
    <xf numFmtId="0" fontId="0" fillId="0" borderId="0"/>
    <xf numFmtId="0" fontId="5" fillId="0" borderId="0" applyNumberFormat="0" applyFill="0" applyBorder="0" applyAlignment="0" applyProtection="0"/>
  </cellStyleXfs>
  <cellXfs count="29">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wrapText="1"/>
    </xf>
    <xf numFmtId="0" fontId="2" fillId="0" borderId="0" xfId="0" applyFo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164" fontId="4" fillId="0" borderId="1" xfId="0" applyNumberFormat="1" applyFont="1" applyBorder="1" applyAlignment="1">
      <alignment horizontal="center" vertical="center"/>
    </xf>
    <xf numFmtId="0" fontId="2" fillId="0" borderId="0" xfId="0" applyFont="1" applyAlignment="1">
      <alignment horizontal="center" vertical="center"/>
    </xf>
    <xf numFmtId="164" fontId="4" fillId="2" borderId="1" xfId="0" applyNumberFormat="1" applyFont="1" applyFill="1" applyBorder="1" applyAlignment="1">
      <alignment horizontal="center" vertical="center"/>
    </xf>
    <xf numFmtId="165" fontId="2" fillId="0" borderId="0" xfId="0" applyNumberFormat="1" applyFont="1"/>
    <xf numFmtId="0" fontId="2" fillId="0" borderId="5" xfId="0" applyFont="1" applyBorder="1" applyAlignment="1">
      <alignment horizontal="center"/>
    </xf>
    <xf numFmtId="0" fontId="2" fillId="0" borderId="5" xfId="0" applyFont="1" applyBorder="1" applyAlignment="1">
      <alignment horizontal="center" wrapText="1"/>
    </xf>
    <xf numFmtId="0" fontId="2" fillId="0" borderId="1" xfId="0" applyFont="1" applyBorder="1" applyAlignment="1">
      <alignment horizontal="center" wrapText="1"/>
    </xf>
    <xf numFmtId="0" fontId="3" fillId="0" borderId="0" xfId="0" applyFont="1" applyAlignment="1">
      <alignment horizontal="left"/>
    </xf>
    <xf numFmtId="0" fontId="2" fillId="0" borderId="0" xfId="0" applyFont="1" applyAlignment="1">
      <alignment horizontal="left"/>
    </xf>
    <xf numFmtId="0" fontId="3" fillId="0" borderId="1" xfId="0" applyFont="1" applyBorder="1" applyAlignment="1">
      <alignment horizontal="left"/>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0" borderId="6" xfId="0" applyFont="1" applyBorder="1" applyAlignment="1">
      <alignment horizont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xf>
    <xf numFmtId="0" fontId="4" fillId="0" borderId="1" xfId="0" applyFont="1" applyBorder="1" applyAlignment="1">
      <alignment horizontal="right" vertical="center"/>
    </xf>
    <xf numFmtId="0" fontId="4" fillId="2" borderId="1" xfId="0" applyFont="1" applyFill="1" applyBorder="1" applyAlignment="1">
      <alignment horizontal="center" vertical="center"/>
    </xf>
    <xf numFmtId="3" fontId="2" fillId="0" borderId="1" xfId="0" applyNumberFormat="1" applyFont="1" applyBorder="1" applyAlignment="1">
      <alignment horizontal="center" wrapText="1"/>
    </xf>
    <xf numFmtId="0" fontId="5" fillId="0" borderId="1" xfId="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1193800</xdr:colOff>
      <xdr:row>33</xdr:row>
      <xdr:rowOff>49438</xdr:rowOff>
    </xdr:from>
    <xdr:to>
      <xdr:col>3</xdr:col>
      <xdr:colOff>2476500</xdr:colOff>
      <xdr:row>36</xdr:row>
      <xdr:rowOff>190499</xdr:rowOff>
    </xdr:to>
    <xdr:pic>
      <xdr:nvPicPr>
        <xdr:cNvPr id="2" name="Imagen 1" descr="Un dibujo de una persona&#10;&#10;El contenido generado por IA puede ser incorrecto.">
          <a:extLst>
            <a:ext uri="{FF2B5EF4-FFF2-40B4-BE49-F238E27FC236}">
              <a16:creationId xmlns:a16="http://schemas.microsoft.com/office/drawing/2014/main" id="{C78ED23C-B9A4-EA6D-309E-80EAF06C8D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75200" y="16915038"/>
          <a:ext cx="1282700" cy="6871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vidcantorb@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765E5-CE8E-4E07-A3F3-FACCCFAA31E9}">
  <sheetPr>
    <tabColor rgb="FF00B050"/>
  </sheetPr>
  <dimension ref="B1:I48"/>
  <sheetViews>
    <sheetView tabSelected="1" zoomScaleNormal="70" workbookViewId="0">
      <selection activeCell="D46" sqref="D46"/>
    </sheetView>
  </sheetViews>
  <sheetFormatPr baseColWidth="10" defaultColWidth="10.83203125" defaultRowHeight="14" x14ac:dyDescent="0.15"/>
  <cols>
    <col min="1" max="1" width="10.83203125" style="6"/>
    <col min="2" max="2" width="5.33203125" style="4" bestFit="1" customWidth="1"/>
    <col min="3" max="3" width="30.83203125" style="4" customWidth="1"/>
    <col min="4" max="4" width="36.1640625" style="5" customWidth="1"/>
    <col min="5" max="5" width="18" style="4" customWidth="1"/>
    <col min="6" max="7" width="19.1640625" style="4" customWidth="1"/>
    <col min="8" max="8" width="14.83203125" style="4" bestFit="1" customWidth="1"/>
    <col min="9" max="9" width="14.1640625" style="6" bestFit="1" customWidth="1"/>
    <col min="10" max="16384" width="10.83203125" style="6"/>
  </cols>
  <sheetData>
    <row r="1" spans="2:7" ht="15" thickBot="1" x14ac:dyDescent="0.2"/>
    <row r="2" spans="2:7" ht="40.5" customHeight="1" thickBot="1" x14ac:dyDescent="0.2">
      <c r="B2" s="19" t="s">
        <v>37</v>
      </c>
      <c r="C2" s="20"/>
      <c r="D2" s="20"/>
      <c r="E2" s="20"/>
      <c r="F2" s="20"/>
      <c r="G2" s="21"/>
    </row>
    <row r="4" spans="2:7" ht="83.25" customHeight="1" x14ac:dyDescent="0.15">
      <c r="B4" s="23" t="s">
        <v>54</v>
      </c>
      <c r="C4" s="23"/>
      <c r="D4" s="23"/>
      <c r="E4" s="23"/>
      <c r="F4" s="23"/>
      <c r="G4" s="23"/>
    </row>
    <row r="5" spans="2:7" x14ac:dyDescent="0.15">
      <c r="B5" s="24" t="s">
        <v>6</v>
      </c>
      <c r="C5" s="24"/>
      <c r="D5" s="24"/>
      <c r="E5" s="24"/>
      <c r="F5" s="24"/>
      <c r="G5" s="24"/>
    </row>
    <row r="6" spans="2:7" ht="58.5" customHeight="1" x14ac:dyDescent="0.15">
      <c r="B6" s="7" t="s">
        <v>0</v>
      </c>
      <c r="C6" s="8" t="s">
        <v>1</v>
      </c>
      <c r="D6" s="8" t="s">
        <v>2</v>
      </c>
      <c r="E6" s="8" t="s">
        <v>7</v>
      </c>
      <c r="F6" s="8" t="s">
        <v>46</v>
      </c>
      <c r="G6" s="7" t="s">
        <v>5</v>
      </c>
    </row>
    <row r="7" spans="2:7" ht="56" x14ac:dyDescent="0.15">
      <c r="B7" s="1">
        <v>1</v>
      </c>
      <c r="C7" s="2" t="s">
        <v>8</v>
      </c>
      <c r="D7" s="2" t="s">
        <v>16</v>
      </c>
      <c r="E7" s="1">
        <v>8</v>
      </c>
      <c r="F7" s="3">
        <v>1000000</v>
      </c>
      <c r="G7" s="3">
        <f>F7*E7</f>
        <v>8000000</v>
      </c>
    </row>
    <row r="8" spans="2:7" ht="39" customHeight="1" x14ac:dyDescent="0.15">
      <c r="B8" s="1">
        <v>2</v>
      </c>
      <c r="C8" s="2" t="s">
        <v>8</v>
      </c>
      <c r="D8" s="2" t="s">
        <v>32</v>
      </c>
      <c r="E8" s="1">
        <v>8</v>
      </c>
      <c r="F8" s="3">
        <v>600000</v>
      </c>
      <c r="G8" s="3">
        <f t="shared" ref="G8:G10" si="0">F8*E8</f>
        <v>4800000</v>
      </c>
    </row>
    <row r="9" spans="2:7" ht="70" x14ac:dyDescent="0.15">
      <c r="B9" s="1">
        <v>3</v>
      </c>
      <c r="C9" s="2" t="s">
        <v>9</v>
      </c>
      <c r="D9" s="2" t="s">
        <v>17</v>
      </c>
      <c r="E9" s="1">
        <v>8</v>
      </c>
      <c r="F9" s="3">
        <v>780000</v>
      </c>
      <c r="G9" s="3">
        <f t="shared" si="0"/>
        <v>6240000</v>
      </c>
    </row>
    <row r="10" spans="2:7" ht="70" x14ac:dyDescent="0.15">
      <c r="B10" s="1">
        <v>4</v>
      </c>
      <c r="C10" s="2" t="s">
        <v>33</v>
      </c>
      <c r="D10" s="2" t="s">
        <v>18</v>
      </c>
      <c r="E10" s="1">
        <v>8</v>
      </c>
      <c r="F10" s="3">
        <v>780000</v>
      </c>
      <c r="G10" s="3">
        <f t="shared" si="0"/>
        <v>6240000</v>
      </c>
    </row>
    <row r="11" spans="2:7" ht="39" customHeight="1" x14ac:dyDescent="0.15">
      <c r="B11" s="1">
        <v>5</v>
      </c>
      <c r="C11" s="2" t="s">
        <v>34</v>
      </c>
      <c r="D11" s="2" t="s">
        <v>19</v>
      </c>
      <c r="E11" s="1">
        <v>8</v>
      </c>
      <c r="F11" s="3">
        <v>600000</v>
      </c>
      <c r="G11" s="3">
        <f>F11*E11</f>
        <v>4800000</v>
      </c>
    </row>
    <row r="12" spans="2:7" ht="39" customHeight="1" x14ac:dyDescent="0.15">
      <c r="B12" s="1">
        <v>6</v>
      </c>
      <c r="C12" s="2" t="s">
        <v>51</v>
      </c>
      <c r="D12" s="2" t="s">
        <v>52</v>
      </c>
      <c r="E12" s="1">
        <v>8</v>
      </c>
      <c r="F12" s="3">
        <v>850000</v>
      </c>
      <c r="G12" s="3">
        <f>F12*E12</f>
        <v>6800000</v>
      </c>
    </row>
    <row r="13" spans="2:7" ht="70" x14ac:dyDescent="0.15">
      <c r="B13" s="1">
        <v>7</v>
      </c>
      <c r="C13" s="2" t="s">
        <v>15</v>
      </c>
      <c r="D13" s="2" t="s">
        <v>20</v>
      </c>
      <c r="E13" s="1">
        <v>3</v>
      </c>
      <c r="F13" s="3">
        <v>750000</v>
      </c>
      <c r="G13" s="3">
        <f>F13*E13</f>
        <v>2250000</v>
      </c>
    </row>
    <row r="14" spans="2:7" x14ac:dyDescent="0.15">
      <c r="B14" s="25" t="s">
        <v>48</v>
      </c>
      <c r="C14" s="25"/>
      <c r="D14" s="25"/>
      <c r="E14" s="25"/>
      <c r="F14" s="25"/>
      <c r="G14" s="9">
        <f>SUM(G7:G13)</f>
        <v>39130000</v>
      </c>
    </row>
    <row r="15" spans="2:7" x14ac:dyDescent="0.15">
      <c r="B15" s="24" t="s">
        <v>10</v>
      </c>
      <c r="C15" s="24"/>
      <c r="D15" s="24"/>
      <c r="E15" s="24"/>
      <c r="F15" s="24"/>
      <c r="G15" s="24"/>
    </row>
    <row r="16" spans="2:7" ht="45" customHeight="1" x14ac:dyDescent="0.15">
      <c r="B16" s="7" t="s">
        <v>0</v>
      </c>
      <c r="C16" s="8" t="s">
        <v>1</v>
      </c>
      <c r="D16" s="8" t="s">
        <v>11</v>
      </c>
      <c r="E16" s="8" t="s">
        <v>12</v>
      </c>
      <c r="F16" s="8" t="s">
        <v>47</v>
      </c>
      <c r="G16" s="7" t="s">
        <v>5</v>
      </c>
    </row>
    <row r="17" spans="2:8" ht="56" x14ac:dyDescent="0.15">
      <c r="B17" s="1">
        <v>8</v>
      </c>
      <c r="C17" s="2" t="s">
        <v>35</v>
      </c>
      <c r="D17" s="2" t="s">
        <v>28</v>
      </c>
      <c r="E17" s="1">
        <v>1</v>
      </c>
      <c r="F17" s="3">
        <v>1600000</v>
      </c>
      <c r="G17" s="3">
        <f>F17*E17</f>
        <v>1600000</v>
      </c>
      <c r="H17" s="10"/>
    </row>
    <row r="18" spans="2:8" ht="39" customHeight="1" x14ac:dyDescent="0.15">
      <c r="B18" s="1">
        <v>9</v>
      </c>
      <c r="C18" s="2" t="s">
        <v>35</v>
      </c>
      <c r="D18" s="2" t="s">
        <v>27</v>
      </c>
      <c r="E18" s="1">
        <f>6*4</f>
        <v>24</v>
      </c>
      <c r="F18" s="3">
        <v>180000</v>
      </c>
      <c r="G18" s="3">
        <f t="shared" ref="G18:G26" si="1">F18*E18</f>
        <v>4320000</v>
      </c>
    </row>
    <row r="19" spans="2:8" ht="39" customHeight="1" x14ac:dyDescent="0.15">
      <c r="B19" s="1">
        <v>10</v>
      </c>
      <c r="C19" s="2" t="s">
        <v>35</v>
      </c>
      <c r="D19" s="2" t="s">
        <v>25</v>
      </c>
      <c r="E19" s="1">
        <v>4</v>
      </c>
      <c r="F19" s="3">
        <v>270000</v>
      </c>
      <c r="G19" s="3">
        <f t="shared" si="1"/>
        <v>1080000</v>
      </c>
    </row>
    <row r="20" spans="2:8" ht="39" customHeight="1" x14ac:dyDescent="0.15">
      <c r="B20" s="1">
        <v>11</v>
      </c>
      <c r="C20" s="2" t="s">
        <v>35</v>
      </c>
      <c r="D20" s="2" t="s">
        <v>29</v>
      </c>
      <c r="E20" s="1">
        <v>4</v>
      </c>
      <c r="F20" s="3">
        <v>270000</v>
      </c>
      <c r="G20" s="3">
        <f t="shared" si="1"/>
        <v>1080000</v>
      </c>
    </row>
    <row r="21" spans="2:8" ht="39" customHeight="1" x14ac:dyDescent="0.15">
      <c r="B21" s="1">
        <v>12</v>
      </c>
      <c r="C21" s="2" t="s">
        <v>36</v>
      </c>
      <c r="D21" s="2" t="s">
        <v>21</v>
      </c>
      <c r="E21" s="1">
        <v>1</v>
      </c>
      <c r="F21" s="3">
        <v>500000</v>
      </c>
      <c r="G21" s="3">
        <f t="shared" si="1"/>
        <v>500000</v>
      </c>
    </row>
    <row r="22" spans="2:8" ht="39" customHeight="1" x14ac:dyDescent="0.15">
      <c r="B22" s="1">
        <v>13</v>
      </c>
      <c r="C22" s="2" t="s">
        <v>9</v>
      </c>
      <c r="D22" s="2" t="s">
        <v>22</v>
      </c>
      <c r="E22" s="1">
        <v>1</v>
      </c>
      <c r="F22" s="3">
        <v>180000</v>
      </c>
      <c r="G22" s="3">
        <f t="shared" si="1"/>
        <v>180000</v>
      </c>
    </row>
    <row r="23" spans="2:8" ht="39" customHeight="1" x14ac:dyDescent="0.15">
      <c r="B23" s="1">
        <v>14</v>
      </c>
      <c r="C23" s="2" t="s">
        <v>9</v>
      </c>
      <c r="D23" s="2" t="s">
        <v>23</v>
      </c>
      <c r="E23" s="1">
        <v>1</v>
      </c>
      <c r="F23" s="3">
        <v>220000</v>
      </c>
      <c r="G23" s="3">
        <f t="shared" si="1"/>
        <v>220000</v>
      </c>
    </row>
    <row r="24" spans="2:8" ht="39" customHeight="1" x14ac:dyDescent="0.15">
      <c r="B24" s="1">
        <v>15</v>
      </c>
      <c r="C24" s="2" t="s">
        <v>9</v>
      </c>
      <c r="D24" s="2" t="s">
        <v>31</v>
      </c>
      <c r="E24" s="1">
        <v>1</v>
      </c>
      <c r="F24" s="3">
        <v>220000</v>
      </c>
      <c r="G24" s="3">
        <f t="shared" si="1"/>
        <v>220000</v>
      </c>
    </row>
    <row r="25" spans="2:8" ht="39" customHeight="1" x14ac:dyDescent="0.15">
      <c r="B25" s="1">
        <v>16</v>
      </c>
      <c r="C25" s="2" t="s">
        <v>9</v>
      </c>
      <c r="D25" s="2" t="s">
        <v>30</v>
      </c>
      <c r="E25" s="1">
        <v>1</v>
      </c>
      <c r="F25" s="3">
        <v>3500000</v>
      </c>
      <c r="G25" s="3">
        <f t="shared" si="1"/>
        <v>3500000</v>
      </c>
    </row>
    <row r="26" spans="2:8" ht="39" customHeight="1" x14ac:dyDescent="0.15">
      <c r="B26" s="1">
        <v>17</v>
      </c>
      <c r="C26" s="2" t="s">
        <v>34</v>
      </c>
      <c r="D26" s="2" t="s">
        <v>26</v>
      </c>
      <c r="E26" s="1">
        <v>2</v>
      </c>
      <c r="F26" s="3">
        <v>700000</v>
      </c>
      <c r="G26" s="3">
        <f t="shared" si="1"/>
        <v>1400000</v>
      </c>
    </row>
    <row r="27" spans="2:8" x14ac:dyDescent="0.15">
      <c r="B27" s="25" t="s">
        <v>49</v>
      </c>
      <c r="C27" s="25"/>
      <c r="D27" s="25"/>
      <c r="E27" s="25"/>
      <c r="F27" s="25"/>
      <c r="G27" s="9">
        <f>SUM(G17:G26)</f>
        <v>14100000</v>
      </c>
    </row>
    <row r="28" spans="2:8" x14ac:dyDescent="0.15">
      <c r="B28" s="24" t="s">
        <v>14</v>
      </c>
      <c r="C28" s="24"/>
      <c r="D28" s="24"/>
      <c r="E28" s="24"/>
      <c r="F28" s="24"/>
      <c r="G28" s="24"/>
    </row>
    <row r="29" spans="2:8" ht="45" customHeight="1" x14ac:dyDescent="0.15">
      <c r="B29" s="7" t="s">
        <v>0</v>
      </c>
      <c r="C29" s="8" t="s">
        <v>3</v>
      </c>
      <c r="D29" s="8" t="s">
        <v>13</v>
      </c>
      <c r="E29" s="8" t="s">
        <v>12</v>
      </c>
      <c r="F29" s="8" t="s">
        <v>47</v>
      </c>
      <c r="G29" s="7" t="s">
        <v>4</v>
      </c>
    </row>
    <row r="30" spans="2:8" ht="70" x14ac:dyDescent="0.15">
      <c r="B30" s="1">
        <v>18</v>
      </c>
      <c r="C30" s="2" t="s">
        <v>8</v>
      </c>
      <c r="D30" s="2" t="s">
        <v>24</v>
      </c>
      <c r="E30" s="1">
        <v>1</v>
      </c>
      <c r="F30" s="3">
        <v>1500000</v>
      </c>
      <c r="G30" s="3">
        <f>F30*E30</f>
        <v>1500000</v>
      </c>
    </row>
    <row r="31" spans="2:8" ht="70" x14ac:dyDescent="0.15">
      <c r="B31" s="1">
        <v>19</v>
      </c>
      <c r="C31" s="2" t="s">
        <v>33</v>
      </c>
      <c r="D31" s="2" t="s">
        <v>24</v>
      </c>
      <c r="E31" s="1">
        <v>1</v>
      </c>
      <c r="F31" s="3">
        <v>1500000</v>
      </c>
      <c r="G31" s="3">
        <f>F31*E31</f>
        <v>1500000</v>
      </c>
    </row>
    <row r="32" spans="2:8" x14ac:dyDescent="0.15">
      <c r="B32" s="25" t="s">
        <v>53</v>
      </c>
      <c r="C32" s="25"/>
      <c r="D32" s="25"/>
      <c r="E32" s="25"/>
      <c r="F32" s="25"/>
      <c r="G32" s="9">
        <f>SUM(G30:G31)</f>
        <v>3000000</v>
      </c>
    </row>
    <row r="33" spans="2:9" x14ac:dyDescent="0.15">
      <c r="B33" s="26" t="s">
        <v>50</v>
      </c>
      <c r="C33" s="26"/>
      <c r="D33" s="26"/>
      <c r="E33" s="26"/>
      <c r="F33" s="26"/>
      <c r="G33" s="11">
        <f>G14+G27+G32</f>
        <v>56230000</v>
      </c>
      <c r="I33" s="12"/>
    </row>
    <row r="35" spans="2:9" ht="15" x14ac:dyDescent="0.2">
      <c r="D35"/>
      <c r="I35" s="12"/>
    </row>
    <row r="37" spans="2:9" ht="15" thickBot="1" x14ac:dyDescent="0.2">
      <c r="B37" s="13"/>
      <c r="C37" s="13"/>
      <c r="D37" s="14"/>
      <c r="E37" s="13"/>
      <c r="F37" s="13"/>
      <c r="G37" s="13"/>
    </row>
    <row r="38" spans="2:9" x14ac:dyDescent="0.15">
      <c r="B38" s="22" t="s">
        <v>38</v>
      </c>
      <c r="C38" s="22"/>
      <c r="D38" s="22"/>
      <c r="E38" s="22"/>
      <c r="F38" s="22"/>
      <c r="G38" s="22"/>
    </row>
    <row r="40" spans="2:9" ht="30" x14ac:dyDescent="0.15">
      <c r="B40" s="18" t="s">
        <v>39</v>
      </c>
      <c r="C40" s="18"/>
      <c r="D40" s="15" t="s">
        <v>55</v>
      </c>
    </row>
    <row r="41" spans="2:9" x14ac:dyDescent="0.15">
      <c r="B41" s="18" t="s">
        <v>40</v>
      </c>
      <c r="C41" s="18"/>
      <c r="D41" s="27">
        <v>79392573</v>
      </c>
    </row>
    <row r="42" spans="2:9" ht="15" x14ac:dyDescent="0.15">
      <c r="B42" s="18" t="s">
        <v>41</v>
      </c>
      <c r="C42" s="18"/>
      <c r="D42" s="15" t="s">
        <v>56</v>
      </c>
    </row>
    <row r="43" spans="2:9" ht="15" x14ac:dyDescent="0.15">
      <c r="B43" s="18" t="s">
        <v>42</v>
      </c>
      <c r="C43" s="18"/>
      <c r="D43" s="15" t="s">
        <v>57</v>
      </c>
    </row>
    <row r="44" spans="2:9" x14ac:dyDescent="0.15">
      <c r="B44" s="18" t="s">
        <v>43</v>
      </c>
      <c r="C44" s="18"/>
      <c r="D44" s="15">
        <v>3164661638</v>
      </c>
    </row>
    <row r="45" spans="2:9" ht="16" x14ac:dyDescent="0.2">
      <c r="B45" s="18" t="s">
        <v>44</v>
      </c>
      <c r="C45" s="18"/>
      <c r="D45" s="28" t="s">
        <v>58</v>
      </c>
    </row>
    <row r="46" spans="2:9" x14ac:dyDescent="0.15">
      <c r="B46" s="16"/>
    </row>
    <row r="47" spans="2:9" x14ac:dyDescent="0.15">
      <c r="B47" s="17" t="s">
        <v>45</v>
      </c>
    </row>
    <row r="48" spans="2:9" x14ac:dyDescent="0.15">
      <c r="B48" s="16"/>
    </row>
  </sheetData>
  <mergeCells count="16">
    <mergeCell ref="B43:C43"/>
    <mergeCell ref="B44:C44"/>
    <mergeCell ref="B45:C45"/>
    <mergeCell ref="B2:G2"/>
    <mergeCell ref="B38:G38"/>
    <mergeCell ref="B40:C40"/>
    <mergeCell ref="B41:C41"/>
    <mergeCell ref="B42:C42"/>
    <mergeCell ref="B4:G4"/>
    <mergeCell ref="B28:G28"/>
    <mergeCell ref="B32:F32"/>
    <mergeCell ref="B33:F33"/>
    <mergeCell ref="B5:G5"/>
    <mergeCell ref="B15:G15"/>
    <mergeCell ref="B14:F14"/>
    <mergeCell ref="B27:F27"/>
  </mergeCells>
  <hyperlinks>
    <hyperlink ref="D45" r:id="rId1" xr:uid="{28856047-456E-8946-9DB5-35FD366C7AA0}"/>
  </hyperlinks>
  <pageMargins left="0.7" right="0.7" top="0.75" bottom="0.75" header="0.3" footer="0.3"/>
  <pageSetup paperSize="14"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BDF52816F36E9448110892D4EFFBA87" ma:contentTypeVersion="16" ma:contentTypeDescription="Crear nuevo documento." ma:contentTypeScope="" ma:versionID="da692bfb3455506222aa9ae72972f599">
  <xsd:schema xmlns:xsd="http://www.w3.org/2001/XMLSchema" xmlns:xs="http://www.w3.org/2001/XMLSchema" xmlns:p="http://schemas.microsoft.com/office/2006/metadata/properties" xmlns:ns3="0b174ce7-8a7c-4995-b1c6-0202ebe6944d" xmlns:ns4="ad98f095-eab5-4f2e-acaf-95f19baa9d7f" targetNamespace="http://schemas.microsoft.com/office/2006/metadata/properties" ma:root="true" ma:fieldsID="b11945381f42c90ea569112805c6eba9" ns3:_="" ns4:_="">
    <xsd:import namespace="0b174ce7-8a7c-4995-b1c6-0202ebe6944d"/>
    <xsd:import namespace="ad98f095-eab5-4f2e-acaf-95f19baa9d7f"/>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DateTaken" minOccurs="0"/>
                <xsd:element ref="ns3:MediaServiceObjectDetectorVersions" minOccurs="0"/>
                <xsd:element ref="ns3:MediaServiceLoca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174ce7-8a7c-4995-b1c6-0202ebe694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98f095-eab5-4f2e-acaf-95f19baa9d7f"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SharingHintHash" ma:index="13"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b174ce7-8a7c-4995-b1c6-0202ebe6944d" xsi:nil="true"/>
  </documentManagement>
</p:properties>
</file>

<file path=customXml/itemProps1.xml><?xml version="1.0" encoding="utf-8"?>
<ds:datastoreItem xmlns:ds="http://schemas.openxmlformats.org/officeDocument/2006/customXml" ds:itemID="{9A04231E-DB5D-4A5A-8F0F-6153359050A5}">
  <ds:schemaRefs>
    <ds:schemaRef ds:uri="http://schemas.microsoft.com/sharepoint/v3/contenttype/forms"/>
  </ds:schemaRefs>
</ds:datastoreItem>
</file>

<file path=customXml/itemProps2.xml><?xml version="1.0" encoding="utf-8"?>
<ds:datastoreItem xmlns:ds="http://schemas.openxmlformats.org/officeDocument/2006/customXml" ds:itemID="{2AFA0579-E6EC-423D-B1D5-FBDF85C7BD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174ce7-8a7c-4995-b1c6-0202ebe6944d"/>
    <ds:schemaRef ds:uri="ad98f095-eab5-4f2e-acaf-95f19baa9d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365A25-1E24-42B5-83F0-BCBB63C754CB}">
  <ds:schemaRefs>
    <ds:schemaRef ds:uri="http://purl.org/dc/dcmitype/"/>
    <ds:schemaRef ds:uri="http://purl.org/dc/term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d98f095-eab5-4f2e-acaf-95f19baa9d7f"/>
    <ds:schemaRef ds:uri="0b174ce7-8a7c-4995-b1c6-0202ebe6944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1</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Ricardo Chaparro Triana</dc:creator>
  <cp:lastModifiedBy>Microsoft Office User</cp:lastModifiedBy>
  <dcterms:created xsi:type="dcterms:W3CDTF">2023-06-26T20:05:26Z</dcterms:created>
  <dcterms:modified xsi:type="dcterms:W3CDTF">2026-05-11T14:21:23Z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0x0101008BDF52816F36E9448110892D4EFFBA87</vt:lpwstr>
  </property>
</Properties>
</file>