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 Camilo Molina\Desktop\CANCHAS MULTIPLES - ANSERMANUEVO\02- FORMULARIO DE PRESUPUESTO OFICIAL\"/>
    </mc:Choice>
  </mc:AlternateContent>
  <xr:revisionPtr revIDLastSave="0" documentId="13_ncr:1_{B5663979-FD3F-407C-AB4C-81476ED29633}" xr6:coauthVersionLast="47" xr6:coauthVersionMax="47" xr10:uidLastSave="{00000000-0000-0000-0000-000000000000}"/>
  <bookViews>
    <workbookView xWindow="-110" yWindow="-110" windowWidth="19420" windowHeight="10300" tabRatio="906" activeTab="5" xr2:uid="{00000000-000D-0000-FFFF-FFFF00000000}"/>
  </bookViews>
  <sheets>
    <sheet name="PRESUPUESTO OFICIAL (Entidad)" sheetId="265" r:id="rId1"/>
    <sheet name="PROPUESTA ECONOMICA(Proponente)" sheetId="269" r:id="rId2"/>
    <sheet name="apu 1" sheetId="268" r:id="rId3"/>
    <sheet name="apu 2" sheetId="270" r:id="rId4"/>
    <sheet name="apu 3" sheetId="271" r:id="rId5"/>
    <sheet name="apu 4" sheetId="27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>#REF!</definedName>
    <definedName name="\V">#REF!</definedName>
    <definedName name="\X" localSheetId="2">'apu 1'!ERR</definedName>
    <definedName name="\X" localSheetId="3">'apu 2'!ERR</definedName>
    <definedName name="\X" localSheetId="4">'apu 3'!ERR</definedName>
    <definedName name="\X" localSheetId="5">'apu 4'!ERR</definedName>
    <definedName name="\X">[0]!ERR</definedName>
    <definedName name="\Z" localSheetId="2">'apu 1'!ERR</definedName>
    <definedName name="\Z" localSheetId="3">'apu 2'!ERR</definedName>
    <definedName name="\Z" localSheetId="4">'apu 3'!ERR</definedName>
    <definedName name="\Z" localSheetId="5">'apu 4'!ERR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'apu 1'!ERR</definedName>
    <definedName name="__F" localSheetId="3">'apu 2'!ERR</definedName>
    <definedName name="__F" localSheetId="4">'apu 3'!ERR</definedName>
    <definedName name="__F" localSheetId="5">'apu 4'!ERR</definedName>
    <definedName name="__F">[0]!ERR</definedName>
    <definedName name="__FS01" localSheetId="2">'apu 1'!ERR</definedName>
    <definedName name="__FS01" localSheetId="3">'apu 2'!ERR</definedName>
    <definedName name="__FS01" localSheetId="4">'apu 3'!ERR</definedName>
    <definedName name="__FS01" localSheetId="5">'apu 4'!ERR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>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>[19]PESOS!#REF!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1">[13]!_xlbgnm.ane8</definedName>
    <definedName name="_ane8">[13]!_xlbgnm.ane8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>#REF!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>#REF!</definedName>
    <definedName name="_F" localSheetId="2">'apu 1'!ERR</definedName>
    <definedName name="_F" localSheetId="3">'apu 2'!ERR</definedName>
    <definedName name="_F" localSheetId="4">'apu 3'!ERR</definedName>
    <definedName name="_F" localSheetId="5">'apu 4'!ERR</definedName>
    <definedName name="_F">[0]!ERR</definedName>
    <definedName name="_F10">#REF!</definedName>
    <definedName name="_FC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'PRESUPUESTO OFICIAL (Entidad)'!$I$11:$I$43</definedName>
    <definedName name="_xlnm._FilterDatabase" localSheetId="1" hidden="1">'PROPUESTA ECONOMICA(Proponente)'!$I$11:$I$40</definedName>
    <definedName name="_FS01" localSheetId="2">'apu 1'!ERR</definedName>
    <definedName name="_FS01" localSheetId="3">'apu 2'!ERR</definedName>
    <definedName name="_FS01" localSheetId="4">'apu 3'!ERR</definedName>
    <definedName name="_FS01" localSheetId="5">'apu 4'!ERR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'apu 2'!#REF!</definedName>
    <definedName name="_GoBack" localSheetId="4">'apu 3'!#REF!</definedName>
    <definedName name="_GoBack" localSheetId="5">'apu 4'!#REF!</definedName>
    <definedName name="_GoBack">'apu 1'!#REF!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>#REF!</definedName>
    <definedName name="_MAT1">#REF!</definedName>
    <definedName name="_MOD1">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hidden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>'[23]DUB-823'!#REF!</definedName>
    <definedName name="A_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'apu 1'!ERR</definedName>
    <definedName name="aa" localSheetId="3">'apu 2'!ERR</definedName>
    <definedName name="aa" localSheetId="4">'apu 3'!ERR</definedName>
    <definedName name="aa" localSheetId="5">'apu 4'!ERR</definedName>
    <definedName name="aa">[0]!ERR</definedName>
    <definedName name="AAA" localSheetId="2">'apu 1'!ERR</definedName>
    <definedName name="AAA" localSheetId="3">'apu 2'!ERR</definedName>
    <definedName name="AAA" localSheetId="4">'apu 3'!ERR</definedName>
    <definedName name="AAA" localSheetId="5">'apu 4'!ERR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[26]!absc</definedName>
    <definedName name="absc1" localSheetId="4">[26]!absc</definedName>
    <definedName name="absc1" localSheetId="5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 localSheetId="4">[26]!absc</definedName>
    <definedName name="adoc1" localSheetId="5">[26]!absc</definedName>
    <definedName name="adoc1" localSheetId="1">[26]!absc</definedName>
    <definedName name="adoc1">[26]!absc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1">[29]!absc</definedName>
    <definedName name="ADOC125">[29]!absc</definedName>
    <definedName name="adoq" localSheetId="3">[30]!absc</definedName>
    <definedName name="adoq" localSheetId="4">[30]!absc</definedName>
    <definedName name="adoq" localSheetId="5">[30]!absc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>#REF!</definedName>
    <definedName name="alam">#REF!</definedName>
    <definedName name="alc" localSheetId="3">[31]!absc</definedName>
    <definedName name="alc" localSheetId="4">[31]!absc</definedName>
    <definedName name="alc" localSheetId="5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3">[38]!absc</definedName>
    <definedName name="APU" localSheetId="4">[38]!absc</definedName>
    <definedName name="APU" localSheetId="5">[38]!absc</definedName>
    <definedName name="APU" localSheetId="1">[38]!absc</definedName>
    <definedName name="APU">[38]!absc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>#REF!</definedName>
    <definedName name="aq" localSheetId="2">'apu 1'!ERR</definedName>
    <definedName name="aq" localSheetId="3">'apu 2'!ERR</definedName>
    <definedName name="aq" localSheetId="4">'apu 3'!ERR</definedName>
    <definedName name="aq" localSheetId="5">'apu 4'!ERR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'apu 1'!$A$1:$Q$93</definedName>
    <definedName name="_xlnm.Print_Area" localSheetId="3">'apu 2'!$A$1:$Q$93</definedName>
    <definedName name="_xlnm.Print_Area" localSheetId="4">'apu 3'!$A$1:$Q$93</definedName>
    <definedName name="_xlnm.Print_Area" localSheetId="5">'apu 4'!$A$1:$Q$93</definedName>
    <definedName name="_xlnm.Print_Area" localSheetId="0">'PRESUPUESTO OFICIAL (Entidad)'!$B$1:$L$61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'apu 1'!ERR</definedName>
    <definedName name="armuve" localSheetId="3">'apu 2'!ERR</definedName>
    <definedName name="armuve" localSheetId="4">'apu 3'!ERR</definedName>
    <definedName name="armuve" localSheetId="5">'apu 4'!ERR</definedName>
    <definedName name="armuve">[0]!ERR</definedName>
    <definedName name="ARP">#REF!</definedName>
    <definedName name="ARS">#REF!</definedName>
    <definedName name="as" localSheetId="2">'apu 1'!ERR</definedName>
    <definedName name="as" localSheetId="3">'apu 2'!ERR</definedName>
    <definedName name="as" localSheetId="4">'apu 3'!ERR</definedName>
    <definedName name="as" localSheetId="5">'apu 4'!ERR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'apu 1'!ERR</definedName>
    <definedName name="ASDFGHJKLÑ" localSheetId="3">'apu 2'!ERR</definedName>
    <definedName name="ASDFGHJKLÑ" localSheetId="4">'apu 3'!ERR</definedName>
    <definedName name="ASDFGHJKLÑ" localSheetId="5">'apu 4'!ERR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'apu 1'!ERR</definedName>
    <definedName name="BB" localSheetId="3">'apu 2'!ERR</definedName>
    <definedName name="BB" localSheetId="4">'apu 3'!ERR</definedName>
    <definedName name="BB" localSheetId="5">'apu 4'!ERR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>'[51]A. P. U.'!#REF!</definedName>
    <definedName name="CCT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'apu 1'!ERR</definedName>
    <definedName name="COPIA" localSheetId="3">'apu 2'!ERR</definedName>
    <definedName name="COPIA" localSheetId="4">'apu 3'!ERR</definedName>
    <definedName name="COPIA" localSheetId="5">'apu 4'!ERR</definedName>
    <definedName name="COPIA">[0]!ERR</definedName>
    <definedName name="COPIA1">#REF!</definedName>
    <definedName name="COPIA2">#REF!</definedName>
    <definedName name="copiao4" localSheetId="2">'apu 1'!ERR</definedName>
    <definedName name="copiao4" localSheetId="3">'apu 2'!ERR</definedName>
    <definedName name="copiao4" localSheetId="4">'apu 3'!ERR</definedName>
    <definedName name="copiao4" localSheetId="5">'apu 4'!ERR</definedName>
    <definedName name="copiao4">[0]!ERR</definedName>
    <definedName name="corri" localSheetId="2">'apu 1'!ERR</definedName>
    <definedName name="corri" localSheetId="3">'apu 2'!ERR</definedName>
    <definedName name="corri" localSheetId="4">'apu 3'!ERR</definedName>
    <definedName name="corri" localSheetId="5">'apu 4'!ERR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'apu 1'!ERR</definedName>
    <definedName name="CUAL" localSheetId="3">'apu 2'!ERR</definedName>
    <definedName name="CUAL" localSheetId="4">'apu 3'!ERR</definedName>
    <definedName name="CUAL" localSheetId="5">'apu 4'!ERR</definedName>
    <definedName name="CUAL">[0]!ERR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1">[50]!Customize</definedName>
    <definedName name="Customize">[50]!Customize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>#REF!</definedName>
    <definedName name="dc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'apu 1'!ERR</definedName>
    <definedName name="EE" localSheetId="3">'apu 2'!ERR</definedName>
    <definedName name="EE" localSheetId="4">'apu 3'!ERR</definedName>
    <definedName name="EE" localSheetId="5">'apu 4'!ERR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>#REF!</definedName>
    <definedName name="eme" localSheetId="2">'apu 1'!ERR</definedName>
    <definedName name="eme" localSheetId="3">'apu 2'!ERR</definedName>
    <definedName name="eme" localSheetId="4">'apu 3'!ERR</definedName>
    <definedName name="eme" localSheetId="5">'apu 4'!ERR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'apu 1'!ERR</definedName>
    <definedName name="ES" localSheetId="3">'apu 2'!ERR</definedName>
    <definedName name="ES" localSheetId="4">'apu 3'!ERR</definedName>
    <definedName name="ES" localSheetId="5">'apu 4'!ERR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>#REF!</definedName>
    <definedName name="EXCAV_1">#REF!</definedName>
    <definedName name="EXCAV_2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>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>[23]SKJ452!#REF!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>[23]ITA878!#REF!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>'[23]GPI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>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>[23]XXJ617!#REF!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>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>[23]SNG_855!#REF!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>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>'[23]VEA 374'!#REF!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>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>[23]HFB024!#REF!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>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2">'apu 1'!ERR</definedName>
    <definedName name="FD" localSheetId="3">'apu 2'!ERR</definedName>
    <definedName name="FD" localSheetId="4">'apu 3'!ERR</definedName>
    <definedName name="FD" localSheetId="5">'apu 4'!ERR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'apu 1'!ERR</definedName>
    <definedName name="ff" localSheetId="3">'apu 2'!ERR</definedName>
    <definedName name="ff" localSheetId="4">'apu 3'!ERR</definedName>
    <definedName name="ff" localSheetId="5">'apu 4'!ERR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'apu 1'!ERR</definedName>
    <definedName name="fg" localSheetId="3">'apu 2'!ERR</definedName>
    <definedName name="fg" localSheetId="4">'apu 3'!ERR</definedName>
    <definedName name="fg" localSheetId="5">'apu 4'!ERR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'apu 1'!ERR</definedName>
    <definedName name="FINANCIACION" localSheetId="3">'apu 2'!ERR</definedName>
    <definedName name="FINANCIACION" localSheetId="4">'apu 3'!ERR</definedName>
    <definedName name="FINANCIACION" localSheetId="5">'apu 4'!ERR</definedName>
    <definedName name="FINANCIACION">[0]!ERR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'apu 1'!ERR</definedName>
    <definedName name="fu" localSheetId="3">'apu 2'!ERR</definedName>
    <definedName name="fu" localSheetId="4">'apu 3'!ERR</definedName>
    <definedName name="fu" localSheetId="5">'apu 4'!ERR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'apu 1'!ERR</definedName>
    <definedName name="GGG" localSheetId="3">'apu 2'!ERR</definedName>
    <definedName name="GGG" localSheetId="4">'apu 3'!ERR</definedName>
    <definedName name="GGG" localSheetId="5">'apu 4'!ERR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'apu 1'!ERR</definedName>
    <definedName name="hh" localSheetId="3">'apu 2'!ERR</definedName>
    <definedName name="hh" localSheetId="4">'apu 3'!ERR</definedName>
    <definedName name="hh" localSheetId="5">'apu 4'!ERR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'apu 1'!ERR</definedName>
    <definedName name="HK" localSheetId="3">'apu 2'!ERR</definedName>
    <definedName name="HK" localSheetId="4">'apu 3'!ERR</definedName>
    <definedName name="HK" localSheetId="5">'apu 4'!ERR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'apu 1'!ERR</definedName>
    <definedName name="ID" localSheetId="3">'apu 2'!ERR</definedName>
    <definedName name="ID" localSheetId="4">'apu 3'!ERR</definedName>
    <definedName name="ID" localSheetId="5">'apu 4'!ERR</definedName>
    <definedName name="ID">[0]!ERR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>[82]Insumos!#REF!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'apu 1'!ERR</definedName>
    <definedName name="IOUHH" localSheetId="3">'apu 2'!ERR</definedName>
    <definedName name="IOUHH" localSheetId="4">'apu 3'!ERR</definedName>
    <definedName name="IOUHH" localSheetId="5">'apu 4'!ERR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'apu 1'!ERR</definedName>
    <definedName name="jj" localSheetId="3">'apu 2'!ERR</definedName>
    <definedName name="jj" localSheetId="4">'apu 3'!ERR</definedName>
    <definedName name="jj" localSheetId="5">'apu 4'!ERR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>#REF!</definedName>
    <definedName name="JOHNNY" localSheetId="2">'apu 1'!ERR</definedName>
    <definedName name="JOHNNY" localSheetId="3">'apu 2'!ERR</definedName>
    <definedName name="JOHNNY" localSheetId="4">'apu 3'!ERR</definedName>
    <definedName name="JOHNNY" localSheetId="5">'apu 4'!ERR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'apu 1'!ERR</definedName>
    <definedName name="kl" localSheetId="3">'apu 2'!ERR</definedName>
    <definedName name="kl" localSheetId="4">'apu 3'!ERR</definedName>
    <definedName name="kl" localSheetId="5">'apu 4'!ERR</definedName>
    <definedName name="kl">[0]!ERR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>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[26]!absc</definedName>
    <definedName name="LOCA" localSheetId="4">[26]!absc</definedName>
    <definedName name="LOCA" localSheetId="5">[26]!absc</definedName>
    <definedName name="LOCA" localSheetId="1">[26]!absc</definedName>
    <definedName name="LOCA">[26]!absc</definedName>
    <definedName name="LOCA1" localSheetId="3">[38]!absc</definedName>
    <definedName name="LOCA1" localSheetId="4">[38]!absc</definedName>
    <definedName name="LOCA1" localSheetId="5">[38]!absc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>#REF!</definedName>
    <definedName name="LOGO" localSheetId="2">'apu 1'!ERR</definedName>
    <definedName name="LOGO" localSheetId="3">'apu 2'!ERR</definedName>
    <definedName name="LOGO" localSheetId="4">'apu 3'!ERR</definedName>
    <definedName name="LOGO" localSheetId="5">'apu 4'!ERR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>[54]Insum!$A$68:$H$98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4">[50]!Nada</definedName>
    <definedName name="Nada" localSheetId="5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'apu 1'!ERR</definedName>
    <definedName name="NO" localSheetId="3">'apu 2'!ERR</definedName>
    <definedName name="NO" localSheetId="4">'apu 3'!ERR</definedName>
    <definedName name="NO" localSheetId="5">'apu 4'!ERR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>#REF!</definedName>
    <definedName name="obras" hidden="1">#REF!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'apu 1'!ERR</definedName>
    <definedName name="PEPE" localSheetId="3">'apu 2'!ERR</definedName>
    <definedName name="PEPE" localSheetId="4">'apu 3'!ERR</definedName>
    <definedName name="PEPE" localSheetId="5">'apu 4'!ERR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'apu 1'!ERR</definedName>
    <definedName name="programainv" localSheetId="3">'apu 2'!ERR</definedName>
    <definedName name="programainv" localSheetId="4">'apu 3'!ERR</definedName>
    <definedName name="programainv" localSheetId="5">'apu 4'!ERR</definedName>
    <definedName name="programainv">[0]!ERR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>#REF!</definedName>
    <definedName name="PRUEBA" localSheetId="3">[96]!absc</definedName>
    <definedName name="PRUEBA" localSheetId="4">[96]!absc</definedName>
    <definedName name="PRUEBA" localSheetId="5">[96]!absc</definedName>
    <definedName name="PRUEBA" localSheetId="1">[96]!absc</definedName>
    <definedName name="PRUEBA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1">[96]!absc</definedName>
    <definedName name="prueba1">[96]!absc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'apu 1'!ERR</definedName>
    <definedName name="QWERTY" localSheetId="3">'apu 2'!ERR</definedName>
    <definedName name="QWERTY" localSheetId="4">'apu 3'!ERR</definedName>
    <definedName name="QWERTY" localSheetId="5">'apu 4'!ERR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'apu 1'!ERR</definedName>
    <definedName name="REICIO" localSheetId="3">'apu 2'!ERR</definedName>
    <definedName name="REICIO" localSheetId="4">'apu 3'!ERR</definedName>
    <definedName name="REICIO" localSheetId="5">'apu 4'!ERR</definedName>
    <definedName name="REICIO">[0]!ERR</definedName>
    <definedName name="Reimbursement">"Reembolso"</definedName>
    <definedName name="reinicio" localSheetId="2">'apu 1'!ERR</definedName>
    <definedName name="reinicio" localSheetId="3">'apu 2'!ERR</definedName>
    <definedName name="reinicio" localSheetId="4">'apu 3'!ERR</definedName>
    <definedName name="reinicio" localSheetId="5">'apu 4'!ERR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>#REF!</definedName>
    <definedName name="resu8" localSheetId="3">[9]!resu8</definedName>
    <definedName name="resu8" localSheetId="4">[9]!resu8</definedName>
    <definedName name="resu8" localSheetId="5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'apu 1'!ERR</definedName>
    <definedName name="rr" localSheetId="3">'apu 2'!ERR</definedName>
    <definedName name="rr" localSheetId="4">'apu 3'!ERR</definedName>
    <definedName name="rr" localSheetId="5">'apu 4'!ERR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'apu 1'!ERR</definedName>
    <definedName name="s" localSheetId="3">'apu 2'!ERR</definedName>
    <definedName name="s" localSheetId="4">'apu 3'!ERR</definedName>
    <definedName name="s" localSheetId="5">'apu 4'!ERR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'apu 1'!ERR</definedName>
    <definedName name="salarios" localSheetId="3">'apu 2'!ERR</definedName>
    <definedName name="salarios" localSheetId="4">'apu 3'!ERR</definedName>
    <definedName name="salarios" localSheetId="5">'apu 4'!ERR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>#REF!</definedName>
    <definedName name="SEMANA_C3">#REF!</definedName>
    <definedName name="sena">[55]Hoja1!$C$14</definedName>
    <definedName name="SERO" localSheetId="2">'apu 1'!ERR</definedName>
    <definedName name="SERO" localSheetId="3">'apu 2'!ERR</definedName>
    <definedName name="SERO" localSheetId="4">'apu 3'!ERR</definedName>
    <definedName name="SERO" localSheetId="5">'apu 4'!ERR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'apu 1'!ERR</definedName>
    <definedName name="SI" localSheetId="3">'apu 2'!ERR</definedName>
    <definedName name="SI" localSheetId="4">'apu 3'!ERR</definedName>
    <definedName name="SI" localSheetId="5">'apu 4'!ERR</definedName>
    <definedName name="SI">[0]!ERR</definedName>
    <definedName name="SINGOLO">'[3]7422CW00'!#REF!</definedName>
    <definedName name="SISISIS" localSheetId="2">'apu 1'!ERR</definedName>
    <definedName name="SISISIS" localSheetId="3">'apu 2'!ERR</definedName>
    <definedName name="SISISIS" localSheetId="4">'apu 3'!ERR</definedName>
    <definedName name="SISISIS" localSheetId="5">'apu 4'!ERR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'apu 1'!#REF!</definedName>
    <definedName name="solver_adj" localSheetId="3" hidden="1">'apu 2'!#REF!</definedName>
    <definedName name="solver_adj" localSheetId="4" hidden="1">'apu 3'!#REF!</definedName>
    <definedName name="solver_adj" localSheetId="5" hidden="1">'apu 4'!#REF!</definedName>
    <definedName name="solver_adj" localSheetId="0" hidden="1">'PRESUPUESTO OFICIAL (Entidad)'!$K$45</definedName>
    <definedName name="solver_adj" localSheetId="1" hidden="1">'PROPUESTA ECONOMICA(Proponente)'!$K$42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0" hidden="1">100</definedName>
    <definedName name="solver_itr" localSheetId="1" hidden="1">100</definedName>
    <definedName name="solver_lhs1" localSheetId="2" hidden="1">'apu 1'!#REF!</definedName>
    <definedName name="solver_lhs1" localSheetId="3" hidden="1">'apu 2'!#REF!</definedName>
    <definedName name="solver_lhs1" localSheetId="4" hidden="1">'apu 3'!#REF!</definedName>
    <definedName name="solver_lhs1" localSheetId="5" hidden="1">'apu 4'!#REF!</definedName>
    <definedName name="solver_lhs1" localSheetId="0" hidden="1">'PRESUPUESTO OFICIAL (Entidad)'!$K$57</definedName>
    <definedName name="solver_lhs1" localSheetId="1" hidden="1">'PROPUESTA ECONOMICA(Proponente)'!$K$54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0" hidden="1">1</definedName>
    <definedName name="solver_nwt" localSheetId="1" hidden="1">1</definedName>
    <definedName name="solver_opt" localSheetId="2" hidden="1">'apu 1'!#REF!</definedName>
    <definedName name="solver_opt" localSheetId="3" hidden="1">'apu 2'!#REF!</definedName>
    <definedName name="solver_opt" localSheetId="4" hidden="1">'apu 3'!#REF!</definedName>
    <definedName name="solver_opt" localSheetId="5" hidden="1">'apu 4'!#REF!</definedName>
    <definedName name="solver_opt" localSheetId="0" hidden="1">'PRESUPUESTO OFICIAL (Entidad)'!$K$57</definedName>
    <definedName name="solver_opt" localSheetId="1" hidden="1">'PROPUESTA ECONOMICA(Proponente)'!$K$54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0" hidden="1">2</definedName>
    <definedName name="solver_rel1" localSheetId="1" hidden="1">2</definedName>
    <definedName name="solver_rhs1" localSheetId="2" hidden="1">'apu 1'!#REF!</definedName>
    <definedName name="solver_rhs1" localSheetId="3" hidden="1">'apu 2'!#REF!</definedName>
    <definedName name="solver_rhs1" localSheetId="4" hidden="1">'apu 3'!#REF!</definedName>
    <definedName name="solver_rhs1" localSheetId="5" hidden="1">'apu 4'!#REF!</definedName>
    <definedName name="solver_rhs1" localSheetId="0" hidden="1">'PRESUPUESTO OFICIAL (Entidad)'!$K$58</definedName>
    <definedName name="solver_rhs1" localSheetId="1" hidden="1">'PROPUESTA ECONOMICA(Proponente)'!$K$55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1">MODULO10.auto_abrir</definedName>
    <definedName name="sss">MODULO10.auto_abrir</definedName>
    <definedName name="SSSS" localSheetId="2">'apu 1'!ERR</definedName>
    <definedName name="SSSS" localSheetId="3">'apu 2'!ERR</definedName>
    <definedName name="SSSS" localSheetId="4">'apu 3'!ERR</definedName>
    <definedName name="SSSS" localSheetId="5">'apu 4'!ERR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'apu 1'!ERR</definedName>
    <definedName name="sw" localSheetId="3">'apu 2'!ERR</definedName>
    <definedName name="sw" localSheetId="4">'apu 3'!ERR</definedName>
    <definedName name="sw" localSheetId="5">'apu 4'!ERR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4">[21]!absc</definedName>
    <definedName name="t" localSheetId="5">[21]!absc</definedName>
    <definedName name="t" localSheetId="1">[21]!absc</definedName>
    <definedName name="t">[21]!absc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'apu 1'!ERR</definedName>
    <definedName name="TER" localSheetId="3">'apu 2'!ERR</definedName>
    <definedName name="TER" localSheetId="4">'apu 3'!ERR</definedName>
    <definedName name="TER" localSheetId="5">'apu 4'!ERR</definedName>
    <definedName name="TER">[0]!ERR</definedName>
    <definedName name="TERM" localSheetId="2">'apu 1'!ERR</definedName>
    <definedName name="TERM" localSheetId="3">'apu 2'!ERR</definedName>
    <definedName name="TERM" localSheetId="4">'apu 3'!ERR</definedName>
    <definedName name="TERM" localSheetId="5">'apu 4'!ERR</definedName>
    <definedName name="TERM">[0]!ERR</definedName>
    <definedName name="TÉRMINOS" localSheetId="2">'apu 1'!ERR</definedName>
    <definedName name="TÉRMINOS" localSheetId="3">'apu 2'!ERR</definedName>
    <definedName name="TÉRMINOS" localSheetId="4">'apu 3'!ERR</definedName>
    <definedName name="TÉRMINOS" localSheetId="5">'apu 4'!ERR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>#REF!</definedName>
    <definedName name="unj" hidden="1">[18]INST!#REF!</definedName>
    <definedName name="uno" localSheetId="2">'apu 1'!ERR</definedName>
    <definedName name="uno" localSheetId="3">'apu 2'!ERR</definedName>
    <definedName name="uno" localSheetId="4">'apu 3'!ERR</definedName>
    <definedName name="uno" localSheetId="5">'apu 4'!ERR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'apu 1'!ERR</definedName>
    <definedName name="uriel" localSheetId="3">'apu 2'!ERR</definedName>
    <definedName name="uriel" localSheetId="4">'apu 3'!ERR</definedName>
    <definedName name="uriel" localSheetId="5">'apu 4'!ERR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>'[37]Res-Accide-10'!#REF!</definedName>
    <definedName name="wedw">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[113]!absc</definedName>
    <definedName name="xxxxx" localSheetId="4">[113]!absc</definedName>
    <definedName name="xxxxx" localSheetId="5">[113]!absc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4">[26]!absc</definedName>
    <definedName name="Y" localSheetId="5">[26]!absc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>#REF!</definedName>
    <definedName name="ZONA1">#REF!</definedName>
    <definedName name="ZONA3">#REF!</definedName>
    <definedName name="ZONA4">#REF!</definedName>
    <definedName name="zx" localSheetId="2">'apu 1'!ERR</definedName>
    <definedName name="zx" localSheetId="3">'apu 2'!ERR</definedName>
    <definedName name="zx" localSheetId="4">'apu 3'!ERR</definedName>
    <definedName name="zx" localSheetId="5">'apu 4'!ERR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1" i="268" l="1"/>
  <c r="O55" i="268" s="1"/>
  <c r="D24" i="272"/>
  <c r="O55" i="272"/>
  <c r="O51" i="272"/>
  <c r="O46" i="272"/>
  <c r="O37" i="272"/>
  <c r="O39" i="272" s="1"/>
  <c r="O57" i="272" s="1"/>
  <c r="O32" i="272"/>
  <c r="D24" i="271"/>
  <c r="O51" i="271"/>
  <c r="O55" i="271" s="1"/>
  <c r="O46" i="271"/>
  <c r="O37" i="271"/>
  <c r="O39" i="271" s="1"/>
  <c r="O32" i="271"/>
  <c r="O37" i="270"/>
  <c r="O39" i="270" s="1"/>
  <c r="O30" i="270"/>
  <c r="O32" i="270" s="1"/>
  <c r="D24" i="270"/>
  <c r="O51" i="270"/>
  <c r="O55" i="270" s="1"/>
  <c r="O46" i="270"/>
  <c r="O46" i="268"/>
  <c r="O39" i="268"/>
  <c r="O30" i="268"/>
  <c r="O32" i="268" s="1"/>
  <c r="M24" i="268"/>
  <c r="D24" i="268"/>
  <c r="C24" i="268"/>
  <c r="I17" i="265"/>
  <c r="K17" i="265" s="1"/>
  <c r="K16" i="265"/>
  <c r="K15" i="265"/>
  <c r="K14" i="265"/>
  <c r="K18" i="265" s="1"/>
  <c r="K43" i="265" s="1"/>
  <c r="K48" i="265" s="1"/>
  <c r="O57" i="270" l="1"/>
  <c r="O62" i="272"/>
  <c r="O64" i="272"/>
  <c r="O57" i="271"/>
  <c r="O64" i="271" s="1"/>
  <c r="O62" i="271"/>
  <c r="O64" i="270"/>
  <c r="O57" i="268"/>
  <c r="O62" i="268" s="1"/>
  <c r="K52" i="265"/>
  <c r="O67" i="272" l="1"/>
  <c r="O67" i="271"/>
  <c r="O62" i="270"/>
  <c r="O67" i="270"/>
  <c r="O64" i="268"/>
  <c r="O67" i="268" s="1"/>
</calcChain>
</file>

<file path=xl/sharedStrings.xml><?xml version="1.0" encoding="utf-8"?>
<sst xmlns="http://schemas.openxmlformats.org/spreadsheetml/2006/main" count="412" uniqueCount="123">
  <si>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</si>
  <si>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</si>
  <si>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</si>
  <si>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</si>
  <si>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</si>
  <si>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</si>
  <si>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</si>
  <si>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</si>
  <si>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</si>
  <si>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</si>
  <si>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</si>
  <si>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</si>
  <si>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</si>
  <si>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</si>
  <si>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</si>
  <si>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</si>
  <si>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</si>
  <si>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</si>
  <si>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</si>
  <si>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</si>
  <si>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</si>
  <si>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</si>
  <si>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</si>
  <si>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</si>
  <si>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</si>
  <si>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</si>
  <si>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</si>
  <si>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</si>
  <si>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</si>
  <si>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</si>
  <si>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</si>
  <si>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</si>
  <si>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</si>
  <si>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</si>
  <si>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</si>
  <si>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</si>
  <si>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</si>
  <si>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</si>
  <si>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</si>
  <si>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</si>
  <si>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</si>
  <si>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</si>
  <si>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</si>
  <si>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</si>
  <si>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</si>
  <si>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</si>
  <si>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</si>
  <si>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</si>
  <si>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</si>
  <si>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</si>
  <si>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</si>
  <si>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</si>
  <si>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</si>
  <si>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</si>
  <si>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</si>
  <si>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</si>
  <si>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</si>
  <si>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</si>
  <si>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</si>
  <si>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</si>
  <si>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</si>
  <si>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</si>
  <si>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</si>
  <si>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</si>
  <si>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</si>
  <si>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</si>
  <si>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</si>
  <si>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</si>
  <si>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</si>
  <si>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</si>
  <si>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</si>
  <si>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</si>
  <si>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</si>
  <si>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</si>
  <si>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</si>
  <si>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</si>
  <si>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</si>
  <si>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</si>
  <si>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</si>
  <si>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</si>
  <si>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</si>
  <si>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</si>
  <si>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</si>
  <si>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</si>
  <si>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</si>
  <si>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</si>
  <si>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</si>
  <si>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</si>
  <si>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</si>
  <si>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</si>
  <si>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</si>
  <si>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</si>
  <si>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</si>
  <si>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</si>
  <si>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Limpieza y preparación de la superficie deportiva existente</t>
  </si>
  <si>
    <t>Limpieza de superficie</t>
  </si>
  <si>
    <t>N.A.</t>
  </si>
  <si>
    <t>M2</t>
  </si>
  <si>
    <t>Tratamiento para fisuras</t>
  </si>
  <si>
    <t>Reparación y sellado de fisuras existentes</t>
  </si>
  <si>
    <t>ML</t>
  </si>
  <si>
    <t>Sistema de recubrimiento de base acrílica</t>
  </si>
  <si>
    <t>Suministro e instalación del sistema de recubrimiento acrílico</t>
  </si>
  <si>
    <t>Suministro e instalación de sistema de recubrimiento de base acrílica</t>
  </si>
  <si>
    <t>Emulsión acrílica</t>
  </si>
  <si>
    <t>Suministro e instalación de emulsión con alta concentración de polímeros acrílicos</t>
  </si>
  <si>
    <t xml:space="preserve">IMPREVISTO </t>
  </si>
  <si>
    <t xml:space="preserve">UTILIDAD </t>
  </si>
  <si>
    <t xml:space="preserve">ADMINISTRACIÓN </t>
  </si>
  <si>
    <t>A</t>
  </si>
  <si>
    <t>I</t>
  </si>
  <si>
    <t>U</t>
  </si>
  <si>
    <t>M.O. 1 AYUDANTE + 1 OFICIAL</t>
  </si>
  <si>
    <t>HIDROLAVADORA CHORRO PRESION-AUTONOMA</t>
  </si>
  <si>
    <t>ml</t>
  </si>
  <si>
    <t>M.O. ALB. ACABADOS 1 AYUDANTE + 1 OFICIAL</t>
  </si>
  <si>
    <t>PULIDORA CON PIEDRA O DISCO</t>
  </si>
  <si>
    <t>EPOXICO PARA SELLO DE FISURAS</t>
  </si>
  <si>
    <t>KG</t>
  </si>
  <si>
    <t>M.O. PINTURA 1 AYUDANTE + 1 OFICIAL</t>
  </si>
  <si>
    <t>PINTURA ACRILICA BASE</t>
  </si>
  <si>
    <t>GLN</t>
  </si>
  <si>
    <t>PINTURA ACRILICA ALTA CONCENTRACION DE POLIMEROS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</si>
</sst>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&quot;$&quot;\ * #,##0_-;\-&quot;$&quot;\ * #,##0_-;_-&quot;$&quot;\ * &quot;-&quot;??_-;_-@_-"/>
    <numFmt numFmtId="206" formatCode="_-* #,##0_-;\-* #,##0_-;_-* &quot;-&quot;??_-;_-@_-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Arial "/>
    </font>
    <font>
      <sz val="11"/>
      <color rgb="FF424E79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</cellStyleXfs>
  <cellXfs count="435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45" fillId="0" borderId="0" xfId="74" applyFont="1" applyAlignment="1">
      <alignment horizontal="center" vertical="center"/>
    </xf>
    <xf numFmtId="0" fontId="45" fillId="0" borderId="0" xfId="74" applyFont="1" applyAlignment="1">
      <alignment horizontal="left" vertical="center" wrapText="1"/>
    </xf>
    <xf numFmtId="0" fontId="39" fillId="0" borderId="18" xfId="74" applyFont="1" applyBorder="1" applyAlignment="1">
      <alignment horizontal="center" vertical="center"/>
    </xf>
    <xf numFmtId="0" fontId="39" fillId="0" borderId="18" xfId="74" applyFont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/>
    </xf>
    <xf numFmtId="0" fontId="53" fillId="0" borderId="18" xfId="0" applyFont="1" applyBorder="1" applyAlignment="1">
      <alignment horizontal="center" vertical="center"/>
    </xf>
    <xf numFmtId="204" fontId="53" fillId="0" borderId="25" xfId="257" applyNumberFormat="1" applyFont="1" applyBorder="1" applyAlignment="1">
      <alignment horizontal="center" vertical="center"/>
    </xf>
    <xf numFmtId="204" fontId="53" fillId="0" borderId="18" xfId="257" applyNumberFormat="1" applyFont="1" applyBorder="1" applyAlignment="1">
      <alignment horizontal="center" vertical="center"/>
    </xf>
    <xf numFmtId="0" fontId="39" fillId="0" borderId="11" xfId="73" applyFont="1" applyBorder="1" applyAlignment="1">
      <alignment horizontal="left" vertical="center"/>
    </xf>
    <xf numFmtId="4" fontId="45" fillId="0" borderId="77" xfId="39" applyNumberFormat="1" applyFont="1" applyBorder="1" applyAlignment="1">
      <alignment vertical="center" wrapText="1"/>
    </xf>
    <xf numFmtId="167" fontId="45" fillId="0" borderId="77" xfId="62" applyNumberFormat="1" applyFont="1" applyBorder="1" applyAlignment="1">
      <alignment horizontal="right" vertical="center" wrapText="1"/>
    </xf>
    <xf numFmtId="0" fontId="39" fillId="0" borderId="23" xfId="90" applyFont="1" applyBorder="1" applyAlignment="1">
      <alignment horizontal="center" vertical="center"/>
    </xf>
    <xf numFmtId="0" fontId="39" fillId="0" borderId="23" xfId="128" applyFont="1" applyBorder="1" applyAlignment="1">
      <alignment horizontal="center" vertical="center" wrapText="1"/>
    </xf>
    <xf numFmtId="9" fontId="45" fillId="0" borderId="18" xfId="128" applyNumberFormat="1" applyFont="1" applyBorder="1" applyAlignment="1">
      <alignment horizontal="center" vertical="center"/>
    </xf>
    <xf numFmtId="182" fontId="47" fillId="0" borderId="30" xfId="129" applyNumberFormat="1" applyFont="1" applyBorder="1" applyAlignment="1">
      <alignment vertical="center"/>
    </xf>
    <xf numFmtId="182" fontId="45" fillId="0" borderId="30" xfId="129" applyNumberFormat="1" applyFont="1" applyBorder="1" applyAlignment="1">
      <alignment vertical="center"/>
    </xf>
    <xf numFmtId="182" fontId="39" fillId="0" borderId="30" xfId="129" applyNumberFormat="1" applyFont="1" applyBorder="1" applyAlignment="1">
      <alignment vertical="center"/>
    </xf>
    <xf numFmtId="182" fontId="47" fillId="24" borderId="44" xfId="73" applyNumberFormat="1" applyFont="1" applyFill="1" applyBorder="1" applyAlignment="1">
      <alignment vertical="center"/>
    </xf>
    <xf numFmtId="0" fontId="47" fillId="24" borderId="60" xfId="73" applyFont="1" applyFill="1" applyBorder="1" applyAlignment="1">
      <alignment vertical="center"/>
    </xf>
    <xf numFmtId="0" fontId="47" fillId="24" borderId="59" xfId="73" applyFont="1" applyFill="1" applyBorder="1" applyAlignment="1">
      <alignment vertical="center"/>
    </xf>
    <xf numFmtId="0" fontId="47" fillId="24" borderId="58" xfId="73" applyFont="1" applyFill="1" applyBorder="1" applyAlignment="1">
      <alignment vertical="center"/>
    </xf>
    <xf numFmtId="4" fontId="45" fillId="0" borderId="25" xfId="39" applyNumberFormat="1" applyFont="1" applyBorder="1" applyAlignment="1">
      <alignment vertical="center" wrapText="1"/>
    </xf>
    <xf numFmtId="0" fontId="45" fillId="0" borderId="19" xfId="73" applyFont="1" applyBorder="1" applyAlignment="1">
      <alignment horizontal="center" vertical="center"/>
    </xf>
    <xf numFmtId="0" fontId="39" fillId="0" borderId="33" xfId="74" applyFont="1" applyBorder="1" applyAlignment="1">
      <alignment horizontal="center" vertical="center" wrapText="1"/>
    </xf>
    <xf numFmtId="0" fontId="45" fillId="0" borderId="13" xfId="74" applyFont="1" applyBorder="1" applyAlignment="1">
      <alignment horizontal="center" vertical="center"/>
    </xf>
    <xf numFmtId="187" fontId="42" fillId="24" borderId="44" xfId="73" applyNumberFormat="1" applyFont="1" applyFill="1" applyBorder="1" applyAlignment="1">
      <alignment vertical="center"/>
    </xf>
    <xf numFmtId="0" fontId="41" fillId="0" borderId="21" xfId="128" applyFont="1" applyBorder="1" applyAlignment="1">
      <alignment horizontal="left" vertical="center"/>
    </xf>
    <xf numFmtId="0" fontId="39" fillId="0" borderId="56" xfId="0" applyFont="1" applyBorder="1" applyAlignment="1">
      <alignment horizontal="left"/>
    </xf>
    <xf numFmtId="173" fontId="39" fillId="0" borderId="25" xfId="34" applyFont="1" applyBorder="1" applyAlignment="1">
      <alignment horizontal="center"/>
    </xf>
    <xf numFmtId="0" fontId="39" fillId="0" borderId="56" xfId="95" applyNumberFormat="1" applyFont="1" applyBorder="1" applyAlignment="1">
      <alignment horizontal="center"/>
    </xf>
    <xf numFmtId="4" fontId="54" fillId="0" borderId="18" xfId="0" applyNumberFormat="1" applyFont="1" applyBorder="1"/>
    <xf numFmtId="0" fontId="39" fillId="0" borderId="18" xfId="95" applyNumberFormat="1" applyFont="1" applyBorder="1" applyAlignment="1">
      <alignment horizontal="center"/>
    </xf>
    <xf numFmtId="173" fontId="39" fillId="0" borderId="18" xfId="34" applyFont="1" applyBorder="1" applyAlignment="1">
      <alignment horizontal="center" wrapText="1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0" fontId="39" fillId="0" borderId="21" xfId="0" applyFont="1" applyBorder="1"/>
    <xf numFmtId="0" fontId="39" fillId="0" borderId="22" xfId="0" applyFont="1" applyBorder="1"/>
    <xf numFmtId="0" fontId="54" fillId="0" borderId="19" xfId="0" applyFont="1" applyBorder="1" applyAlignment="1">
      <alignment horizontal="left"/>
    </xf>
    <xf numFmtId="0" fontId="54" fillId="0" borderId="22" xfId="0" applyFont="1" applyBorder="1" applyAlignment="1">
      <alignment horizontal="left"/>
    </xf>
    <xf numFmtId="0" fontId="54" fillId="0" borderId="23" xfId="0" applyFont="1" applyBorder="1" applyAlignment="1">
      <alignment horizontal="left"/>
    </xf>
    <xf numFmtId="1" fontId="39" fillId="0" borderId="18" xfId="0" applyNumberFormat="1" applyFont="1" applyBorder="1" applyAlignment="1">
      <alignment horizontal="center" wrapText="1"/>
    </xf>
    <xf numFmtId="2" fontId="39" fillId="0" borderId="68" xfId="0" applyNumberFormat="1" applyFont="1" applyBorder="1" applyAlignment="1">
      <alignment horizontal="center" wrapText="1"/>
    </xf>
    <xf numFmtId="2" fontId="39" fillId="0" borderId="67" xfId="0" applyNumberFormat="1" applyFont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0" borderId="23" xfId="0" applyFont="1" applyBorder="1"/>
    <xf numFmtId="185" fontId="39" fillId="0" borderId="19" xfId="34" applyNumberFormat="1" applyFont="1" applyBorder="1" applyAlignment="1">
      <alignment horizontal="center"/>
    </xf>
    <xf numFmtId="185" fontId="39" fillId="0" borderId="23" xfId="34" applyNumberFormat="1" applyFont="1" applyBorder="1" applyAlignment="1">
      <alignment horizontal="center"/>
    </xf>
    <xf numFmtId="0" fontId="39" fillId="0" borderId="28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0" borderId="19" xfId="0" applyFont="1" applyBorder="1"/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24" borderId="27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39" fillId="0" borderId="21" xfId="128" applyFont="1" applyBorder="1" applyAlignment="1">
      <alignment horizontal="center" vertical="center" wrapText="1"/>
    </xf>
    <xf numFmtId="0" fontId="39" fillId="0" borderId="22" xfId="128" applyFont="1" applyBorder="1" applyAlignment="1">
      <alignment horizontal="center" vertical="center" wrapText="1"/>
    </xf>
    <xf numFmtId="0" fontId="39" fillId="0" borderId="23" xfId="128" applyFont="1" applyBorder="1" applyAlignment="1">
      <alignment horizontal="center" vertical="center" wrapText="1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39" fillId="0" borderId="21" xfId="90" applyFont="1" applyBorder="1" applyAlignment="1">
      <alignment horizontal="center" vertical="center"/>
    </xf>
    <xf numFmtId="0" fontId="39" fillId="0" borderId="22" xfId="90" applyFont="1" applyBorder="1" applyAlignment="1">
      <alignment horizontal="center" vertical="center"/>
    </xf>
    <xf numFmtId="0" fontId="39" fillId="0" borderId="23" xfId="90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wrapText="1"/>
    </xf>
    <xf numFmtId="0" fontId="47" fillId="26" borderId="18" xfId="130" applyFont="1" applyFill="1" applyBorder="1" applyAlignment="1">
      <alignment horizontal="center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2" fontId="39" fillId="0" borderId="18" xfId="0" applyNumberFormat="1" applyFont="1" applyBorder="1" applyAlignment="1">
      <alignment horizontal="center" vertical="center"/>
    </xf>
    <xf numFmtId="173" fontId="39" fillId="25" borderId="18" xfId="34" applyFont="1" applyFill="1" applyBorder="1"/>
    <xf numFmtId="173" fontId="39" fillId="25" borderId="47" xfId="34" applyFont="1" applyFill="1" applyBorder="1" applyAlignment="1">
      <alignment horizontal="center" wrapText="1"/>
    </xf>
    <xf numFmtId="206" fontId="39" fillId="24" borderId="61" xfId="0" applyNumberFormat="1" applyFont="1" applyFill="1" applyBorder="1"/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calcChain" Target="calcChain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customXml" Target="../customXml/item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customXml" Target="../customXml/item2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customXml" Target="../customXml/item3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4B130B-C659-4E9E-B16D-D9B3A5501290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B1F699-C43D-4A68-881B-AB58589AFF08}"/>
            </a:ext>
          </a:extLst>
        </xdr:cNvPr>
        <xdr:cNvSpPr/>
      </xdr:nvSpPr>
      <xdr:spPr bwMode="auto">
        <a:xfrm>
          <a:off x="761047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DDF3C3-7C84-4325-9BA9-BAE7F0017268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DC9A52-3262-42D8-A03B-1B628535263D}"/>
            </a:ext>
          </a:extLst>
        </xdr:cNvPr>
        <xdr:cNvSpPr/>
      </xdr:nvSpPr>
      <xdr:spPr bwMode="auto">
        <a:xfrm>
          <a:off x="7610475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9C62BE-7083-4ECA-9214-0C28C9CBA4A3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6DBCCF-6ED7-4961-B7A9-7EA56E8B15B5}"/>
            </a:ext>
          </a:extLst>
        </xdr:cNvPr>
        <xdr:cNvSpPr/>
      </xdr:nvSpPr>
      <xdr:spPr bwMode="auto">
        <a:xfrm>
          <a:off x="7610475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62"/>
  <sheetViews>
    <sheetView showGridLines="0" topLeftCell="A11" zoomScale="70" zoomScaleNormal="70" zoomScaleSheetLayoutView="100" zoomScalePageLayoutView="55" workbookViewId="0">
      <selection activeCell="J14" sqref="J14"/>
    </sheetView>
  </sheetViews>
  <sheetFormatPr baseColWidth="10" defaultColWidth="11.453125" defaultRowHeight="13.5"/>
  <cols>
    <col min="1" max="2" width="3.453125" style="110" customWidth="1"/>
    <col min="3" max="3" width="5.1796875" style="110" customWidth="1"/>
    <col min="4" max="4" width="20.453125" style="110" customWidth="1"/>
    <col min="5" max="5" width="16.1796875" style="111" customWidth="1"/>
    <col min="6" max="6" width="33.26953125" style="110" customWidth="1"/>
    <col min="7" max="7" width="73.26953125" style="110" customWidth="1"/>
    <col min="8" max="8" width="8.7265625" style="110" customWidth="1"/>
    <col min="9" max="9" width="18.81640625" style="110" customWidth="1"/>
    <col min="10" max="10" width="23.81640625" style="110" customWidth="1"/>
    <col min="11" max="11" width="30" style="110" customWidth="1"/>
    <col min="12" max="12" width="3.26953125" style="110" customWidth="1"/>
    <col min="13" max="13" width="2.7265625" style="110" customWidth="1"/>
    <col min="14" max="16384" width="11.453125" style="110"/>
  </cols>
  <sheetData>
    <row r="1" spans="1:13">
      <c r="B1" s="389" t="s">
        <v>0</v>
      </c>
      <c r="C1" s="389"/>
      <c r="D1" s="389"/>
      <c r="E1" s="389"/>
      <c r="F1" s="389"/>
      <c r="G1" s="389"/>
    </row>
    <row r="2" spans="1:13">
      <c r="B2" s="110" t="s">
        <v>1</v>
      </c>
    </row>
    <row r="3" spans="1:13" ht="15.5" thickBot="1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3" ht="15.5" thickTop="1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3" ht="15">
      <c r="A5" s="112"/>
      <c r="B5" s="118"/>
      <c r="C5" s="406" t="s">
        <v>2</v>
      </c>
      <c r="D5" s="406"/>
      <c r="E5" s="406"/>
      <c r="F5" s="406"/>
      <c r="G5" s="406"/>
      <c r="H5" s="406"/>
      <c r="I5" s="406"/>
      <c r="J5" s="406"/>
      <c r="K5" s="406"/>
      <c r="L5" s="119"/>
      <c r="M5" s="112"/>
    </row>
    <row r="6" spans="1:13" ht="15.5" thickBot="1">
      <c r="A6" s="112"/>
      <c r="B6" s="118"/>
      <c r="C6" s="405" t="s">
        <v>3</v>
      </c>
      <c r="D6" s="405"/>
      <c r="E6" s="405"/>
      <c r="F6" s="405"/>
      <c r="G6" s="405"/>
      <c r="H6" s="405"/>
      <c r="I6" s="405"/>
      <c r="J6" s="405"/>
      <c r="K6" s="405"/>
      <c r="L6" s="119"/>
      <c r="M6" s="112"/>
    </row>
    <row r="7" spans="1:13" s="123" customFormat="1" ht="15">
      <c r="A7" s="120"/>
      <c r="B7" s="121"/>
      <c r="C7" s="365" t="s">
        <v>4</v>
      </c>
      <c r="D7" s="366"/>
      <c r="E7" s="366"/>
      <c r="F7" s="366"/>
      <c r="G7" s="366"/>
      <c r="H7" s="366"/>
      <c r="I7" s="366"/>
      <c r="J7" s="366"/>
      <c r="K7" s="367"/>
      <c r="L7" s="122"/>
      <c r="M7" s="120"/>
    </row>
    <row r="8" spans="1:13" ht="87.75" customHeight="1">
      <c r="A8" s="112"/>
      <c r="B8" s="124"/>
      <c r="C8" s="368"/>
      <c r="D8" s="369"/>
      <c r="E8" s="369"/>
      <c r="F8" s="369"/>
      <c r="G8" s="369"/>
      <c r="H8" s="369"/>
      <c r="I8" s="369"/>
      <c r="J8" s="369"/>
      <c r="K8" s="370"/>
      <c r="L8" s="119"/>
      <c r="M8" s="112"/>
    </row>
    <row r="9" spans="1:13" ht="34.5" customHeight="1">
      <c r="A9" s="112"/>
      <c r="B9" s="124"/>
      <c r="C9" s="371" t="s">
        <v>5</v>
      </c>
      <c r="D9" s="372"/>
      <c r="E9" s="372"/>
      <c r="F9" s="372"/>
      <c r="G9" s="372"/>
      <c r="H9" s="372"/>
      <c r="I9" s="372"/>
      <c r="J9" s="372"/>
      <c r="K9" s="373"/>
      <c r="L9" s="119"/>
      <c r="M9" s="112"/>
    </row>
    <row r="10" spans="1:13" ht="30" customHeight="1" thickBot="1">
      <c r="A10" s="112"/>
      <c r="B10" s="118"/>
      <c r="C10" s="396"/>
      <c r="D10" s="397"/>
      <c r="E10" s="397"/>
      <c r="F10" s="397"/>
      <c r="G10" s="397"/>
      <c r="H10" s="397"/>
      <c r="I10" s="397"/>
      <c r="J10" s="397"/>
      <c r="K10" s="398"/>
      <c r="L10" s="119"/>
      <c r="M10" s="112"/>
    </row>
    <row r="11" spans="1:13" ht="30" customHeight="1">
      <c r="A11" s="112"/>
      <c r="B11" s="118"/>
      <c r="C11" s="411" t="s">
        <v>6</v>
      </c>
      <c r="D11" s="385" t="s">
        <v>7</v>
      </c>
      <c r="E11" s="387" t="s">
        <v>8</v>
      </c>
      <c r="F11" s="388"/>
      <c r="G11" s="385" t="s">
        <v>9</v>
      </c>
      <c r="H11" s="385" t="s">
        <v>10</v>
      </c>
      <c r="I11" s="385" t="s">
        <v>11</v>
      </c>
      <c r="J11" s="407" t="s">
        <v>12</v>
      </c>
      <c r="K11" s="409" t="s">
        <v>13</v>
      </c>
      <c r="L11" s="119"/>
      <c r="M11" s="112"/>
    </row>
    <row r="12" spans="1:13" ht="30" customHeight="1" thickBot="1">
      <c r="A12" s="112"/>
      <c r="B12" s="118"/>
      <c r="C12" s="412"/>
      <c r="D12" s="386"/>
      <c r="E12" s="125" t="s">
        <v>14</v>
      </c>
      <c r="F12" s="126" t="s">
        <v>15</v>
      </c>
      <c r="G12" s="386"/>
      <c r="H12" s="386"/>
      <c r="I12" s="386"/>
      <c r="J12" s="408"/>
      <c r="K12" s="410"/>
      <c r="L12" s="119"/>
      <c r="M12" s="112"/>
    </row>
    <row r="13" spans="1:13" ht="30" customHeight="1">
      <c r="A13" s="112"/>
      <c r="B13" s="118"/>
      <c r="C13" s="239"/>
      <c r="D13" s="239"/>
      <c r="E13" s="240"/>
      <c r="F13" s="240"/>
      <c r="G13" s="240"/>
      <c r="H13" s="240"/>
      <c r="I13" s="240"/>
      <c r="J13" s="240"/>
      <c r="K13" s="241"/>
      <c r="L13" s="119"/>
      <c r="M13" s="112"/>
    </row>
    <row r="14" spans="1:13" ht="48.65" customHeight="1">
      <c r="A14" s="112"/>
      <c r="B14" s="118"/>
      <c r="C14" s="243">
        <v>1</v>
      </c>
      <c r="D14" s="244" t="s">
        <v>95</v>
      </c>
      <c r="E14" s="223" t="s">
        <v>96</v>
      </c>
      <c r="F14" s="224" t="s">
        <v>94</v>
      </c>
      <c r="G14" s="224" t="s">
        <v>95</v>
      </c>
      <c r="H14" s="223" t="s">
        <v>97</v>
      </c>
      <c r="I14" s="226">
        <v>1064</v>
      </c>
      <c r="J14" s="228">
        <v>3536</v>
      </c>
      <c r="K14" s="141">
        <f>I14*J14</f>
        <v>3762304</v>
      </c>
      <c r="L14" s="119"/>
      <c r="M14" s="112"/>
    </row>
    <row r="15" spans="1:13" ht="30" customHeight="1">
      <c r="A15" s="112"/>
      <c r="B15" s="118"/>
      <c r="C15" s="243">
        <v>2</v>
      </c>
      <c r="D15" s="244" t="s">
        <v>98</v>
      </c>
      <c r="E15" s="223" t="s">
        <v>96</v>
      </c>
      <c r="F15" s="224" t="s">
        <v>99</v>
      </c>
      <c r="G15" s="224" t="s">
        <v>98</v>
      </c>
      <c r="H15" s="223" t="s">
        <v>100</v>
      </c>
      <c r="I15" s="226">
        <v>10</v>
      </c>
      <c r="J15" s="228">
        <v>65000</v>
      </c>
      <c r="K15" s="141">
        <f t="shared" ref="K15:K17" si="0">I15*J15</f>
        <v>650000</v>
      </c>
      <c r="L15" s="119"/>
      <c r="M15" s="112"/>
    </row>
    <row r="16" spans="1:13" ht="47.15" customHeight="1">
      <c r="A16" s="112"/>
      <c r="B16" s="118"/>
      <c r="C16" s="243">
        <v>3</v>
      </c>
      <c r="D16" s="244" t="s">
        <v>101</v>
      </c>
      <c r="E16" s="223" t="s">
        <v>96</v>
      </c>
      <c r="F16" s="224" t="s">
        <v>102</v>
      </c>
      <c r="G16" s="224" t="s">
        <v>103</v>
      </c>
      <c r="H16" s="223" t="s">
        <v>97</v>
      </c>
      <c r="I16" s="226">
        <v>550</v>
      </c>
      <c r="J16" s="228">
        <v>2860</v>
      </c>
      <c r="K16" s="141">
        <f t="shared" si="0"/>
        <v>1573000</v>
      </c>
      <c r="L16" s="119"/>
      <c r="M16" s="112"/>
    </row>
    <row r="17" spans="1:13" ht="48.65" customHeight="1">
      <c r="A17" s="112"/>
      <c r="B17" s="118"/>
      <c r="C17" s="243">
        <v>4</v>
      </c>
      <c r="D17" s="244" t="s">
        <v>104</v>
      </c>
      <c r="E17" s="223" t="s">
        <v>96</v>
      </c>
      <c r="F17" s="224" t="s">
        <v>105</v>
      </c>
      <c r="G17" s="224" t="s">
        <v>105</v>
      </c>
      <c r="H17" s="223" t="s">
        <v>97</v>
      </c>
      <c r="I17" s="226">
        <f>I14</f>
        <v>1064</v>
      </c>
      <c r="J17" s="228">
        <v>40443</v>
      </c>
      <c r="K17" s="141">
        <f t="shared" si="0"/>
        <v>43031352</v>
      </c>
      <c r="L17" s="119"/>
      <c r="M17" s="112"/>
    </row>
    <row r="18" spans="1:13" ht="30" customHeight="1" thickBot="1">
      <c r="A18" s="112"/>
      <c r="B18" s="118"/>
      <c r="C18" s="135" t="s">
        <v>16</v>
      </c>
      <c r="D18" s="245"/>
      <c r="E18" s="136"/>
      <c r="F18" s="136"/>
      <c r="G18" s="137"/>
      <c r="H18" s="136"/>
      <c r="I18" s="242"/>
      <c r="J18" s="138"/>
      <c r="K18" s="139">
        <f>SUM(K14:K17)</f>
        <v>49016656</v>
      </c>
      <c r="L18" s="119"/>
      <c r="M18" s="112"/>
    </row>
    <row r="19" spans="1:13" ht="30" customHeight="1" thickBot="1">
      <c r="A19" s="112"/>
      <c r="B19" s="118"/>
      <c r="C19" s="127"/>
      <c r="D19" s="127"/>
      <c r="E19" s="128"/>
      <c r="F19" s="128"/>
      <c r="G19" s="128"/>
      <c r="H19" s="128"/>
      <c r="I19" s="128"/>
      <c r="J19" s="128"/>
      <c r="K19" s="129"/>
      <c r="L19" s="119"/>
      <c r="M19" s="112"/>
    </row>
    <row r="20" spans="1:13" ht="30" customHeight="1">
      <c r="A20" s="112"/>
      <c r="B20" s="118"/>
      <c r="C20" s="130"/>
      <c r="D20" s="131"/>
      <c r="E20" s="131"/>
      <c r="F20" s="131"/>
      <c r="G20" s="140"/>
      <c r="H20" s="131"/>
      <c r="I20" s="132"/>
      <c r="J20" s="133"/>
      <c r="K20" s="141"/>
      <c r="L20" s="119"/>
      <c r="M20" s="112"/>
    </row>
    <row r="21" spans="1:13" ht="30" customHeight="1">
      <c r="A21" s="112"/>
      <c r="B21" s="118"/>
      <c r="C21" s="130"/>
      <c r="D21" s="131"/>
      <c r="E21" s="131"/>
      <c r="F21" s="131"/>
      <c r="G21" s="140"/>
      <c r="H21" s="131"/>
      <c r="I21" s="132"/>
      <c r="J21" s="133"/>
      <c r="K21" s="141"/>
      <c r="L21" s="119"/>
      <c r="M21" s="112"/>
    </row>
    <row r="22" spans="1:13" s="112" customFormat="1" ht="30" customHeight="1">
      <c r="B22" s="118"/>
      <c r="C22" s="130"/>
      <c r="D22" s="142"/>
      <c r="E22" s="142"/>
      <c r="F22" s="142"/>
      <c r="G22" s="143"/>
      <c r="H22" s="142"/>
      <c r="I22" s="132"/>
      <c r="J22" s="133"/>
      <c r="K22" s="141"/>
      <c r="L22" s="119"/>
    </row>
    <row r="23" spans="1:13" ht="30" customHeight="1">
      <c r="B23" s="144"/>
      <c r="C23" s="130"/>
      <c r="D23" s="131"/>
      <c r="E23" s="131"/>
      <c r="F23" s="131"/>
      <c r="G23" s="140"/>
      <c r="H23" s="131"/>
      <c r="I23" s="132"/>
      <c r="J23" s="133"/>
      <c r="K23" s="141"/>
      <c r="L23" s="145"/>
    </row>
    <row r="24" spans="1:13" ht="30" customHeight="1" thickBot="1">
      <c r="A24" s="112"/>
      <c r="B24" s="118"/>
      <c r="C24" s="135" t="s">
        <v>16</v>
      </c>
      <c r="D24" s="146"/>
      <c r="E24" s="147"/>
      <c r="F24" s="146"/>
      <c r="G24" s="146"/>
      <c r="H24" s="146"/>
      <c r="I24" s="132"/>
      <c r="J24" s="146"/>
      <c r="K24" s="139"/>
      <c r="L24" s="119"/>
      <c r="M24" s="112"/>
    </row>
    <row r="25" spans="1:13" ht="30" customHeight="1" thickBot="1">
      <c r="A25" s="112"/>
      <c r="B25" s="118"/>
      <c r="C25" s="127"/>
      <c r="D25" s="128"/>
      <c r="E25" s="128"/>
      <c r="F25" s="128"/>
      <c r="G25" s="128"/>
      <c r="H25" s="128"/>
      <c r="I25" s="128"/>
      <c r="J25" s="128"/>
      <c r="K25" s="129"/>
      <c r="L25" s="119"/>
      <c r="M25" s="112"/>
    </row>
    <row r="26" spans="1:13" ht="30" customHeight="1">
      <c r="A26" s="112"/>
      <c r="B26" s="118"/>
      <c r="C26" s="130"/>
      <c r="D26" s="148"/>
      <c r="E26" s="148"/>
      <c r="F26" s="148"/>
      <c r="G26" s="149"/>
      <c r="H26" s="148"/>
      <c r="I26" s="132"/>
      <c r="K26" s="150"/>
      <c r="L26" s="119"/>
      <c r="M26" s="112"/>
    </row>
    <row r="27" spans="1:13" ht="30" customHeight="1">
      <c r="A27" s="112"/>
      <c r="B27" s="118"/>
      <c r="C27" s="130"/>
      <c r="D27" s="151"/>
      <c r="E27" s="151"/>
      <c r="F27" s="151"/>
      <c r="G27" s="149"/>
      <c r="H27" s="148"/>
      <c r="I27" s="132"/>
      <c r="J27" s="133"/>
      <c r="K27" s="141"/>
      <c r="L27" s="119"/>
      <c r="M27" s="112"/>
    </row>
    <row r="28" spans="1:13" ht="30" customHeight="1">
      <c r="A28" s="112"/>
      <c r="B28" s="118"/>
      <c r="C28" s="130"/>
      <c r="D28" s="148"/>
      <c r="E28" s="148"/>
      <c r="F28" s="148"/>
      <c r="G28" s="149"/>
      <c r="H28" s="148"/>
      <c r="I28" s="132"/>
      <c r="J28" s="133"/>
      <c r="K28" s="141"/>
      <c r="L28" s="119"/>
      <c r="M28" s="112"/>
    </row>
    <row r="29" spans="1:13" s="112" customFormat="1" ht="30" customHeight="1">
      <c r="B29" s="118"/>
      <c r="C29" s="130"/>
      <c r="D29" s="142"/>
      <c r="E29" s="142"/>
      <c r="F29" s="142"/>
      <c r="G29" s="152"/>
      <c r="H29" s="142"/>
      <c r="I29" s="132"/>
      <c r="J29" s="133"/>
      <c r="K29" s="141"/>
      <c r="L29" s="119"/>
    </row>
    <row r="30" spans="1:13" ht="30" customHeight="1">
      <c r="A30" s="112"/>
      <c r="B30" s="118"/>
      <c r="C30" s="130"/>
      <c r="D30" s="148"/>
      <c r="E30" s="148"/>
      <c r="F30" s="148"/>
      <c r="G30" s="149"/>
      <c r="H30" s="148"/>
      <c r="I30" s="132"/>
      <c r="J30" s="153"/>
      <c r="K30" s="141"/>
      <c r="L30" s="119"/>
      <c r="M30" s="112"/>
    </row>
    <row r="31" spans="1:13" s="112" customFormat="1" ht="30" customHeight="1">
      <c r="B31" s="118"/>
      <c r="C31" s="154"/>
      <c r="D31" s="142"/>
      <c r="E31" s="142"/>
      <c r="F31" s="142"/>
      <c r="G31" s="152"/>
      <c r="H31" s="142"/>
      <c r="I31" s="132"/>
      <c r="J31" s="153"/>
      <c r="K31" s="141"/>
      <c r="L31" s="119"/>
    </row>
    <row r="32" spans="1:13" ht="30" customHeight="1">
      <c r="A32" s="112"/>
      <c r="B32" s="118"/>
      <c r="C32" s="130"/>
      <c r="D32" s="148"/>
      <c r="E32" s="131"/>
      <c r="F32" s="148"/>
      <c r="G32" s="149"/>
      <c r="H32" s="148"/>
      <c r="I32" s="132"/>
      <c r="J32" s="133"/>
      <c r="K32" s="141"/>
      <c r="L32" s="119"/>
      <c r="M32" s="112"/>
    </row>
    <row r="33" spans="1:13" ht="30" customHeight="1">
      <c r="A33" s="112"/>
      <c r="B33" s="118"/>
      <c r="C33" s="130"/>
      <c r="D33" s="148"/>
      <c r="E33" s="148"/>
      <c r="F33" s="148"/>
      <c r="G33" s="149"/>
      <c r="H33" s="155"/>
      <c r="I33" s="132"/>
      <c r="J33" s="133"/>
      <c r="K33" s="141"/>
      <c r="L33" s="119"/>
      <c r="M33" s="112"/>
    </row>
    <row r="34" spans="1:13" ht="30" customHeight="1" thickBot="1">
      <c r="A34" s="112"/>
      <c r="B34" s="118"/>
      <c r="C34" s="156" t="s">
        <v>16</v>
      </c>
      <c r="D34" s="157"/>
      <c r="E34" s="157"/>
      <c r="F34" s="157"/>
      <c r="G34" s="158"/>
      <c r="H34" s="157"/>
      <c r="I34" s="132"/>
      <c r="J34" s="159"/>
      <c r="K34" s="160"/>
      <c r="L34" s="119"/>
      <c r="M34" s="112"/>
    </row>
    <row r="35" spans="1:13" ht="30" customHeight="1" thickBot="1">
      <c r="A35" s="112"/>
      <c r="B35" s="118"/>
      <c r="C35" s="127"/>
      <c r="D35" s="128"/>
      <c r="E35" s="128"/>
      <c r="F35" s="128"/>
      <c r="G35" s="128"/>
      <c r="H35" s="128"/>
      <c r="I35" s="128"/>
      <c r="J35" s="128"/>
      <c r="K35" s="129"/>
      <c r="L35" s="119"/>
      <c r="M35" s="112"/>
    </row>
    <row r="36" spans="1:13" ht="30" customHeight="1">
      <c r="A36" s="112"/>
      <c r="B36" s="118"/>
      <c r="C36" s="130"/>
      <c r="D36" s="148"/>
      <c r="E36" s="148"/>
      <c r="F36" s="148"/>
      <c r="G36" s="149"/>
      <c r="H36" s="148"/>
      <c r="I36" s="132"/>
      <c r="J36" s="133"/>
      <c r="K36" s="141"/>
      <c r="L36" s="119"/>
      <c r="M36" s="112"/>
    </row>
    <row r="37" spans="1:13" ht="30" customHeight="1">
      <c r="A37" s="112"/>
      <c r="B37" s="118"/>
      <c r="C37" s="130"/>
      <c r="D37" s="148"/>
      <c r="E37" s="148"/>
      <c r="F37" s="148"/>
      <c r="G37" s="149"/>
      <c r="H37" s="148"/>
      <c r="I37" s="132"/>
      <c r="J37" s="133"/>
      <c r="K37" s="141"/>
      <c r="L37" s="119"/>
      <c r="M37" s="112"/>
    </row>
    <row r="38" spans="1:13" ht="30" customHeight="1">
      <c r="A38" s="112"/>
      <c r="B38" s="118"/>
      <c r="C38" s="161"/>
      <c r="D38" s="148"/>
      <c r="E38" s="148"/>
      <c r="F38" s="148"/>
      <c r="G38" s="149"/>
      <c r="H38" s="148"/>
      <c r="I38" s="132"/>
      <c r="J38" s="133"/>
      <c r="K38" s="141"/>
      <c r="L38" s="119"/>
      <c r="M38" s="112"/>
    </row>
    <row r="39" spans="1:13" ht="30" customHeight="1" thickBot="1">
      <c r="A39" s="112"/>
      <c r="B39" s="118"/>
      <c r="C39" s="135" t="s">
        <v>16</v>
      </c>
      <c r="D39" s="162"/>
      <c r="E39" s="162"/>
      <c r="F39" s="162"/>
      <c r="G39" s="163"/>
      <c r="H39" s="164"/>
      <c r="I39" s="132"/>
      <c r="J39" s="138"/>
      <c r="K39" s="139"/>
      <c r="L39" s="119"/>
      <c r="M39" s="112"/>
    </row>
    <row r="40" spans="1:13" ht="30" customHeight="1" thickBot="1">
      <c r="A40" s="112"/>
      <c r="B40" s="118"/>
      <c r="C40" s="127"/>
      <c r="D40" s="128"/>
      <c r="E40" s="128"/>
      <c r="F40" s="128"/>
      <c r="G40" s="128"/>
      <c r="H40" s="128"/>
      <c r="I40" s="128"/>
      <c r="J40" s="128"/>
      <c r="K40" s="129"/>
      <c r="L40" s="119"/>
      <c r="M40" s="112"/>
    </row>
    <row r="41" spans="1:13" ht="30" customHeight="1">
      <c r="A41" s="112"/>
      <c r="B41" s="118"/>
      <c r="C41" s="130"/>
      <c r="D41" s="148"/>
      <c r="E41" s="148"/>
      <c r="F41" s="148"/>
      <c r="G41" s="149"/>
      <c r="H41" s="148"/>
      <c r="I41" s="132"/>
      <c r="J41" s="133"/>
      <c r="K41" s="141"/>
      <c r="L41" s="119"/>
      <c r="M41" s="112"/>
    </row>
    <row r="42" spans="1:13" ht="30" customHeight="1" thickBot="1">
      <c r="A42" s="112"/>
      <c r="B42" s="118"/>
      <c r="C42" s="135" t="s">
        <v>16</v>
      </c>
      <c r="D42" s="162"/>
      <c r="E42" s="162"/>
      <c r="F42" s="162"/>
      <c r="G42" s="165"/>
      <c r="H42" s="164"/>
      <c r="I42" s="132"/>
      <c r="J42" s="138"/>
      <c r="K42" s="139"/>
      <c r="L42" s="119"/>
      <c r="M42" s="112"/>
    </row>
    <row r="43" spans="1:13" s="170" customFormat="1" ht="30" customHeight="1" thickBot="1">
      <c r="A43" s="166"/>
      <c r="B43" s="167"/>
      <c r="C43" s="399" t="s">
        <v>17</v>
      </c>
      <c r="D43" s="400"/>
      <c r="E43" s="400"/>
      <c r="F43" s="400"/>
      <c r="G43" s="400"/>
      <c r="H43" s="400"/>
      <c r="I43" s="400"/>
      <c r="J43" s="401"/>
      <c r="K43" s="246">
        <f>K18</f>
        <v>49016656</v>
      </c>
      <c r="L43" s="169"/>
      <c r="M43" s="166"/>
    </row>
    <row r="44" spans="1:13" s="170" customFormat="1" ht="15.5" thickBot="1">
      <c r="A44" s="166"/>
      <c r="B44" s="167"/>
      <c r="C44" s="171"/>
      <c r="D44" s="171"/>
      <c r="E44" s="171"/>
      <c r="F44" s="171"/>
      <c r="G44" s="171"/>
      <c r="H44" s="171"/>
      <c r="I44" s="171"/>
      <c r="J44" s="171"/>
      <c r="K44" s="172"/>
      <c r="L44" s="169"/>
      <c r="M44" s="166"/>
    </row>
    <row r="45" spans="1:13" s="170" customFormat="1" ht="30" customHeight="1">
      <c r="A45" s="166"/>
      <c r="B45" s="167"/>
      <c r="C45" s="173"/>
      <c r="D45" s="174"/>
      <c r="E45" s="173"/>
      <c r="F45" s="173"/>
      <c r="G45" s="390"/>
      <c r="H45" s="391"/>
      <c r="I45" s="391"/>
      <c r="J45" s="392"/>
      <c r="K45" s="175"/>
      <c r="L45" s="169"/>
      <c r="M45" s="166"/>
    </row>
    <row r="46" spans="1:13" s="170" customFormat="1" ht="30" customHeight="1">
      <c r="A46" s="166"/>
      <c r="B46" s="167"/>
      <c r="C46" s="173"/>
      <c r="D46" s="174"/>
      <c r="E46" s="173"/>
      <c r="F46" s="173"/>
      <c r="G46" s="176"/>
      <c r="H46" s="177"/>
      <c r="I46" s="178"/>
      <c r="J46" s="179"/>
      <c r="K46" s="180"/>
      <c r="L46" s="169"/>
      <c r="M46" s="166"/>
    </row>
    <row r="47" spans="1:13" s="170" customFormat="1" ht="30" customHeight="1">
      <c r="A47" s="166"/>
      <c r="B47" s="167"/>
      <c r="C47" s="173"/>
      <c r="D47" s="181"/>
      <c r="E47" s="181"/>
      <c r="F47" s="181"/>
      <c r="G47" s="176"/>
      <c r="H47" s="182"/>
      <c r="I47" s="183"/>
      <c r="J47" s="184"/>
      <c r="K47" s="180"/>
      <c r="L47" s="169"/>
      <c r="M47" s="166"/>
    </row>
    <row r="48" spans="1:13" s="170" customFormat="1" ht="30" customHeight="1">
      <c r="A48" s="166"/>
      <c r="B48" s="167"/>
      <c r="C48" s="173"/>
      <c r="D48" s="181"/>
      <c r="E48" s="181"/>
      <c r="F48" s="181"/>
      <c r="G48" s="247" t="s">
        <v>18</v>
      </c>
      <c r="H48" s="182"/>
      <c r="I48" s="183"/>
      <c r="J48" s="184"/>
      <c r="K48" s="186">
        <f>K43</f>
        <v>49016656</v>
      </c>
      <c r="L48" s="169"/>
      <c r="M48" s="166"/>
    </row>
    <row r="49" spans="1:13" s="170" customFormat="1" ht="30" customHeight="1">
      <c r="A49" s="166"/>
      <c r="B49" s="167"/>
      <c r="C49" s="173"/>
      <c r="D49" s="174"/>
      <c r="E49" s="173"/>
      <c r="F49" s="173"/>
      <c r="G49" s="393"/>
      <c r="H49" s="394"/>
      <c r="I49" s="394"/>
      <c r="J49" s="395"/>
      <c r="K49" s="180"/>
      <c r="L49" s="169"/>
      <c r="M49" s="166"/>
    </row>
    <row r="50" spans="1:13" s="170" customFormat="1" ht="30" customHeight="1">
      <c r="A50" s="166"/>
      <c r="B50" s="167"/>
      <c r="C50" s="173"/>
      <c r="D50" s="174"/>
      <c r="E50" s="173"/>
      <c r="F50" s="173"/>
      <c r="G50" s="382"/>
      <c r="H50" s="383"/>
      <c r="I50" s="383"/>
      <c r="J50" s="384"/>
      <c r="K50" s="180"/>
      <c r="L50" s="169"/>
      <c r="M50" s="166"/>
    </row>
    <row r="51" spans="1:13" s="170" customFormat="1" ht="30" customHeight="1" thickBot="1">
      <c r="A51" s="166"/>
      <c r="B51" s="167"/>
      <c r="C51" s="173"/>
      <c r="D51" s="174"/>
      <c r="E51" s="173"/>
      <c r="F51" s="187"/>
      <c r="G51" s="382"/>
      <c r="H51" s="383"/>
      <c r="I51" s="383"/>
      <c r="J51" s="384"/>
      <c r="K51" s="186"/>
      <c r="L51" s="169"/>
      <c r="M51" s="166"/>
    </row>
    <row r="52" spans="1:13" s="170" customFormat="1" ht="30" customHeight="1" thickBot="1">
      <c r="A52" s="166"/>
      <c r="B52" s="167"/>
      <c r="C52" s="173"/>
      <c r="D52" s="174"/>
      <c r="E52" s="173"/>
      <c r="F52" s="173"/>
      <c r="G52" s="188" t="s">
        <v>19</v>
      </c>
      <c r="H52" s="189"/>
      <c r="I52" s="190"/>
      <c r="J52" s="191"/>
      <c r="K52" s="168">
        <f>SUM(K48+K49+K51)</f>
        <v>49016656</v>
      </c>
      <c r="L52" s="169"/>
      <c r="M52" s="166"/>
    </row>
    <row r="53" spans="1:13" s="170" customFormat="1" ht="15.5" thickBot="1">
      <c r="A53" s="166"/>
      <c r="B53" s="167"/>
      <c r="C53" s="173"/>
      <c r="D53" s="174"/>
      <c r="E53" s="174"/>
      <c r="F53" s="174"/>
      <c r="G53" s="173"/>
      <c r="H53" s="173"/>
      <c r="I53" s="192"/>
      <c r="J53" s="193"/>
      <c r="K53" s="194"/>
      <c r="L53" s="169"/>
      <c r="M53" s="166"/>
    </row>
    <row r="54" spans="1:13" s="170" customFormat="1" ht="15">
      <c r="A54" s="166"/>
      <c r="B54" s="167"/>
      <c r="C54" s="195"/>
      <c r="D54" s="403"/>
      <c r="E54" s="403"/>
      <c r="F54" s="403"/>
      <c r="G54" s="403"/>
      <c r="H54" s="403"/>
      <c r="I54" s="403"/>
      <c r="J54" s="403"/>
      <c r="K54" s="404"/>
      <c r="L54" s="196"/>
      <c r="M54" s="166"/>
    </row>
    <row r="55" spans="1:13" s="170" customFormat="1" ht="46.5" customHeight="1">
      <c r="A55" s="166"/>
      <c r="B55" s="167"/>
      <c r="C55" s="376" t="s">
        <v>20</v>
      </c>
      <c r="D55" s="377"/>
      <c r="E55" s="377"/>
      <c r="F55" s="377"/>
      <c r="G55" s="377"/>
      <c r="H55" s="402" t="s">
        <v>21</v>
      </c>
      <c r="I55" s="402"/>
      <c r="J55" s="402"/>
      <c r="K55" s="197" t="s">
        <v>22</v>
      </c>
      <c r="L55" s="198"/>
      <c r="M55" s="166"/>
    </row>
    <row r="56" spans="1:13" s="170" customFormat="1" ht="32.25" customHeight="1">
      <c r="A56" s="166"/>
      <c r="B56" s="167"/>
      <c r="C56" s="376" t="s">
        <v>23</v>
      </c>
      <c r="D56" s="377"/>
      <c r="E56" s="377"/>
      <c r="F56" s="377"/>
      <c r="G56" s="377"/>
      <c r="H56" s="381" t="s">
        <v>24</v>
      </c>
      <c r="I56" s="381"/>
      <c r="J56" s="199" t="s">
        <v>25</v>
      </c>
      <c r="K56" s="200">
        <v>0.25</v>
      </c>
      <c r="L56" s="198"/>
      <c r="M56" s="166"/>
    </row>
    <row r="57" spans="1:13" s="170" customFormat="1" ht="30" customHeight="1">
      <c r="A57" s="166"/>
      <c r="B57" s="167"/>
      <c r="C57" s="376" t="s">
        <v>26</v>
      </c>
      <c r="D57" s="377"/>
      <c r="E57" s="377"/>
      <c r="F57" s="377"/>
      <c r="G57" s="377"/>
      <c r="H57" s="378" t="s">
        <v>27</v>
      </c>
      <c r="I57" s="379"/>
      <c r="J57" s="199" t="s">
        <v>28</v>
      </c>
      <c r="K57" s="200">
        <v>0</v>
      </c>
      <c r="L57" s="198"/>
      <c r="M57" s="166"/>
    </row>
    <row r="58" spans="1:13" s="202" customFormat="1" ht="58.5" customHeight="1">
      <c r="A58" s="166"/>
      <c r="B58" s="167"/>
      <c r="C58" s="201"/>
      <c r="E58" s="203"/>
      <c r="F58" s="203"/>
      <c r="G58" s="204"/>
      <c r="H58" s="380" t="s">
        <v>29</v>
      </c>
      <c r="I58" s="381"/>
      <c r="J58" s="199" t="s">
        <v>30</v>
      </c>
      <c r="K58" s="200">
        <v>0.05</v>
      </c>
      <c r="L58" s="169"/>
      <c r="M58" s="166"/>
    </row>
    <row r="59" spans="1:13" ht="57" customHeight="1">
      <c r="A59" s="112"/>
      <c r="B59" s="118"/>
      <c r="C59" s="205"/>
      <c r="D59" s="206"/>
      <c r="E59" s="206"/>
      <c r="F59" s="206"/>
      <c r="G59" s="207"/>
      <c r="H59" s="381" t="s">
        <v>31</v>
      </c>
      <c r="I59" s="381"/>
      <c r="J59" s="199" t="s">
        <v>32</v>
      </c>
      <c r="K59" s="200">
        <v>0.3</v>
      </c>
      <c r="L59" s="119"/>
      <c r="M59" s="112"/>
    </row>
    <row r="60" spans="1:13" ht="15.5" thickBot="1">
      <c r="A60" s="112"/>
      <c r="B60" s="118"/>
      <c r="C60" s="208"/>
      <c r="D60" s="209"/>
      <c r="E60" s="209"/>
      <c r="F60" s="209"/>
      <c r="G60" s="210"/>
      <c r="H60" s="374"/>
      <c r="I60" s="374"/>
      <c r="J60" s="374"/>
      <c r="K60" s="375"/>
      <c r="L60" s="119"/>
      <c r="M60" s="112"/>
    </row>
    <row r="61" spans="1:13" ht="15.5" thickBot="1">
      <c r="A61" s="112"/>
      <c r="B61" s="211"/>
      <c r="C61" s="212"/>
      <c r="D61" s="212"/>
      <c r="E61" s="213"/>
      <c r="F61" s="212"/>
      <c r="G61" s="214"/>
      <c r="H61" s="212"/>
      <c r="I61" s="212"/>
      <c r="J61" s="212"/>
      <c r="K61" s="212"/>
      <c r="L61" s="215"/>
      <c r="M61" s="112"/>
    </row>
    <row r="62" spans="1:13" ht="15.5" thickTop="1">
      <c r="A62" s="112"/>
      <c r="B62" s="112"/>
      <c r="C62" s="112"/>
      <c r="D62" s="112"/>
      <c r="E62" s="113"/>
      <c r="F62" s="112"/>
      <c r="G62" s="112"/>
      <c r="H62" s="112"/>
      <c r="I62" s="112"/>
      <c r="J62" s="112"/>
      <c r="K62" s="112"/>
      <c r="L62" s="112"/>
      <c r="M62" s="112"/>
    </row>
  </sheetData>
  <mergeCells count="29">
    <mergeCell ref="B1:G1"/>
    <mergeCell ref="G45:J45"/>
    <mergeCell ref="G49:J49"/>
    <mergeCell ref="C56:G56"/>
    <mergeCell ref="C10:K10"/>
    <mergeCell ref="C43:J43"/>
    <mergeCell ref="C55:G55"/>
    <mergeCell ref="H55:J55"/>
    <mergeCell ref="H56:I56"/>
    <mergeCell ref="D54:K54"/>
    <mergeCell ref="C6:K6"/>
    <mergeCell ref="I11:I12"/>
    <mergeCell ref="C5:K5"/>
    <mergeCell ref="J11:J12"/>
    <mergeCell ref="K11:K12"/>
    <mergeCell ref="C11:C12"/>
    <mergeCell ref="C7:K8"/>
    <mergeCell ref="C9:K9"/>
    <mergeCell ref="H60:K60"/>
    <mergeCell ref="C57:G57"/>
    <mergeCell ref="H57:I57"/>
    <mergeCell ref="H58:I58"/>
    <mergeCell ref="H59:I59"/>
    <mergeCell ref="G50:J50"/>
    <mergeCell ref="G51:J51"/>
    <mergeCell ref="D11:D12"/>
    <mergeCell ref="G11:G12"/>
    <mergeCell ref="H11:H12"/>
    <mergeCell ref="E11:F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55" zoomScaleNormal="100" zoomScaleSheetLayoutView="55" zoomScalePageLayoutView="91" workbookViewId="0">
      <selection activeCell="K53" sqref="K53:K56"/>
    </sheetView>
  </sheetViews>
  <sheetFormatPr baseColWidth="10" defaultColWidth="11.453125" defaultRowHeight="13.5"/>
  <cols>
    <col min="1" max="2" width="3.453125" style="110" customWidth="1"/>
    <col min="3" max="3" width="7.81640625" style="110" customWidth="1"/>
    <col min="4" max="4" width="26.1796875" style="110" customWidth="1"/>
    <col min="5" max="5" width="16.1796875" style="111" customWidth="1"/>
    <col min="6" max="6" width="24.54296875" style="110" customWidth="1"/>
    <col min="7" max="7" width="73.26953125" style="110" customWidth="1"/>
    <col min="8" max="8" width="8.7265625" style="110" customWidth="1"/>
    <col min="9" max="9" width="18.81640625" style="110" customWidth="1"/>
    <col min="10" max="10" width="23.81640625" style="110" customWidth="1"/>
    <col min="11" max="11" width="30" style="110" customWidth="1"/>
    <col min="12" max="12" width="3.26953125" style="110" customWidth="1"/>
    <col min="13" max="13" width="2.7265625" style="110" customWidth="1"/>
    <col min="14" max="16384" width="11.453125" style="110"/>
  </cols>
  <sheetData>
    <row r="1" spans="1:13">
      <c r="B1" s="389" t="s">
        <v>0</v>
      </c>
      <c r="C1" s="389"/>
      <c r="D1" s="389"/>
      <c r="E1" s="389"/>
      <c r="F1" s="389"/>
      <c r="G1" s="389"/>
    </row>
    <row r="2" spans="1:13">
      <c r="B2" s="389" t="s">
        <v>1</v>
      </c>
      <c r="C2" s="389"/>
      <c r="D2" s="389"/>
      <c r="E2" s="389"/>
      <c r="F2" s="389"/>
    </row>
    <row r="3" spans="1:13" ht="15.5" thickBot="1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3" ht="15.5" thickTop="1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3" ht="15">
      <c r="A5" s="112"/>
      <c r="B5" s="118"/>
      <c r="C5" s="416" t="s">
        <v>2</v>
      </c>
      <c r="D5" s="416"/>
      <c r="E5" s="416"/>
      <c r="F5" s="416"/>
      <c r="G5" s="416"/>
      <c r="H5" s="416"/>
      <c r="I5" s="416"/>
      <c r="J5" s="416"/>
      <c r="K5" s="416"/>
      <c r="L5" s="119"/>
      <c r="M5" s="112"/>
    </row>
    <row r="6" spans="1:13" ht="15.5" thickBot="1">
      <c r="A6" s="112"/>
      <c r="B6" s="118"/>
      <c r="C6" s="405" t="s">
        <v>33</v>
      </c>
      <c r="D6" s="405"/>
      <c r="E6" s="405"/>
      <c r="F6" s="405"/>
      <c r="G6" s="405"/>
      <c r="H6" s="405"/>
      <c r="I6" s="405"/>
      <c r="J6" s="405"/>
      <c r="K6" s="405"/>
      <c r="L6" s="119"/>
      <c r="M6" s="112"/>
    </row>
    <row r="7" spans="1:13" s="123" customFormat="1" ht="16.5" customHeight="1">
      <c r="A7" s="120"/>
      <c r="B7" s="121"/>
      <c r="C7" s="417" t="s">
        <v>34</v>
      </c>
      <c r="D7" s="418"/>
      <c r="E7" s="418"/>
      <c r="F7" s="418"/>
      <c r="G7" s="418"/>
      <c r="H7" s="418"/>
      <c r="I7" s="418"/>
      <c r="J7" s="418"/>
      <c r="K7" s="419"/>
      <c r="L7" s="122"/>
      <c r="M7" s="120"/>
    </row>
    <row r="8" spans="1:13" ht="33.75" customHeight="1" thickBot="1">
      <c r="A8" s="112"/>
      <c r="B8" s="124"/>
      <c r="C8" s="420"/>
      <c r="D8" s="421"/>
      <c r="E8" s="421"/>
      <c r="F8" s="421"/>
      <c r="G8" s="421"/>
      <c r="H8" s="421"/>
      <c r="I8" s="421"/>
      <c r="J8" s="421"/>
      <c r="K8" s="422"/>
      <c r="L8" s="119"/>
      <c r="M8" s="112"/>
    </row>
    <row r="9" spans="1:13" ht="34.5" customHeight="1">
      <c r="A9" s="112"/>
      <c r="B9" s="124"/>
      <c r="C9" s="413" t="s">
        <v>35</v>
      </c>
      <c r="D9" s="414"/>
      <c r="E9" s="414"/>
      <c r="F9" s="414"/>
      <c r="G9" s="414"/>
      <c r="H9" s="414"/>
      <c r="I9" s="414"/>
      <c r="J9" s="414"/>
      <c r="K9" s="415"/>
      <c r="L9" s="119"/>
      <c r="M9" s="112"/>
    </row>
    <row r="10" spans="1:13" ht="30" customHeight="1" thickBot="1">
      <c r="A10" s="112"/>
      <c r="B10" s="124"/>
      <c r="C10" s="397"/>
      <c r="D10" s="397"/>
      <c r="E10" s="397"/>
      <c r="F10" s="397"/>
      <c r="G10" s="397"/>
      <c r="H10" s="397"/>
      <c r="I10" s="397"/>
      <c r="J10" s="397"/>
      <c r="K10" s="398"/>
      <c r="L10" s="119"/>
      <c r="M10" s="112"/>
    </row>
    <row r="11" spans="1:13" ht="30" customHeight="1">
      <c r="A11" s="112"/>
      <c r="B11" s="118"/>
      <c r="C11" s="411" t="s">
        <v>6</v>
      </c>
      <c r="D11" s="385" t="s">
        <v>7</v>
      </c>
      <c r="E11" s="387" t="s">
        <v>8</v>
      </c>
      <c r="F11" s="387"/>
      <c r="G11" s="411" t="s">
        <v>9</v>
      </c>
      <c r="H11" s="385" t="s">
        <v>10</v>
      </c>
      <c r="I11" s="385" t="s">
        <v>11</v>
      </c>
      <c r="J11" s="407" t="s">
        <v>12</v>
      </c>
      <c r="K11" s="409" t="s">
        <v>13</v>
      </c>
      <c r="L11" s="119"/>
      <c r="M11" s="112"/>
    </row>
    <row r="12" spans="1:13" ht="30" customHeight="1" thickBot="1">
      <c r="A12" s="112"/>
      <c r="B12" s="118"/>
      <c r="C12" s="412"/>
      <c r="D12" s="386"/>
      <c r="E12" s="125" t="s">
        <v>14</v>
      </c>
      <c r="F12" s="125" t="s">
        <v>15</v>
      </c>
      <c r="G12" s="412"/>
      <c r="H12" s="386"/>
      <c r="I12" s="386"/>
      <c r="J12" s="408"/>
      <c r="K12" s="410"/>
      <c r="L12" s="119"/>
      <c r="M12" s="112"/>
    </row>
    <row r="13" spans="1:13" ht="30" customHeight="1" thickBot="1">
      <c r="A13" s="112"/>
      <c r="B13" s="118"/>
      <c r="C13" s="127"/>
      <c r="D13" s="128"/>
      <c r="E13" s="128"/>
      <c r="F13" s="128"/>
      <c r="G13" s="128"/>
      <c r="H13" s="128"/>
      <c r="I13" s="128"/>
      <c r="J13" s="128"/>
      <c r="K13" s="129"/>
      <c r="L13" s="119"/>
      <c r="M13" s="112"/>
    </row>
    <row r="14" spans="1:13" ht="48.65" customHeight="1">
      <c r="A14" s="112"/>
      <c r="B14" s="118"/>
      <c r="C14" s="130"/>
      <c r="D14" s="223"/>
      <c r="E14" s="223"/>
      <c r="F14" s="224"/>
      <c r="G14" s="224"/>
      <c r="H14" s="223"/>
      <c r="I14" s="225"/>
      <c r="J14" s="227"/>
      <c r="K14" s="134"/>
      <c r="L14" s="119"/>
      <c r="M14" s="112"/>
    </row>
    <row r="15" spans="1:13" ht="30" customHeight="1" thickBot="1">
      <c r="A15" s="112"/>
      <c r="B15" s="118"/>
      <c r="C15" s="229" t="s">
        <v>16</v>
      </c>
      <c r="D15" s="221"/>
      <c r="E15" s="221"/>
      <c r="F15" s="221"/>
      <c r="G15" s="222"/>
      <c r="H15" s="221"/>
      <c r="I15" s="230"/>
      <c r="J15" s="231"/>
      <c r="K15" s="160"/>
      <c r="L15" s="119"/>
      <c r="M15" s="112"/>
    </row>
    <row r="16" spans="1:13" ht="30" customHeight="1" thickBot="1">
      <c r="A16" s="112"/>
      <c r="B16" s="118"/>
      <c r="C16" s="127"/>
      <c r="D16" s="128"/>
      <c r="E16" s="128"/>
      <c r="F16" s="128"/>
      <c r="G16" s="128"/>
      <c r="H16" s="128"/>
      <c r="I16" s="128"/>
      <c r="J16" s="128"/>
      <c r="K16" s="129"/>
      <c r="L16" s="119"/>
      <c r="M16" s="112"/>
    </row>
    <row r="17" spans="1:13" ht="30" customHeight="1">
      <c r="A17" s="112"/>
      <c r="B17" s="118"/>
      <c r="C17" s="130"/>
      <c r="D17" s="131"/>
      <c r="E17" s="131"/>
      <c r="F17" s="131"/>
      <c r="G17" s="140"/>
      <c r="H17" s="131"/>
      <c r="I17" s="132"/>
      <c r="J17" s="133"/>
      <c r="K17" s="141"/>
      <c r="L17" s="119"/>
      <c r="M17" s="112"/>
    </row>
    <row r="18" spans="1:13" ht="30" customHeight="1">
      <c r="A18" s="112"/>
      <c r="B18" s="118"/>
      <c r="C18" s="130"/>
      <c r="D18" s="131"/>
      <c r="E18" s="131"/>
      <c r="F18" s="131"/>
      <c r="G18" s="140"/>
      <c r="H18" s="131"/>
      <c r="I18" s="132"/>
      <c r="J18" s="133"/>
      <c r="K18" s="141"/>
      <c r="L18" s="119"/>
      <c r="M18" s="112"/>
    </row>
    <row r="19" spans="1:13" s="112" customFormat="1" ht="30" customHeight="1">
      <c r="B19" s="118"/>
      <c r="C19" s="130"/>
      <c r="D19" s="142"/>
      <c r="E19" s="142"/>
      <c r="F19" s="142"/>
      <c r="G19" s="143"/>
      <c r="H19" s="142"/>
      <c r="I19" s="132"/>
      <c r="J19" s="133"/>
      <c r="K19" s="141"/>
      <c r="L19" s="119"/>
    </row>
    <row r="20" spans="1:13" ht="30" customHeight="1">
      <c r="B20" s="144"/>
      <c r="C20" s="130"/>
      <c r="D20" s="131"/>
      <c r="E20" s="131"/>
      <c r="F20" s="131"/>
      <c r="G20" s="140"/>
      <c r="H20" s="131"/>
      <c r="I20" s="132"/>
      <c r="J20" s="133"/>
      <c r="K20" s="141"/>
      <c r="L20" s="145"/>
    </row>
    <row r="21" spans="1:13" ht="30" customHeight="1" thickBot="1">
      <c r="A21" s="112"/>
      <c r="B21" s="118"/>
      <c r="C21" s="135" t="s">
        <v>16</v>
      </c>
      <c r="D21" s="146"/>
      <c r="E21" s="147"/>
      <c r="F21" s="146"/>
      <c r="G21" s="146"/>
      <c r="H21" s="146"/>
      <c r="I21" s="132"/>
      <c r="J21" s="146"/>
      <c r="K21" s="139"/>
      <c r="L21" s="119"/>
      <c r="M21" s="112"/>
    </row>
    <row r="22" spans="1:13" ht="30" customHeight="1" thickBot="1">
      <c r="A22" s="112"/>
      <c r="B22" s="118"/>
      <c r="C22" s="127"/>
      <c r="D22" s="128"/>
      <c r="E22" s="128"/>
      <c r="F22" s="128"/>
      <c r="G22" s="128"/>
      <c r="H22" s="128"/>
      <c r="I22" s="128"/>
      <c r="J22" s="128"/>
      <c r="K22" s="129"/>
      <c r="L22" s="119"/>
      <c r="M22" s="112"/>
    </row>
    <row r="23" spans="1:13" ht="30" customHeight="1">
      <c r="A23" s="112"/>
      <c r="B23" s="118"/>
      <c r="C23" s="130"/>
      <c r="D23" s="148"/>
      <c r="E23" s="148"/>
      <c r="F23" s="148"/>
      <c r="G23" s="149"/>
      <c r="H23" s="148"/>
      <c r="I23" s="132"/>
      <c r="J23" s="133"/>
      <c r="K23" s="141"/>
      <c r="L23" s="119"/>
      <c r="M23" s="112"/>
    </row>
    <row r="24" spans="1:13" ht="30" customHeight="1">
      <c r="A24" s="112"/>
      <c r="B24" s="118"/>
      <c r="C24" s="130"/>
      <c r="D24" s="151"/>
      <c r="E24" s="151"/>
      <c r="F24" s="151"/>
      <c r="G24" s="149"/>
      <c r="H24" s="148"/>
      <c r="I24" s="132"/>
      <c r="J24" s="133"/>
      <c r="K24" s="141"/>
      <c r="L24" s="119"/>
      <c r="M24" s="112"/>
    </row>
    <row r="25" spans="1:13" ht="30" customHeight="1">
      <c r="A25" s="112"/>
      <c r="B25" s="118"/>
      <c r="C25" s="130"/>
      <c r="D25" s="148"/>
      <c r="E25" s="148"/>
      <c r="F25" s="148"/>
      <c r="G25" s="149"/>
      <c r="H25" s="148"/>
      <c r="I25" s="132"/>
      <c r="J25" s="133"/>
      <c r="K25" s="141"/>
      <c r="L25" s="119"/>
      <c r="M25" s="112"/>
    </row>
    <row r="26" spans="1:13" s="112" customFormat="1" ht="30" customHeight="1">
      <c r="B26" s="118"/>
      <c r="C26" s="130"/>
      <c r="D26" s="142"/>
      <c r="E26" s="142"/>
      <c r="F26" s="142"/>
      <c r="G26" s="152"/>
      <c r="H26" s="142"/>
      <c r="I26" s="132"/>
      <c r="J26" s="133"/>
      <c r="K26" s="141"/>
      <c r="L26" s="119"/>
    </row>
    <row r="27" spans="1:13" ht="30" customHeight="1">
      <c r="A27" s="112"/>
      <c r="B27" s="118"/>
      <c r="C27" s="130"/>
      <c r="D27" s="148"/>
      <c r="E27" s="148"/>
      <c r="F27" s="148"/>
      <c r="G27" s="149"/>
      <c r="H27" s="148"/>
      <c r="I27" s="132"/>
      <c r="J27" s="153"/>
      <c r="K27" s="141"/>
      <c r="L27" s="119"/>
      <c r="M27" s="112"/>
    </row>
    <row r="28" spans="1:13" s="112" customFormat="1" ht="30" customHeight="1">
      <c r="B28" s="118"/>
      <c r="C28" s="154"/>
      <c r="D28" s="142"/>
      <c r="E28" s="142"/>
      <c r="F28" s="142"/>
      <c r="G28" s="152"/>
      <c r="H28" s="142"/>
      <c r="I28" s="132"/>
      <c r="J28" s="153"/>
      <c r="K28" s="141"/>
      <c r="L28" s="119"/>
    </row>
    <row r="29" spans="1:13" ht="30" customHeight="1">
      <c r="A29" s="112"/>
      <c r="B29" s="118"/>
      <c r="C29" s="130"/>
      <c r="D29" s="148"/>
      <c r="E29" s="131"/>
      <c r="F29" s="148"/>
      <c r="G29" s="149"/>
      <c r="H29" s="148"/>
      <c r="I29" s="132"/>
      <c r="J29" s="133"/>
      <c r="K29" s="141"/>
      <c r="L29" s="119"/>
      <c r="M29" s="112"/>
    </row>
    <row r="30" spans="1:13" ht="30" customHeight="1">
      <c r="A30" s="112"/>
      <c r="B30" s="118"/>
      <c r="C30" s="130"/>
      <c r="D30" s="148"/>
      <c r="E30" s="148"/>
      <c r="F30" s="148"/>
      <c r="G30" s="149"/>
      <c r="H30" s="155"/>
      <c r="I30" s="132"/>
      <c r="J30" s="133"/>
      <c r="K30" s="141"/>
      <c r="L30" s="119"/>
      <c r="M30" s="112"/>
    </row>
    <row r="31" spans="1:13" ht="30" customHeight="1" thickBot="1">
      <c r="A31" s="112"/>
      <c r="B31" s="118"/>
      <c r="C31" s="156" t="s">
        <v>16</v>
      </c>
      <c r="D31" s="157"/>
      <c r="E31" s="157"/>
      <c r="F31" s="157"/>
      <c r="G31" s="158"/>
      <c r="H31" s="157"/>
      <c r="I31" s="132"/>
      <c r="J31" s="159"/>
      <c r="K31" s="160"/>
      <c r="L31" s="119"/>
      <c r="M31" s="112"/>
    </row>
    <row r="32" spans="1:13" ht="30" customHeight="1" thickBot="1">
      <c r="A32" s="112"/>
      <c r="B32" s="118"/>
      <c r="C32" s="127"/>
      <c r="D32" s="128"/>
      <c r="E32" s="128"/>
      <c r="F32" s="128"/>
      <c r="G32" s="128"/>
      <c r="H32" s="128"/>
      <c r="I32" s="128"/>
      <c r="J32" s="128"/>
      <c r="K32" s="129"/>
      <c r="L32" s="119"/>
      <c r="M32" s="112"/>
    </row>
    <row r="33" spans="1:13" ht="30" customHeight="1">
      <c r="A33" s="112"/>
      <c r="B33" s="118"/>
      <c r="C33" s="130"/>
      <c r="D33" s="148"/>
      <c r="E33" s="148"/>
      <c r="F33" s="148"/>
      <c r="G33" s="149"/>
      <c r="H33" s="148"/>
      <c r="I33" s="132"/>
      <c r="J33" s="133"/>
      <c r="K33" s="141"/>
      <c r="L33" s="119"/>
      <c r="M33" s="112"/>
    </row>
    <row r="34" spans="1:13" ht="30" customHeight="1">
      <c r="A34" s="112"/>
      <c r="B34" s="118"/>
      <c r="C34" s="130"/>
      <c r="D34" s="148"/>
      <c r="E34" s="148"/>
      <c r="F34" s="148"/>
      <c r="G34" s="149"/>
      <c r="H34" s="148"/>
      <c r="I34" s="132"/>
      <c r="J34" s="133"/>
      <c r="K34" s="141"/>
      <c r="L34" s="119"/>
      <c r="M34" s="112"/>
    </row>
    <row r="35" spans="1:13" ht="30" customHeight="1">
      <c r="A35" s="112"/>
      <c r="B35" s="118"/>
      <c r="C35" s="161"/>
      <c r="D35" s="148"/>
      <c r="E35" s="148"/>
      <c r="F35" s="148"/>
      <c r="G35" s="149"/>
      <c r="H35" s="148"/>
      <c r="I35" s="132"/>
      <c r="J35" s="133"/>
      <c r="K35" s="141"/>
      <c r="L35" s="119"/>
      <c r="M35" s="112"/>
    </row>
    <row r="36" spans="1:13" ht="30" customHeight="1" thickBot="1">
      <c r="A36" s="112"/>
      <c r="B36" s="118"/>
      <c r="C36" s="135" t="s">
        <v>16</v>
      </c>
      <c r="D36" s="162"/>
      <c r="E36" s="162"/>
      <c r="F36" s="162"/>
      <c r="G36" s="163"/>
      <c r="H36" s="164"/>
      <c r="I36" s="132"/>
      <c r="J36" s="138"/>
      <c r="K36" s="139"/>
      <c r="L36" s="119"/>
      <c r="M36" s="112"/>
    </row>
    <row r="37" spans="1:13" ht="30" customHeight="1" thickBot="1">
      <c r="A37" s="112"/>
      <c r="B37" s="118"/>
      <c r="C37" s="127"/>
      <c r="D37" s="128"/>
      <c r="E37" s="128"/>
      <c r="F37" s="128"/>
      <c r="G37" s="128"/>
      <c r="H37" s="128"/>
      <c r="I37" s="128"/>
      <c r="J37" s="128"/>
      <c r="K37" s="129"/>
      <c r="L37" s="119"/>
      <c r="M37" s="112"/>
    </row>
    <row r="38" spans="1:13" ht="30" customHeight="1">
      <c r="A38" s="112"/>
      <c r="B38" s="118"/>
      <c r="C38" s="130"/>
      <c r="D38" s="148"/>
      <c r="E38" s="148"/>
      <c r="F38" s="148"/>
      <c r="G38" s="149"/>
      <c r="H38" s="148"/>
      <c r="I38" s="132"/>
      <c r="J38" s="133"/>
      <c r="K38" s="141"/>
      <c r="L38" s="119"/>
      <c r="M38" s="112"/>
    </row>
    <row r="39" spans="1:13" ht="30" customHeight="1" thickBot="1">
      <c r="A39" s="112"/>
      <c r="B39" s="118"/>
      <c r="C39" s="135" t="s">
        <v>16</v>
      </c>
      <c r="D39" s="162"/>
      <c r="E39" s="162"/>
      <c r="F39" s="162"/>
      <c r="G39" s="165"/>
      <c r="H39" s="164"/>
      <c r="I39" s="132"/>
      <c r="J39" s="138"/>
      <c r="K39" s="139"/>
      <c r="L39" s="119"/>
      <c r="M39" s="112"/>
    </row>
    <row r="40" spans="1:13" s="170" customFormat="1" ht="30" customHeight="1" thickBot="1">
      <c r="A40" s="166"/>
      <c r="B40" s="167"/>
      <c r="C40" s="399" t="s">
        <v>17</v>
      </c>
      <c r="D40" s="427"/>
      <c r="E40" s="427"/>
      <c r="F40" s="427"/>
      <c r="G40" s="427"/>
      <c r="H40" s="427"/>
      <c r="I40" s="427"/>
      <c r="J40" s="428"/>
      <c r="K40" s="168"/>
      <c r="L40" s="169"/>
      <c r="M40" s="166"/>
    </row>
    <row r="41" spans="1:13" s="170" customFormat="1" ht="15.5" thickBot="1">
      <c r="A41" s="166"/>
      <c r="B41" s="167"/>
      <c r="C41" s="171"/>
      <c r="D41" s="171"/>
      <c r="E41" s="171"/>
      <c r="F41" s="171"/>
      <c r="G41" s="171"/>
      <c r="H41" s="171"/>
      <c r="I41" s="171"/>
      <c r="J41" s="171"/>
      <c r="K41" s="172"/>
      <c r="L41" s="169"/>
      <c r="M41" s="166"/>
    </row>
    <row r="42" spans="1:13" s="170" customFormat="1" ht="30" customHeight="1">
      <c r="A42" s="166"/>
      <c r="B42" s="167"/>
      <c r="C42" s="173"/>
      <c r="D42" s="174"/>
      <c r="E42" s="173"/>
      <c r="F42" s="173"/>
      <c r="G42" s="390"/>
      <c r="H42" s="391"/>
      <c r="I42" s="391"/>
      <c r="J42" s="392"/>
      <c r="K42" s="175"/>
      <c r="L42" s="169"/>
      <c r="M42" s="166"/>
    </row>
    <row r="43" spans="1:13" s="170" customFormat="1" ht="30" customHeight="1">
      <c r="A43" s="166"/>
      <c r="B43" s="167"/>
      <c r="C43" s="173"/>
      <c r="D43" s="174"/>
      <c r="E43" s="173"/>
      <c r="F43" s="173"/>
      <c r="G43" s="176"/>
      <c r="H43" s="177"/>
      <c r="I43" s="178"/>
      <c r="J43" s="179"/>
      <c r="K43" s="180"/>
      <c r="L43" s="169"/>
      <c r="M43" s="166"/>
    </row>
    <row r="44" spans="1:13" s="170" customFormat="1" ht="30" customHeight="1">
      <c r="A44" s="166"/>
      <c r="B44" s="167"/>
      <c r="C44" s="173"/>
      <c r="D44" s="181"/>
      <c r="E44" s="181"/>
      <c r="F44" s="181"/>
      <c r="G44" s="176"/>
      <c r="H44" s="182"/>
      <c r="I44" s="183"/>
      <c r="J44" s="184"/>
      <c r="K44" s="180"/>
      <c r="L44" s="169"/>
      <c r="M44" s="166"/>
    </row>
    <row r="45" spans="1:13" s="170" customFormat="1" ht="30" customHeight="1">
      <c r="A45" s="166"/>
      <c r="B45" s="167"/>
      <c r="C45" s="173"/>
      <c r="D45" s="181"/>
      <c r="E45" s="181"/>
      <c r="F45" s="181"/>
      <c r="G45" s="185" t="s">
        <v>18</v>
      </c>
      <c r="H45" s="182"/>
      <c r="I45" s="183"/>
      <c r="J45" s="184"/>
      <c r="K45" s="235"/>
      <c r="L45" s="169"/>
      <c r="M45" s="166"/>
    </row>
    <row r="46" spans="1:13" s="170" customFormat="1" ht="30" customHeight="1">
      <c r="A46" s="166"/>
      <c r="B46" s="167"/>
      <c r="C46" s="173"/>
      <c r="D46" s="174"/>
      <c r="E46" s="173"/>
      <c r="F46" s="173"/>
      <c r="G46" s="393" t="s">
        <v>108</v>
      </c>
      <c r="H46" s="395"/>
      <c r="I46" s="232" t="s">
        <v>109</v>
      </c>
      <c r="J46" s="234"/>
      <c r="K46" s="236"/>
      <c r="L46" s="169"/>
      <c r="M46" s="166"/>
    </row>
    <row r="47" spans="1:13" s="170" customFormat="1" ht="30" customHeight="1">
      <c r="A47" s="166"/>
      <c r="B47" s="167"/>
      <c r="C47" s="173"/>
      <c r="D47" s="174"/>
      <c r="E47" s="173"/>
      <c r="F47" s="173"/>
      <c r="G47" s="382" t="s">
        <v>106</v>
      </c>
      <c r="H47" s="384"/>
      <c r="I47" s="233" t="s">
        <v>110</v>
      </c>
      <c r="J47" s="234"/>
      <c r="K47" s="236"/>
      <c r="L47" s="169"/>
      <c r="M47" s="166"/>
    </row>
    <row r="48" spans="1:13" s="170" customFormat="1" ht="30" customHeight="1" thickBot="1">
      <c r="A48" s="166"/>
      <c r="B48" s="167"/>
      <c r="C48" s="173"/>
      <c r="D48" s="174"/>
      <c r="E48" s="173"/>
      <c r="F48" s="173"/>
      <c r="G48" s="382" t="s">
        <v>107</v>
      </c>
      <c r="H48" s="384"/>
      <c r="I48" s="233" t="s">
        <v>111</v>
      </c>
      <c r="J48" s="234"/>
      <c r="K48" s="237"/>
      <c r="L48" s="169"/>
      <c r="M48" s="166"/>
    </row>
    <row r="49" spans="1:13" s="170" customFormat="1" ht="30" customHeight="1" thickBot="1">
      <c r="A49" s="166"/>
      <c r="B49" s="167"/>
      <c r="C49" s="173"/>
      <c r="D49" s="174"/>
      <c r="E49" s="173"/>
      <c r="F49" s="173"/>
      <c r="G49" s="188" t="s">
        <v>19</v>
      </c>
      <c r="H49" s="189"/>
      <c r="I49" s="190"/>
      <c r="J49" s="191"/>
      <c r="K49" s="238"/>
      <c r="L49" s="169"/>
      <c r="M49" s="166"/>
    </row>
    <row r="50" spans="1:13" s="170" customFormat="1" ht="15.5" thickBot="1">
      <c r="A50" s="166"/>
      <c r="B50" s="167"/>
      <c r="C50" s="173"/>
      <c r="D50" s="174"/>
      <c r="E50" s="174"/>
      <c r="F50" s="174"/>
      <c r="G50" s="173"/>
      <c r="H50" s="173"/>
      <c r="I50" s="192"/>
      <c r="J50" s="193"/>
      <c r="K50" s="194"/>
      <c r="L50" s="169"/>
      <c r="M50" s="166"/>
    </row>
    <row r="51" spans="1:13" s="170" customFormat="1" ht="15">
      <c r="A51" s="166"/>
      <c r="B51" s="167"/>
      <c r="C51" s="195"/>
      <c r="D51" s="403"/>
      <c r="E51" s="403"/>
      <c r="F51" s="403"/>
      <c r="G51" s="403"/>
      <c r="H51" s="403"/>
      <c r="I51" s="403"/>
      <c r="J51" s="403"/>
      <c r="K51" s="404"/>
      <c r="L51" s="196"/>
      <c r="M51" s="166"/>
    </row>
    <row r="52" spans="1:13" s="170" customFormat="1" ht="46.5" customHeight="1">
      <c r="A52" s="166"/>
      <c r="B52" s="167"/>
      <c r="C52" s="376" t="s">
        <v>36</v>
      </c>
      <c r="D52" s="377"/>
      <c r="E52" s="377"/>
      <c r="F52" s="377"/>
      <c r="G52" s="377"/>
      <c r="H52" s="402" t="s">
        <v>9</v>
      </c>
      <c r="I52" s="402"/>
      <c r="J52" s="402"/>
      <c r="K52" s="197" t="s">
        <v>22</v>
      </c>
      <c r="L52" s="198"/>
      <c r="M52" s="166"/>
    </row>
    <row r="53" spans="1:13" s="170" customFormat="1" ht="32.25" customHeight="1">
      <c r="A53" s="166"/>
      <c r="B53" s="167"/>
      <c r="C53" s="376" t="s">
        <v>37</v>
      </c>
      <c r="D53" s="377"/>
      <c r="E53" s="377"/>
      <c r="F53" s="377"/>
      <c r="G53" s="377"/>
      <c r="H53" s="381" t="s">
        <v>24</v>
      </c>
      <c r="I53" s="381"/>
      <c r="J53" s="199" t="s">
        <v>25</v>
      </c>
      <c r="K53" s="200"/>
      <c r="L53" s="216"/>
      <c r="M53" s="166"/>
    </row>
    <row r="54" spans="1:13" s="170" customFormat="1" ht="30" customHeight="1">
      <c r="A54" s="166"/>
      <c r="B54" s="167"/>
      <c r="C54" s="376" t="s">
        <v>26</v>
      </c>
      <c r="D54" s="377"/>
      <c r="E54" s="377"/>
      <c r="F54" s="377"/>
      <c r="G54" s="377"/>
      <c r="H54" s="425" t="s">
        <v>27</v>
      </c>
      <c r="I54" s="426"/>
      <c r="J54" s="199" t="s">
        <v>28</v>
      </c>
      <c r="K54" s="200"/>
      <c r="L54" s="198"/>
      <c r="M54" s="166"/>
    </row>
    <row r="55" spans="1:13" s="202" customFormat="1" ht="58.5" customHeight="1">
      <c r="A55" s="166"/>
      <c r="B55" s="167"/>
      <c r="C55" s="201"/>
      <c r="D55" s="203"/>
      <c r="E55" s="203"/>
      <c r="F55" s="203"/>
      <c r="G55" s="204"/>
      <c r="H55" s="380" t="s">
        <v>29</v>
      </c>
      <c r="I55" s="381"/>
      <c r="J55" s="199" t="s">
        <v>30</v>
      </c>
      <c r="K55" s="200"/>
      <c r="L55" s="169"/>
      <c r="M55" s="166"/>
    </row>
    <row r="56" spans="1:13" ht="57.75" customHeight="1">
      <c r="A56" s="112"/>
      <c r="B56" s="118"/>
      <c r="C56" s="205"/>
      <c r="D56" s="206"/>
      <c r="E56" s="206"/>
      <c r="F56" s="206"/>
      <c r="G56" s="207"/>
      <c r="H56" s="381" t="s">
        <v>31</v>
      </c>
      <c r="I56" s="381"/>
      <c r="J56" s="199" t="s">
        <v>32</v>
      </c>
      <c r="K56" s="200"/>
      <c r="L56" s="119"/>
      <c r="M56" s="112"/>
    </row>
    <row r="57" spans="1:13" ht="15.5" thickBot="1">
      <c r="A57" s="112"/>
      <c r="B57" s="118"/>
      <c r="C57" s="205"/>
      <c r="D57" s="209"/>
      <c r="E57" s="209"/>
      <c r="F57" s="206"/>
      <c r="G57" s="210"/>
      <c r="H57" s="423"/>
      <c r="I57" s="423"/>
      <c r="J57" s="423"/>
      <c r="K57" s="424"/>
      <c r="L57" s="119"/>
      <c r="M57" s="112"/>
    </row>
    <row r="58" spans="1:13" ht="47.25" customHeight="1">
      <c r="A58" s="112"/>
      <c r="B58" s="118"/>
      <c r="C58" s="217"/>
      <c r="D58" s="218"/>
      <c r="E58" s="218"/>
      <c r="F58" s="217"/>
      <c r="G58" s="218"/>
      <c r="H58" s="217"/>
      <c r="I58" s="217"/>
      <c r="J58" s="217"/>
      <c r="K58" s="217"/>
      <c r="L58" s="119"/>
      <c r="M58" s="112"/>
    </row>
    <row r="59" spans="1:13" ht="47.25" customHeight="1">
      <c r="A59" s="112"/>
      <c r="B59" s="118"/>
      <c r="C59" s="218"/>
      <c r="D59" s="218"/>
      <c r="E59" s="218"/>
      <c r="F59" s="218"/>
      <c r="G59" s="219" t="s">
        <v>38</v>
      </c>
      <c r="H59" s="218"/>
      <c r="I59" s="218"/>
      <c r="J59" s="218"/>
      <c r="K59" s="218"/>
      <c r="L59" s="119"/>
      <c r="M59" s="112"/>
    </row>
    <row r="60" spans="1:13" ht="15.5" thickBot="1">
      <c r="A60" s="112"/>
      <c r="B60" s="211"/>
      <c r="C60" s="212"/>
      <c r="D60" s="212"/>
      <c r="E60" s="213"/>
      <c r="F60" s="212"/>
      <c r="G60" s="214"/>
      <c r="H60" s="212"/>
      <c r="I60" s="212"/>
      <c r="J60" s="212"/>
      <c r="K60" s="212"/>
      <c r="L60" s="215"/>
      <c r="M60" s="112"/>
    </row>
    <row r="61" spans="1:13" ht="15.5" thickTop="1">
      <c r="A61" s="112"/>
      <c r="B61" s="112"/>
      <c r="C61" s="112"/>
      <c r="D61" s="112"/>
      <c r="E61" s="113"/>
      <c r="F61" s="112"/>
      <c r="G61" s="112"/>
      <c r="H61" s="112"/>
      <c r="I61" s="112"/>
      <c r="J61" s="112"/>
      <c r="K61" s="112"/>
      <c r="L61" s="112"/>
      <c r="M61" s="112"/>
    </row>
    <row r="63" spans="1:13">
      <c r="H63" s="220"/>
    </row>
  </sheetData>
  <mergeCells count="30">
    <mergeCell ref="C40:J40"/>
    <mergeCell ref="C53:G53"/>
    <mergeCell ref="H53:I53"/>
    <mergeCell ref="G42:J42"/>
    <mergeCell ref="D51:K51"/>
    <mergeCell ref="H57:K57"/>
    <mergeCell ref="C54:G54"/>
    <mergeCell ref="H54:I54"/>
    <mergeCell ref="H55:I55"/>
    <mergeCell ref="H56:I56"/>
    <mergeCell ref="G46:H46"/>
    <mergeCell ref="G47:H47"/>
    <mergeCell ref="G48:H48"/>
    <mergeCell ref="C52:G52"/>
    <mergeCell ref="H52:J52"/>
    <mergeCell ref="B1:G1"/>
    <mergeCell ref="B2:F2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73" zoomScale="80" zoomScaleNormal="80" zoomScaleSheetLayoutView="80" workbookViewId="0">
      <selection activeCell="O68" sqref="O68"/>
    </sheetView>
  </sheetViews>
  <sheetFormatPr baseColWidth="10" defaultColWidth="11.453125" defaultRowHeight="13.5"/>
  <cols>
    <col min="1" max="2" width="3.453125" style="1" customWidth="1"/>
    <col min="3" max="3" width="12.54296875" style="1" customWidth="1"/>
    <col min="4" max="4" width="18" style="1" customWidth="1"/>
    <col min="5" max="9" width="11.453125" style="1"/>
    <col min="10" max="10" width="17.26953125" style="1" customWidth="1"/>
    <col min="11" max="11" width="19.81640625" style="1" customWidth="1"/>
    <col min="12" max="12" width="17.54296875" style="1" customWidth="1"/>
    <col min="13" max="14" width="11.453125" style="1"/>
    <col min="15" max="15" width="20" style="1" customWidth="1"/>
    <col min="16" max="17" width="3.453125" style="1" customWidth="1"/>
    <col min="18" max="16384" width="11.453125" style="1"/>
  </cols>
  <sheetData>
    <row r="1" spans="2:16">
      <c r="B1" s="345" t="s">
        <v>0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6">
      <c r="B2" s="1" t="s">
        <v>1</v>
      </c>
    </row>
    <row r="4" spans="2:16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</row>
    <row r="5" spans="2:16" ht="48" customHeight="1">
      <c r="B5" s="85"/>
      <c r="C5" s="346" t="s">
        <v>39</v>
      </c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86"/>
    </row>
    <row r="6" spans="2:16">
      <c r="B6" s="85"/>
      <c r="P6" s="87"/>
    </row>
    <row r="7" spans="2:16">
      <c r="B7" s="85"/>
      <c r="C7" s="347"/>
      <c r="D7" s="349"/>
      <c r="E7" s="350"/>
      <c r="F7" s="350"/>
      <c r="G7" s="350"/>
      <c r="H7" s="350"/>
      <c r="I7" s="350"/>
      <c r="J7" s="350"/>
      <c r="K7" s="351"/>
      <c r="L7" s="352"/>
      <c r="M7" s="353"/>
      <c r="N7" s="353"/>
      <c r="O7" s="354"/>
      <c r="P7" s="88"/>
    </row>
    <row r="8" spans="2:16">
      <c r="B8" s="85"/>
      <c r="C8" s="348"/>
      <c r="D8" s="342" t="s">
        <v>40</v>
      </c>
      <c r="E8" s="343"/>
      <c r="F8" s="343"/>
      <c r="G8" s="343"/>
      <c r="H8" s="343"/>
      <c r="I8" s="343"/>
      <c r="J8" s="343"/>
      <c r="K8" s="344"/>
      <c r="L8" s="355"/>
      <c r="M8" s="356"/>
      <c r="N8" s="356"/>
      <c r="O8" s="357"/>
      <c r="P8" s="88"/>
    </row>
    <row r="9" spans="2:16">
      <c r="B9" s="85"/>
      <c r="C9" s="348"/>
      <c r="D9" s="342"/>
      <c r="E9" s="343"/>
      <c r="F9" s="343"/>
      <c r="G9" s="343"/>
      <c r="H9" s="343"/>
      <c r="I9" s="343"/>
      <c r="J9" s="343"/>
      <c r="K9" s="344"/>
      <c r="L9" s="338" t="s">
        <v>41</v>
      </c>
      <c r="M9" s="359"/>
      <c r="N9" s="360"/>
      <c r="O9" s="361"/>
      <c r="P9" s="88"/>
    </row>
    <row r="10" spans="2:16">
      <c r="B10" s="85"/>
      <c r="C10" s="348"/>
      <c r="D10" s="342" t="s">
        <v>42</v>
      </c>
      <c r="E10" s="343"/>
      <c r="F10" s="343"/>
      <c r="G10" s="343"/>
      <c r="H10" s="343"/>
      <c r="I10" s="343"/>
      <c r="J10" s="343"/>
      <c r="K10" s="344"/>
      <c r="L10" s="358"/>
      <c r="M10" s="362"/>
      <c r="N10" s="363"/>
      <c r="O10" s="364"/>
      <c r="P10" s="89"/>
    </row>
    <row r="11" spans="2:16" ht="12.75" customHeight="1">
      <c r="B11" s="85"/>
      <c r="C11" s="348"/>
      <c r="D11" s="335"/>
      <c r="E11" s="336"/>
      <c r="F11" s="336"/>
      <c r="G11" s="336"/>
      <c r="H11" s="336"/>
      <c r="I11" s="336"/>
      <c r="J11" s="336"/>
      <c r="K11" s="337"/>
      <c r="L11" s="338" t="s">
        <v>43</v>
      </c>
      <c r="M11" s="338">
        <v>1</v>
      </c>
      <c r="N11" s="338" t="s">
        <v>44</v>
      </c>
      <c r="O11" s="340">
        <v>1</v>
      </c>
      <c r="P11" s="88"/>
    </row>
    <row r="12" spans="2:16">
      <c r="B12" s="85"/>
      <c r="C12" s="348"/>
      <c r="D12" s="335"/>
      <c r="E12" s="336"/>
      <c r="F12" s="336"/>
      <c r="G12" s="336"/>
      <c r="H12" s="336"/>
      <c r="I12" s="336"/>
      <c r="J12" s="336"/>
      <c r="K12" s="337"/>
      <c r="L12" s="339"/>
      <c r="M12" s="339"/>
      <c r="N12" s="339"/>
      <c r="O12" s="341"/>
      <c r="P12" s="88"/>
    </row>
    <row r="13" spans="2:16">
      <c r="B13" s="85"/>
      <c r="C13" s="348"/>
      <c r="D13" s="342" t="s">
        <v>45</v>
      </c>
      <c r="E13" s="343"/>
      <c r="F13" s="343"/>
      <c r="G13" s="343"/>
      <c r="H13" s="343"/>
      <c r="I13" s="343"/>
      <c r="J13" s="343"/>
      <c r="K13" s="344"/>
      <c r="L13" s="339"/>
      <c r="M13" s="339"/>
      <c r="N13" s="339"/>
      <c r="O13" s="341"/>
      <c r="P13" s="88"/>
    </row>
    <row r="14" spans="2:16">
      <c r="B14" s="85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0"/>
    </row>
    <row r="15" spans="2:16">
      <c r="B15" s="85"/>
      <c r="C15" s="8"/>
      <c r="D15" s="2"/>
      <c r="E15" s="2"/>
      <c r="F15" s="2"/>
      <c r="G15" s="2"/>
      <c r="H15" s="2"/>
      <c r="I15" s="2"/>
      <c r="J15" s="2"/>
      <c r="K15" s="2"/>
      <c r="L15" s="9" t="s">
        <v>46</v>
      </c>
      <c r="M15" s="10" t="s">
        <v>47</v>
      </c>
      <c r="N15" s="10" t="s">
        <v>48</v>
      </c>
      <c r="O15" s="11" t="s">
        <v>49</v>
      </c>
      <c r="P15" s="89"/>
    </row>
    <row r="16" spans="2:16">
      <c r="B16" s="85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1"/>
    </row>
    <row r="17" spans="2:16" ht="18" customHeight="1">
      <c r="B17" s="85"/>
      <c r="C17" s="322" t="s">
        <v>50</v>
      </c>
      <c r="D17" s="323"/>
      <c r="E17" s="323"/>
      <c r="F17" s="323"/>
      <c r="G17" s="3"/>
      <c r="H17" s="3"/>
      <c r="I17" s="3" t="s">
        <v>51</v>
      </c>
      <c r="K17" s="3"/>
      <c r="L17" s="13"/>
      <c r="O17" s="16"/>
      <c r="P17" s="91"/>
    </row>
    <row r="18" spans="2:16">
      <c r="B18" s="85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2"/>
    </row>
    <row r="19" spans="2:16">
      <c r="B19" s="85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7"/>
    </row>
    <row r="20" spans="2:16">
      <c r="B20" s="85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7"/>
    </row>
    <row r="21" spans="2:16">
      <c r="B21" s="85"/>
      <c r="C21" s="324" t="s">
        <v>52</v>
      </c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6"/>
      <c r="P21" s="93"/>
    </row>
    <row r="22" spans="2:16" ht="14" thickBot="1">
      <c r="B22" s="85"/>
      <c r="C22" s="26"/>
      <c r="O22" s="27"/>
      <c r="P22" s="87"/>
    </row>
    <row r="23" spans="2:16">
      <c r="B23" s="85"/>
      <c r="C23" s="28" t="s">
        <v>53</v>
      </c>
      <c r="D23" s="327" t="s">
        <v>9</v>
      </c>
      <c r="E23" s="328"/>
      <c r="F23" s="328"/>
      <c r="G23" s="328"/>
      <c r="H23" s="328"/>
      <c r="I23" s="328"/>
      <c r="J23" s="328"/>
      <c r="K23" s="328"/>
      <c r="L23" s="329"/>
      <c r="M23" s="330" t="s">
        <v>54</v>
      </c>
      <c r="N23" s="331"/>
      <c r="O23" s="28" t="s">
        <v>11</v>
      </c>
      <c r="P23" s="94"/>
    </row>
    <row r="24" spans="2:16">
      <c r="B24" s="85"/>
      <c r="C24" s="29">
        <f>+'PRESUPUESTO OFICIAL (Entidad)'!C14</f>
        <v>1</v>
      </c>
      <c r="D24" s="332" t="str">
        <f>+'PRESUPUESTO OFICIAL (Entidad)'!G14</f>
        <v>Limpieza de superficie</v>
      </c>
      <c r="E24" s="333"/>
      <c r="F24" s="333"/>
      <c r="G24" s="333"/>
      <c r="H24" s="333"/>
      <c r="I24" s="333"/>
      <c r="J24" s="333"/>
      <c r="K24" s="333"/>
      <c r="L24" s="334"/>
      <c r="M24" s="332" t="str">
        <f>+'PRESUPUESTO OFICIAL (Entidad)'!H14</f>
        <v>M2</v>
      </c>
      <c r="N24" s="334"/>
      <c r="O24" s="30">
        <v>1</v>
      </c>
      <c r="P24" s="95"/>
    </row>
    <row r="25" spans="2:16">
      <c r="B25" s="85"/>
      <c r="C25" s="279" t="s">
        <v>55</v>
      </c>
      <c r="D25" s="280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1"/>
      <c r="P25" s="96"/>
    </row>
    <row r="26" spans="2:16">
      <c r="B26" s="85"/>
      <c r="C26" s="282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4"/>
      <c r="P26" s="96"/>
    </row>
    <row r="27" spans="2:16">
      <c r="B27" s="85"/>
      <c r="C27" s="285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7"/>
      <c r="P27" s="96"/>
    </row>
    <row r="28" spans="2:16">
      <c r="B28" s="85"/>
      <c r="C28" s="288" t="s">
        <v>9</v>
      </c>
      <c r="D28" s="317"/>
      <c r="E28" s="317"/>
      <c r="F28" s="317"/>
      <c r="G28" s="318"/>
      <c r="H28" s="306" t="s">
        <v>56</v>
      </c>
      <c r="I28" s="317"/>
      <c r="J28" s="319" t="s">
        <v>57</v>
      </c>
      <c r="K28" s="320"/>
      <c r="L28" s="32" t="s">
        <v>58</v>
      </c>
      <c r="M28" s="306" t="s">
        <v>59</v>
      </c>
      <c r="N28" s="307"/>
      <c r="O28" s="33" t="s">
        <v>60</v>
      </c>
      <c r="P28" s="97"/>
    </row>
    <row r="29" spans="2:16">
      <c r="B29" s="85"/>
      <c r="C29" s="292"/>
      <c r="D29" s="293"/>
      <c r="E29" s="293"/>
      <c r="F29" s="293"/>
      <c r="G29" s="308"/>
      <c r="H29" s="321"/>
      <c r="I29" s="308"/>
      <c r="J29" s="321"/>
      <c r="K29" s="308"/>
      <c r="L29" s="34"/>
      <c r="M29" s="312"/>
      <c r="N29" s="313"/>
      <c r="O29" s="35"/>
      <c r="P29" s="98"/>
    </row>
    <row r="30" spans="2:16">
      <c r="B30" s="85"/>
      <c r="C30" s="36" t="s">
        <v>113</v>
      </c>
      <c r="D30" s="37"/>
      <c r="E30" s="37"/>
      <c r="F30" s="37"/>
      <c r="G30" s="38"/>
      <c r="H30" s="39"/>
      <c r="I30" s="38"/>
      <c r="J30" s="39"/>
      <c r="K30" s="38"/>
      <c r="L30" s="432">
        <v>10000</v>
      </c>
      <c r="M30" s="312">
        <v>0.11548799999999999</v>
      </c>
      <c r="N30" s="313"/>
      <c r="O30" s="35">
        <f>+L30*M30</f>
        <v>1154.8799999999999</v>
      </c>
      <c r="P30" s="98"/>
    </row>
    <row r="31" spans="2:16" ht="14" thickBot="1">
      <c r="B31" s="85"/>
      <c r="C31" s="302"/>
      <c r="D31" s="303"/>
      <c r="E31" s="303"/>
      <c r="F31" s="303"/>
      <c r="G31" s="311"/>
      <c r="H31" s="314"/>
      <c r="I31" s="311"/>
      <c r="J31" s="314"/>
      <c r="K31" s="311"/>
      <c r="L31" s="34"/>
      <c r="M31" s="315"/>
      <c r="N31" s="316"/>
      <c r="O31" s="35"/>
      <c r="P31" s="98"/>
    </row>
    <row r="32" spans="2:16" ht="14" thickBot="1">
      <c r="B32" s="85"/>
      <c r="C32" s="270" t="s">
        <v>61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2"/>
      <c r="O32" s="40">
        <f>SUM(O29:O31)</f>
        <v>1154.8799999999999</v>
      </c>
      <c r="P32" s="99"/>
    </row>
    <row r="33" spans="2:16" ht="13.5" customHeight="1">
      <c r="B33" s="85"/>
      <c r="C33" s="279" t="s">
        <v>62</v>
      </c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1"/>
      <c r="P33" s="96"/>
    </row>
    <row r="34" spans="2:16">
      <c r="B34" s="85"/>
      <c r="C34" s="282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4"/>
      <c r="P34" s="96"/>
    </row>
    <row r="35" spans="2:16">
      <c r="B35" s="85"/>
      <c r="C35" s="285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7"/>
      <c r="P35" s="96"/>
    </row>
    <row r="36" spans="2:16">
      <c r="B36" s="85"/>
      <c r="C36" s="288" t="s">
        <v>9</v>
      </c>
      <c r="D36" s="289"/>
      <c r="E36" s="289"/>
      <c r="F36" s="289"/>
      <c r="G36" s="289"/>
      <c r="H36" s="289"/>
      <c r="I36" s="289"/>
      <c r="J36" s="307"/>
      <c r="K36" s="31" t="s">
        <v>54</v>
      </c>
      <c r="L36" s="32" t="s">
        <v>11</v>
      </c>
      <c r="M36" s="306" t="s">
        <v>63</v>
      </c>
      <c r="N36" s="307"/>
      <c r="O36" s="33" t="s">
        <v>60</v>
      </c>
      <c r="P36" s="97"/>
    </row>
    <row r="37" spans="2:16">
      <c r="B37" s="85"/>
      <c r="C37" s="292"/>
      <c r="D37" s="293"/>
      <c r="E37" s="293"/>
      <c r="F37" s="293"/>
      <c r="G37" s="293"/>
      <c r="H37" s="293"/>
      <c r="I37" s="293"/>
      <c r="J37" s="308"/>
      <c r="K37" s="42"/>
      <c r="L37" s="43"/>
      <c r="M37" s="429"/>
      <c r="N37" s="430"/>
      <c r="O37" s="35"/>
      <c r="P37" s="98"/>
    </row>
    <row r="38" spans="2:16">
      <c r="B38" s="85"/>
      <c r="C38" s="302"/>
      <c r="D38" s="303"/>
      <c r="E38" s="303"/>
      <c r="F38" s="303"/>
      <c r="G38" s="303"/>
      <c r="H38" s="303"/>
      <c r="I38" s="303"/>
      <c r="J38" s="311"/>
      <c r="K38" s="37"/>
      <c r="L38" s="44"/>
      <c r="M38" s="304"/>
      <c r="N38" s="305"/>
      <c r="O38" s="45"/>
      <c r="P38" s="98"/>
    </row>
    <row r="39" spans="2:16">
      <c r="B39" s="85"/>
      <c r="C39" s="270" t="s">
        <v>61</v>
      </c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2"/>
      <c r="O39" s="46">
        <f>SUM(O38)</f>
        <v>0</v>
      </c>
      <c r="P39" s="98"/>
    </row>
    <row r="40" spans="2:16">
      <c r="B40" s="85"/>
      <c r="C40" s="279" t="s">
        <v>64</v>
      </c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1"/>
      <c r="P40" s="96"/>
    </row>
    <row r="41" spans="2:16">
      <c r="B41" s="85"/>
      <c r="C41" s="282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4"/>
      <c r="P41" s="96"/>
    </row>
    <row r="42" spans="2:16">
      <c r="B42" s="85"/>
      <c r="C42" s="285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7"/>
      <c r="P42" s="96"/>
    </row>
    <row r="43" spans="2:16" ht="15.5">
      <c r="B43" s="85"/>
      <c r="C43" s="288" t="s">
        <v>65</v>
      </c>
      <c r="D43" s="289"/>
      <c r="E43" s="289"/>
      <c r="F43" s="289"/>
      <c r="G43" s="289"/>
      <c r="H43" s="289"/>
      <c r="I43" s="289"/>
      <c r="J43" s="47" t="s">
        <v>66</v>
      </c>
      <c r="K43" s="48" t="s">
        <v>67</v>
      </c>
      <c r="L43" s="49" t="s">
        <v>68</v>
      </c>
      <c r="M43" s="306" t="s">
        <v>69</v>
      </c>
      <c r="N43" s="307"/>
      <c r="O43" s="33" t="s">
        <v>60</v>
      </c>
      <c r="P43" s="97"/>
    </row>
    <row r="44" spans="2:16">
      <c r="B44" s="85"/>
      <c r="C44" s="292"/>
      <c r="D44" s="293"/>
      <c r="E44" s="293"/>
      <c r="F44" s="293"/>
      <c r="G44" s="293"/>
      <c r="H44" s="293"/>
      <c r="I44" s="293"/>
      <c r="J44" s="50"/>
      <c r="K44" s="51"/>
      <c r="L44" s="50"/>
      <c r="M44" s="300"/>
      <c r="N44" s="301"/>
      <c r="O44" s="35"/>
      <c r="P44" s="98"/>
    </row>
    <row r="45" spans="2:16">
      <c r="B45" s="85"/>
      <c r="C45" s="302"/>
      <c r="D45" s="303"/>
      <c r="E45" s="303"/>
      <c r="F45" s="303"/>
      <c r="G45" s="303"/>
      <c r="H45" s="303"/>
      <c r="I45" s="303"/>
      <c r="J45" s="52"/>
      <c r="K45" s="53"/>
      <c r="L45" s="52"/>
      <c r="M45" s="304"/>
      <c r="N45" s="305"/>
      <c r="O45" s="54"/>
      <c r="P45" s="98"/>
    </row>
    <row r="46" spans="2:16">
      <c r="B46" s="85"/>
      <c r="C46" s="270" t="s">
        <v>61</v>
      </c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2"/>
      <c r="O46" s="40">
        <f>SUM(O44+O45)</f>
        <v>0</v>
      </c>
      <c r="P46" s="99"/>
    </row>
    <row r="47" spans="2:16">
      <c r="B47" s="85"/>
      <c r="C47" s="279" t="s">
        <v>70</v>
      </c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1"/>
      <c r="P47" s="96"/>
    </row>
    <row r="48" spans="2:16">
      <c r="B48" s="85"/>
      <c r="C48" s="282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4"/>
      <c r="P48" s="96"/>
    </row>
    <row r="49" spans="2:16">
      <c r="B49" s="85"/>
      <c r="C49" s="285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7"/>
      <c r="P49" s="96"/>
    </row>
    <row r="50" spans="2:16" ht="27">
      <c r="B50" s="85"/>
      <c r="C50" s="288" t="s">
        <v>71</v>
      </c>
      <c r="D50" s="289"/>
      <c r="E50" s="289"/>
      <c r="F50" s="289"/>
      <c r="G50" s="289"/>
      <c r="H50" s="289"/>
      <c r="I50" s="289"/>
      <c r="J50" s="32" t="s">
        <v>72</v>
      </c>
      <c r="K50" s="48" t="s">
        <v>73</v>
      </c>
      <c r="L50" s="47" t="s">
        <v>74</v>
      </c>
      <c r="M50" s="290" t="s">
        <v>59</v>
      </c>
      <c r="N50" s="291"/>
      <c r="O50" s="56" t="s">
        <v>60</v>
      </c>
      <c r="P50" s="100"/>
    </row>
    <row r="51" spans="2:16" ht="14">
      <c r="B51" s="85"/>
      <c r="C51" s="294" t="s">
        <v>112</v>
      </c>
      <c r="D51" s="295"/>
      <c r="E51" s="295"/>
      <c r="F51" s="295"/>
      <c r="G51" s="295"/>
      <c r="H51" s="295"/>
      <c r="I51" s="296"/>
      <c r="J51" s="251">
        <v>383882</v>
      </c>
      <c r="K51" s="252">
        <v>1.8</v>
      </c>
      <c r="L51" s="251">
        <v>383882</v>
      </c>
      <c r="M51" s="297">
        <v>245.27256868265835</v>
      </c>
      <c r="N51" s="297"/>
      <c r="O51" s="253">
        <f>+L51/M51</f>
        <v>1565.1240661024717</v>
      </c>
      <c r="P51" s="101"/>
    </row>
    <row r="52" spans="2:16">
      <c r="B52" s="85"/>
      <c r="C52" s="17"/>
      <c r="D52" s="248"/>
      <c r="E52" s="248"/>
      <c r="F52" s="248"/>
      <c r="G52" s="248"/>
      <c r="H52" s="248"/>
      <c r="I52" s="248"/>
      <c r="J52" s="249"/>
      <c r="K52" s="250"/>
      <c r="L52" s="61"/>
      <c r="M52" s="298"/>
      <c r="N52" s="299"/>
      <c r="O52" s="62"/>
      <c r="P52" s="101"/>
    </row>
    <row r="53" spans="2:16">
      <c r="B53" s="85"/>
      <c r="C53" s="57"/>
      <c r="D53" s="58"/>
      <c r="E53" s="58"/>
      <c r="F53" s="58"/>
      <c r="G53" s="58"/>
      <c r="H53" s="58"/>
      <c r="I53" s="58"/>
      <c r="J53" s="59"/>
      <c r="K53" s="60"/>
      <c r="L53" s="61"/>
      <c r="M53" s="300"/>
      <c r="N53" s="301"/>
      <c r="O53" s="433"/>
      <c r="P53" s="101"/>
    </row>
    <row r="54" spans="2:16">
      <c r="B54" s="85"/>
      <c r="C54" s="302"/>
      <c r="D54" s="303"/>
      <c r="E54" s="303"/>
      <c r="F54" s="303"/>
      <c r="G54" s="303"/>
      <c r="H54" s="303"/>
      <c r="I54" s="303"/>
      <c r="J54" s="52"/>
      <c r="K54" s="53"/>
      <c r="L54" s="52"/>
      <c r="M54" s="304"/>
      <c r="N54" s="305"/>
      <c r="O54" s="54"/>
      <c r="P54" s="98"/>
    </row>
    <row r="55" spans="2:16">
      <c r="B55" s="85"/>
      <c r="C55" s="270" t="s">
        <v>61</v>
      </c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  <c r="O55" s="46">
        <f>SUM(O51)</f>
        <v>1565.1240661024717</v>
      </c>
      <c r="P55" s="98"/>
    </row>
    <row r="56" spans="2:16">
      <c r="B56" s="85"/>
      <c r="C56" s="26"/>
      <c r="O56" s="27"/>
      <c r="P56" s="87"/>
    </row>
    <row r="57" spans="2:16">
      <c r="B57" s="85"/>
      <c r="C57" s="273" t="s">
        <v>75</v>
      </c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5"/>
      <c r="O57" s="63">
        <f>+O32+O39+O46+O55</f>
        <v>2720.0040661024714</v>
      </c>
      <c r="P57" s="102"/>
    </row>
    <row r="58" spans="2:16">
      <c r="B58" s="85"/>
      <c r="C58" s="279" t="s">
        <v>76</v>
      </c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1"/>
      <c r="P58" s="96"/>
    </row>
    <row r="59" spans="2:16">
      <c r="B59" s="85"/>
      <c r="C59" s="282"/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83"/>
      <c r="O59" s="284"/>
      <c r="P59" s="96"/>
    </row>
    <row r="60" spans="2:16">
      <c r="B60" s="85"/>
      <c r="C60" s="285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7"/>
      <c r="P60" s="96"/>
    </row>
    <row r="61" spans="2:16">
      <c r="B61" s="85"/>
      <c r="C61" s="288" t="s">
        <v>77</v>
      </c>
      <c r="D61" s="289"/>
      <c r="E61" s="289"/>
      <c r="F61" s="289"/>
      <c r="G61" s="289"/>
      <c r="H61" s="289"/>
      <c r="I61" s="289"/>
      <c r="J61" s="41"/>
      <c r="K61" s="55"/>
      <c r="L61" s="47" t="s">
        <v>78</v>
      </c>
      <c r="M61" s="290" t="s">
        <v>79</v>
      </c>
      <c r="N61" s="291"/>
      <c r="O61" s="64"/>
      <c r="P61" s="100"/>
    </row>
    <row r="62" spans="2:16">
      <c r="B62" s="85"/>
      <c r="C62" s="292" t="s">
        <v>80</v>
      </c>
      <c r="D62" s="293"/>
      <c r="E62" s="293"/>
      <c r="F62" s="293"/>
      <c r="G62" s="293"/>
      <c r="H62" s="293"/>
      <c r="I62" s="293"/>
      <c r="J62" s="65"/>
      <c r="K62" s="66"/>
      <c r="L62" s="67">
        <v>0.25</v>
      </c>
      <c r="M62" s="266"/>
      <c r="N62" s="267"/>
      <c r="O62" s="68">
        <f>+O57*L62</f>
        <v>680.00101652561784</v>
      </c>
      <c r="P62" s="103"/>
    </row>
    <row r="63" spans="2:16">
      <c r="B63" s="85"/>
      <c r="C63" s="36" t="s">
        <v>81</v>
      </c>
      <c r="D63" s="37"/>
      <c r="E63" s="37"/>
      <c r="F63" s="37"/>
      <c r="G63" s="37"/>
      <c r="H63" s="37"/>
      <c r="I63" s="37"/>
      <c r="J63" s="65"/>
      <c r="K63" s="66"/>
      <c r="L63" s="67">
        <v>0</v>
      </c>
      <c r="M63" s="266"/>
      <c r="N63" s="267"/>
      <c r="O63" s="68"/>
      <c r="P63" s="103"/>
    </row>
    <row r="64" spans="2:16">
      <c r="B64" s="85"/>
      <c r="C64" s="20" t="s">
        <v>82</v>
      </c>
      <c r="D64" s="21"/>
      <c r="E64" s="21"/>
      <c r="F64" s="21"/>
      <c r="G64" s="21"/>
      <c r="H64" s="21"/>
      <c r="I64" s="21"/>
      <c r="J64" s="69"/>
      <c r="K64" s="70"/>
      <c r="L64" s="67">
        <v>0.05</v>
      </c>
      <c r="M64" s="268"/>
      <c r="N64" s="269"/>
      <c r="O64" s="68">
        <f>+O57*L64</f>
        <v>136.00020330512356</v>
      </c>
      <c r="P64" s="103"/>
    </row>
    <row r="65" spans="2:16">
      <c r="B65" s="85"/>
      <c r="C65" s="270" t="s">
        <v>61</v>
      </c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2"/>
      <c r="O65" s="71"/>
      <c r="P65" s="104"/>
    </row>
    <row r="66" spans="2:16">
      <c r="B66" s="85"/>
      <c r="C66" s="26"/>
      <c r="O66" s="27"/>
      <c r="P66" s="87"/>
    </row>
    <row r="67" spans="2:16">
      <c r="B67" s="85"/>
      <c r="C67" s="273" t="s">
        <v>83</v>
      </c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5"/>
      <c r="O67" s="434">
        <f>+O57+O62+O64</f>
        <v>3536.0052859332131</v>
      </c>
      <c r="P67" s="104"/>
    </row>
    <row r="68" spans="2:16">
      <c r="B68" s="85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7"/>
    </row>
    <row r="69" spans="2:16">
      <c r="B69" s="85"/>
      <c r="C69" s="26"/>
      <c r="O69" s="27"/>
      <c r="P69" s="87"/>
    </row>
    <row r="70" spans="2:16">
      <c r="B70" s="85"/>
      <c r="C70" s="26"/>
      <c r="O70" s="27"/>
      <c r="P70" s="87"/>
    </row>
    <row r="71" spans="2:16">
      <c r="B71" s="85"/>
      <c r="C71" s="26"/>
      <c r="H71" s="73" t="s">
        <v>84</v>
      </c>
      <c r="I71" s="73"/>
      <c r="J71" s="73"/>
      <c r="K71" s="73"/>
      <c r="O71" s="27"/>
      <c r="P71" s="87"/>
    </row>
    <row r="72" spans="2:16">
      <c r="B72" s="85"/>
      <c r="C72" s="26"/>
      <c r="H72" s="73" t="s">
        <v>85</v>
      </c>
      <c r="O72" s="27"/>
      <c r="P72" s="87"/>
    </row>
    <row r="73" spans="2:16">
      <c r="B73" s="85"/>
      <c r="C73" s="26"/>
      <c r="H73" s="73" t="s">
        <v>86</v>
      </c>
      <c r="O73" s="27"/>
      <c r="P73" s="87"/>
    </row>
    <row r="74" spans="2:16">
      <c r="B74" s="85"/>
      <c r="C74" s="12"/>
      <c r="D74" s="74"/>
      <c r="E74" s="74"/>
      <c r="F74" s="74"/>
      <c r="G74" s="74"/>
      <c r="H74" s="73" t="s">
        <v>87</v>
      </c>
      <c r="I74" s="74"/>
      <c r="J74" s="74"/>
      <c r="K74" s="74"/>
      <c r="L74" s="74"/>
      <c r="M74" s="74"/>
      <c r="N74" s="74"/>
      <c r="O74" s="75"/>
      <c r="P74" s="92"/>
    </row>
    <row r="75" spans="2:16">
      <c r="B75" s="85"/>
      <c r="C75" s="26"/>
      <c r="H75" s="1" t="s">
        <v>88</v>
      </c>
      <c r="O75" s="27"/>
      <c r="P75" s="87"/>
    </row>
    <row r="76" spans="2:16">
      <c r="B76" s="85"/>
      <c r="C76" s="76" t="s">
        <v>89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8"/>
      <c r="P76" s="87"/>
    </row>
    <row r="77" spans="2:16">
      <c r="B77" s="85"/>
      <c r="C77" s="276"/>
      <c r="D77" s="277"/>
      <c r="E77" s="277"/>
      <c r="F77" s="277"/>
      <c r="G77" s="277"/>
      <c r="H77" s="277"/>
      <c r="I77" s="277"/>
      <c r="J77" s="277"/>
      <c r="K77" s="277"/>
      <c r="L77" s="277"/>
      <c r="M77" s="277"/>
      <c r="N77" s="277"/>
      <c r="O77" s="278"/>
      <c r="P77" s="92"/>
    </row>
    <row r="78" spans="2:16">
      <c r="B78" s="85"/>
      <c r="C78" s="276"/>
      <c r="D78" s="277"/>
      <c r="E78" s="277"/>
      <c r="F78" s="277"/>
      <c r="G78" s="277"/>
      <c r="H78" s="277"/>
      <c r="I78" s="277"/>
      <c r="J78" s="277"/>
      <c r="K78" s="277"/>
      <c r="L78" s="277"/>
      <c r="M78" s="277"/>
      <c r="N78" s="277"/>
      <c r="O78" s="278"/>
      <c r="P78" s="92"/>
    </row>
    <row r="79" spans="2:16">
      <c r="B79" s="85"/>
      <c r="C79" s="12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5"/>
      <c r="P79" s="92"/>
    </row>
    <row r="80" spans="2:16">
      <c r="B80" s="85"/>
      <c r="C80" s="79" t="s">
        <v>90</v>
      </c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  <c r="P80" s="92"/>
    </row>
    <row r="81" spans="2:16" ht="12.75" customHeight="1">
      <c r="B81" s="85"/>
      <c r="C81" s="254" t="s">
        <v>91</v>
      </c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6"/>
      <c r="P81" s="105"/>
    </row>
    <row r="82" spans="2:16" ht="28.5" customHeight="1">
      <c r="B82" s="85"/>
      <c r="C82" s="254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6"/>
      <c r="P82" s="105"/>
    </row>
    <row r="83" spans="2:16" ht="12.75" customHeight="1">
      <c r="B83" s="85"/>
      <c r="C83" s="257" t="s">
        <v>92</v>
      </c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9"/>
      <c r="P83" s="105"/>
    </row>
    <row r="84" spans="2:16" ht="32.25" customHeight="1">
      <c r="B84" s="85"/>
      <c r="C84" s="257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9"/>
      <c r="P84" s="105"/>
    </row>
    <row r="85" spans="2:16">
      <c r="B85" s="85"/>
      <c r="C85" s="12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5"/>
      <c r="P85" s="92"/>
    </row>
    <row r="86" spans="2:16">
      <c r="B86" s="85"/>
      <c r="C86" s="26"/>
      <c r="H86" s="73" t="s">
        <v>84</v>
      </c>
      <c r="O86" s="27"/>
      <c r="P86" s="87"/>
    </row>
    <row r="87" spans="2:16">
      <c r="B87" s="85"/>
      <c r="C87" s="26"/>
      <c r="H87" s="1" t="s">
        <v>85</v>
      </c>
      <c r="I87" s="37"/>
      <c r="J87" s="37"/>
      <c r="K87" s="37"/>
      <c r="O87" s="27"/>
      <c r="P87" s="87"/>
    </row>
    <row r="88" spans="2:16">
      <c r="B88" s="85"/>
      <c r="C88" s="26"/>
      <c r="H88" s="1" t="s">
        <v>93</v>
      </c>
      <c r="I88" s="80"/>
      <c r="J88" s="80"/>
      <c r="K88" s="80"/>
      <c r="O88" s="27"/>
      <c r="P88" s="87"/>
    </row>
    <row r="89" spans="2:16">
      <c r="B89" s="85"/>
      <c r="C89" s="81"/>
      <c r="D89" s="74"/>
      <c r="E89" s="74"/>
      <c r="F89" s="74"/>
      <c r="G89" s="74"/>
      <c r="H89" s="1" t="s">
        <v>87</v>
      </c>
      <c r="L89" s="74"/>
      <c r="M89" s="74"/>
      <c r="N89" s="74"/>
      <c r="O89" s="75"/>
      <c r="P89" s="92"/>
    </row>
    <row r="90" spans="2:16" ht="17.25" customHeight="1">
      <c r="B90" s="85"/>
      <c r="C90" s="81"/>
      <c r="D90" s="80"/>
      <c r="E90" s="80"/>
      <c r="K90" s="260"/>
      <c r="L90" s="260"/>
      <c r="M90" s="260"/>
      <c r="N90" s="260"/>
      <c r="O90" s="261"/>
      <c r="P90" s="106"/>
    </row>
    <row r="91" spans="2:16" ht="18.75" customHeight="1" thickBot="1">
      <c r="B91" s="85"/>
      <c r="C91" s="264"/>
      <c r="D91" s="265"/>
      <c r="E91" s="265"/>
      <c r="F91" s="53"/>
      <c r="G91" s="53"/>
      <c r="H91" s="53"/>
      <c r="I91" s="53"/>
      <c r="J91" s="53"/>
      <c r="K91" s="262"/>
      <c r="L91" s="262"/>
      <c r="M91" s="262"/>
      <c r="N91" s="262"/>
      <c r="O91" s="263"/>
      <c r="P91" s="106"/>
    </row>
    <row r="92" spans="2:16" ht="14" thickBot="1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</sheetData>
  <mergeCells count="79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46:N46"/>
    <mergeCell ref="C50:I50"/>
    <mergeCell ref="M50:N50"/>
    <mergeCell ref="M51:N51"/>
    <mergeCell ref="M52:N52"/>
    <mergeCell ref="C43:I43"/>
    <mergeCell ref="M43:N43"/>
    <mergeCell ref="C44:I44"/>
    <mergeCell ref="M44:N44"/>
    <mergeCell ref="C45:I45"/>
    <mergeCell ref="M45:N45"/>
    <mergeCell ref="C55:N55"/>
    <mergeCell ref="C57:N57"/>
    <mergeCell ref="C61:I61"/>
    <mergeCell ref="M61:N61"/>
    <mergeCell ref="M53:N53"/>
    <mergeCell ref="C58:O60"/>
    <mergeCell ref="C51:I51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29D41-8EEF-4EA8-B1F9-54694BABC538}">
  <dimension ref="B1:P92"/>
  <sheetViews>
    <sheetView showGridLines="0" view="pageBreakPreview" topLeftCell="A49" zoomScale="80" zoomScaleNormal="80" zoomScaleSheetLayoutView="80" workbookViewId="0">
      <selection activeCell="O39" sqref="O39"/>
    </sheetView>
  </sheetViews>
  <sheetFormatPr baseColWidth="10" defaultColWidth="11.453125" defaultRowHeight="13.5"/>
  <cols>
    <col min="1" max="2" width="3.453125" style="1" customWidth="1"/>
    <col min="3" max="3" width="12.54296875" style="1" customWidth="1"/>
    <col min="4" max="4" width="18" style="1" customWidth="1"/>
    <col min="5" max="9" width="11.453125" style="1"/>
    <col min="10" max="10" width="17.26953125" style="1" customWidth="1"/>
    <col min="11" max="11" width="19.81640625" style="1" customWidth="1"/>
    <col min="12" max="12" width="17.54296875" style="1" customWidth="1"/>
    <col min="13" max="14" width="11.453125" style="1"/>
    <col min="15" max="15" width="20" style="1" customWidth="1"/>
    <col min="16" max="17" width="3.453125" style="1" customWidth="1"/>
    <col min="18" max="16384" width="11.453125" style="1"/>
  </cols>
  <sheetData>
    <row r="1" spans="2:16">
      <c r="B1" s="345" t="s">
        <v>0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6">
      <c r="B2" s="1" t="s">
        <v>1</v>
      </c>
    </row>
    <row r="4" spans="2:16" ht="14" thickTop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</row>
    <row r="5" spans="2:16" ht="48" customHeight="1">
      <c r="B5" s="85"/>
      <c r="C5" s="346" t="s">
        <v>39</v>
      </c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86"/>
    </row>
    <row r="6" spans="2:16" ht="14" thickBot="1">
      <c r="B6" s="85"/>
      <c r="P6" s="87"/>
    </row>
    <row r="7" spans="2:16">
      <c r="B7" s="85"/>
      <c r="C7" s="347"/>
      <c r="D7" s="349"/>
      <c r="E7" s="350"/>
      <c r="F7" s="350"/>
      <c r="G7" s="350"/>
      <c r="H7" s="350"/>
      <c r="I7" s="350"/>
      <c r="J7" s="350"/>
      <c r="K7" s="351"/>
      <c r="L7" s="352"/>
      <c r="M7" s="353"/>
      <c r="N7" s="353"/>
      <c r="O7" s="354"/>
      <c r="P7" s="88"/>
    </row>
    <row r="8" spans="2:16">
      <c r="B8" s="85"/>
      <c r="C8" s="348"/>
      <c r="D8" s="342" t="s">
        <v>40</v>
      </c>
      <c r="E8" s="343"/>
      <c r="F8" s="343"/>
      <c r="G8" s="343"/>
      <c r="H8" s="343"/>
      <c r="I8" s="343"/>
      <c r="J8" s="343"/>
      <c r="K8" s="344"/>
      <c r="L8" s="355"/>
      <c r="M8" s="356"/>
      <c r="N8" s="356"/>
      <c r="O8" s="357"/>
      <c r="P8" s="88"/>
    </row>
    <row r="9" spans="2:16">
      <c r="B9" s="85"/>
      <c r="C9" s="348"/>
      <c r="D9" s="342"/>
      <c r="E9" s="343"/>
      <c r="F9" s="343"/>
      <c r="G9" s="343"/>
      <c r="H9" s="343"/>
      <c r="I9" s="343"/>
      <c r="J9" s="343"/>
      <c r="K9" s="344"/>
      <c r="L9" s="338" t="s">
        <v>41</v>
      </c>
      <c r="M9" s="359"/>
      <c r="N9" s="360"/>
      <c r="O9" s="361"/>
      <c r="P9" s="88"/>
    </row>
    <row r="10" spans="2:16">
      <c r="B10" s="85"/>
      <c r="C10" s="348"/>
      <c r="D10" s="342" t="s">
        <v>42</v>
      </c>
      <c r="E10" s="343"/>
      <c r="F10" s="343"/>
      <c r="G10" s="343"/>
      <c r="H10" s="343"/>
      <c r="I10" s="343"/>
      <c r="J10" s="343"/>
      <c r="K10" s="344"/>
      <c r="L10" s="358"/>
      <c r="M10" s="362"/>
      <c r="N10" s="363"/>
      <c r="O10" s="364"/>
      <c r="P10" s="89"/>
    </row>
    <row r="11" spans="2:16" ht="12.75" customHeight="1">
      <c r="B11" s="85"/>
      <c r="C11" s="348"/>
      <c r="D11" s="335"/>
      <c r="E11" s="336"/>
      <c r="F11" s="336"/>
      <c r="G11" s="336"/>
      <c r="H11" s="336"/>
      <c r="I11" s="336"/>
      <c r="J11" s="336"/>
      <c r="K11" s="337"/>
      <c r="L11" s="338" t="s">
        <v>43</v>
      </c>
      <c r="M11" s="338">
        <v>1</v>
      </c>
      <c r="N11" s="338" t="s">
        <v>44</v>
      </c>
      <c r="O11" s="340">
        <v>1</v>
      </c>
      <c r="P11" s="88"/>
    </row>
    <row r="12" spans="2:16">
      <c r="B12" s="85"/>
      <c r="C12" s="348"/>
      <c r="D12" s="335"/>
      <c r="E12" s="336"/>
      <c r="F12" s="336"/>
      <c r="G12" s="336"/>
      <c r="H12" s="336"/>
      <c r="I12" s="336"/>
      <c r="J12" s="336"/>
      <c r="K12" s="337"/>
      <c r="L12" s="339"/>
      <c r="M12" s="339"/>
      <c r="N12" s="339"/>
      <c r="O12" s="341"/>
      <c r="P12" s="88"/>
    </row>
    <row r="13" spans="2:16">
      <c r="B13" s="85"/>
      <c r="C13" s="348"/>
      <c r="D13" s="342" t="s">
        <v>45</v>
      </c>
      <c r="E13" s="343"/>
      <c r="F13" s="343"/>
      <c r="G13" s="343"/>
      <c r="H13" s="343"/>
      <c r="I13" s="343"/>
      <c r="J13" s="343"/>
      <c r="K13" s="344"/>
      <c r="L13" s="339"/>
      <c r="M13" s="339"/>
      <c r="N13" s="339"/>
      <c r="O13" s="341"/>
      <c r="P13" s="88"/>
    </row>
    <row r="14" spans="2:16" ht="14" thickBot="1">
      <c r="B14" s="85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0"/>
    </row>
    <row r="15" spans="2:16">
      <c r="B15" s="85"/>
      <c r="C15" s="8"/>
      <c r="D15" s="2"/>
      <c r="E15" s="2"/>
      <c r="F15" s="2"/>
      <c r="G15" s="2"/>
      <c r="H15" s="2"/>
      <c r="I15" s="2"/>
      <c r="J15" s="2"/>
      <c r="K15" s="2"/>
      <c r="L15" s="9" t="s">
        <v>46</v>
      </c>
      <c r="M15" s="10" t="s">
        <v>47</v>
      </c>
      <c r="N15" s="10" t="s">
        <v>48</v>
      </c>
      <c r="O15" s="11" t="s">
        <v>49</v>
      </c>
      <c r="P15" s="89"/>
    </row>
    <row r="16" spans="2:16">
      <c r="B16" s="85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1"/>
    </row>
    <row r="17" spans="2:16" ht="18" customHeight="1">
      <c r="B17" s="85"/>
      <c r="C17" s="322" t="s">
        <v>50</v>
      </c>
      <c r="D17" s="323"/>
      <c r="E17" s="323"/>
      <c r="F17" s="323"/>
      <c r="G17" s="3"/>
      <c r="H17" s="3"/>
      <c r="I17" s="3" t="s">
        <v>51</v>
      </c>
      <c r="K17" s="3"/>
      <c r="L17" s="13"/>
      <c r="O17" s="16"/>
      <c r="P17" s="91"/>
    </row>
    <row r="18" spans="2:16">
      <c r="B18" s="85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2"/>
    </row>
    <row r="19" spans="2:16" ht="14" thickBot="1">
      <c r="B19" s="85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7"/>
    </row>
    <row r="20" spans="2:16" ht="14" thickBot="1">
      <c r="B20" s="85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7"/>
    </row>
    <row r="21" spans="2:16">
      <c r="B21" s="85"/>
      <c r="C21" s="324" t="s">
        <v>52</v>
      </c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6"/>
      <c r="P21" s="93"/>
    </row>
    <row r="22" spans="2:16" ht="14" thickBot="1">
      <c r="B22" s="85"/>
      <c r="C22" s="26"/>
      <c r="O22" s="27"/>
      <c r="P22" s="87"/>
    </row>
    <row r="23" spans="2:16">
      <c r="B23" s="85"/>
      <c r="C23" s="28" t="s">
        <v>53</v>
      </c>
      <c r="D23" s="327" t="s">
        <v>9</v>
      </c>
      <c r="E23" s="328"/>
      <c r="F23" s="328"/>
      <c r="G23" s="328"/>
      <c r="H23" s="328"/>
      <c r="I23" s="328"/>
      <c r="J23" s="328"/>
      <c r="K23" s="328"/>
      <c r="L23" s="329"/>
      <c r="M23" s="330" t="s">
        <v>54</v>
      </c>
      <c r="N23" s="331"/>
      <c r="O23" s="28" t="s">
        <v>11</v>
      </c>
      <c r="P23" s="94"/>
    </row>
    <row r="24" spans="2:16" ht="14" thickBot="1">
      <c r="B24" s="85"/>
      <c r="C24" s="29">
        <v>2</v>
      </c>
      <c r="D24" s="332" t="str">
        <f>+'PRESUPUESTO OFICIAL (Entidad)'!G15</f>
        <v>Tratamiento para fisuras</v>
      </c>
      <c r="E24" s="333"/>
      <c r="F24" s="333"/>
      <c r="G24" s="333"/>
      <c r="H24" s="333"/>
      <c r="I24" s="333"/>
      <c r="J24" s="333"/>
      <c r="K24" s="333"/>
      <c r="L24" s="334"/>
      <c r="M24" s="332" t="s">
        <v>114</v>
      </c>
      <c r="N24" s="334"/>
      <c r="O24" s="30">
        <v>1</v>
      </c>
      <c r="P24" s="95"/>
    </row>
    <row r="25" spans="2:16">
      <c r="B25" s="85"/>
      <c r="C25" s="279" t="s">
        <v>55</v>
      </c>
      <c r="D25" s="280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1"/>
      <c r="P25" s="96"/>
    </row>
    <row r="26" spans="2:16">
      <c r="B26" s="85"/>
      <c r="C26" s="282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4"/>
      <c r="P26" s="96"/>
    </row>
    <row r="27" spans="2:16" ht="14" thickBot="1">
      <c r="B27" s="85"/>
      <c r="C27" s="285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7"/>
      <c r="P27" s="96"/>
    </row>
    <row r="28" spans="2:16">
      <c r="B28" s="85"/>
      <c r="C28" s="288" t="s">
        <v>9</v>
      </c>
      <c r="D28" s="317"/>
      <c r="E28" s="317"/>
      <c r="F28" s="317"/>
      <c r="G28" s="318"/>
      <c r="H28" s="306" t="s">
        <v>56</v>
      </c>
      <c r="I28" s="317"/>
      <c r="J28" s="319" t="s">
        <v>57</v>
      </c>
      <c r="K28" s="320"/>
      <c r="L28" s="32" t="s">
        <v>58</v>
      </c>
      <c r="M28" s="306" t="s">
        <v>59</v>
      </c>
      <c r="N28" s="307"/>
      <c r="O28" s="33" t="s">
        <v>60</v>
      </c>
      <c r="P28" s="97"/>
    </row>
    <row r="29" spans="2:16">
      <c r="B29" s="85"/>
      <c r="C29" s="292"/>
      <c r="D29" s="293"/>
      <c r="E29" s="293"/>
      <c r="F29" s="293"/>
      <c r="G29" s="308"/>
      <c r="H29" s="321"/>
      <c r="I29" s="308"/>
      <c r="J29" s="321"/>
      <c r="K29" s="308"/>
      <c r="L29" s="34"/>
      <c r="M29" s="312"/>
      <c r="N29" s="313"/>
      <c r="O29" s="35"/>
      <c r="P29" s="98"/>
    </row>
    <row r="30" spans="2:16">
      <c r="B30" s="85"/>
      <c r="C30" s="36" t="s">
        <v>116</v>
      </c>
      <c r="D30" s="37"/>
      <c r="E30" s="37"/>
      <c r="F30" s="37"/>
      <c r="G30" s="38"/>
      <c r="H30" s="39"/>
      <c r="I30" s="38"/>
      <c r="J30" s="39"/>
      <c r="K30" s="38"/>
      <c r="L30" s="34">
        <v>3753.3</v>
      </c>
      <c r="M30" s="312">
        <v>0.1</v>
      </c>
      <c r="N30" s="313"/>
      <c r="O30" s="35">
        <f>+L30*M30</f>
        <v>375.33000000000004</v>
      </c>
      <c r="P30" s="98"/>
    </row>
    <row r="31" spans="2:16" ht="14" thickBot="1">
      <c r="B31" s="85"/>
      <c r="C31" s="302"/>
      <c r="D31" s="303"/>
      <c r="E31" s="303"/>
      <c r="F31" s="303"/>
      <c r="G31" s="311"/>
      <c r="H31" s="314"/>
      <c r="I31" s="311"/>
      <c r="J31" s="314"/>
      <c r="K31" s="311"/>
      <c r="L31" s="34"/>
      <c r="M31" s="315"/>
      <c r="N31" s="316"/>
      <c r="O31" s="35"/>
      <c r="P31" s="98"/>
    </row>
    <row r="32" spans="2:16" ht="14" thickBot="1">
      <c r="B32" s="85"/>
      <c r="C32" s="270" t="s">
        <v>61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2"/>
      <c r="O32" s="40">
        <f>SUM(O29:O31)</f>
        <v>375.33000000000004</v>
      </c>
      <c r="P32" s="99"/>
    </row>
    <row r="33" spans="2:16" ht="13.5" customHeight="1">
      <c r="B33" s="85"/>
      <c r="C33" s="279" t="s">
        <v>62</v>
      </c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1"/>
      <c r="P33" s="96"/>
    </row>
    <row r="34" spans="2:16">
      <c r="B34" s="85"/>
      <c r="C34" s="282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4"/>
      <c r="P34" s="96"/>
    </row>
    <row r="35" spans="2:16" ht="14" thickBot="1">
      <c r="B35" s="85"/>
      <c r="C35" s="285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7"/>
      <c r="P35" s="96"/>
    </row>
    <row r="36" spans="2:16">
      <c r="B36" s="85"/>
      <c r="C36" s="288" t="s">
        <v>9</v>
      </c>
      <c r="D36" s="289"/>
      <c r="E36" s="289"/>
      <c r="F36" s="289"/>
      <c r="G36" s="289"/>
      <c r="H36" s="289"/>
      <c r="I36" s="289"/>
      <c r="J36" s="307"/>
      <c r="K36" s="31" t="s">
        <v>54</v>
      </c>
      <c r="L36" s="32" t="s">
        <v>11</v>
      </c>
      <c r="M36" s="306" t="s">
        <v>63</v>
      </c>
      <c r="N36" s="307"/>
      <c r="O36" s="33" t="s">
        <v>60</v>
      </c>
      <c r="P36" s="97"/>
    </row>
    <row r="37" spans="2:16">
      <c r="B37" s="85"/>
      <c r="C37" s="292" t="s">
        <v>117</v>
      </c>
      <c r="D37" s="293"/>
      <c r="E37" s="293"/>
      <c r="F37" s="293"/>
      <c r="G37" s="293"/>
      <c r="H37" s="293"/>
      <c r="I37" s="293"/>
      <c r="J37" s="308"/>
      <c r="K37" s="42" t="s">
        <v>118</v>
      </c>
      <c r="L37" s="431">
        <v>0.5</v>
      </c>
      <c r="M37" s="429">
        <v>65649.164945295401</v>
      </c>
      <c r="N37" s="430"/>
      <c r="O37" s="35">
        <f>+L37*M37</f>
        <v>32824.5824726477</v>
      </c>
      <c r="P37" s="98"/>
    </row>
    <row r="38" spans="2:16" ht="14" thickBot="1">
      <c r="B38" s="85"/>
      <c r="C38" s="302"/>
      <c r="D38" s="303"/>
      <c r="E38" s="303"/>
      <c r="F38" s="303"/>
      <c r="G38" s="303"/>
      <c r="H38" s="303"/>
      <c r="I38" s="303"/>
      <c r="J38" s="311"/>
      <c r="K38" s="37"/>
      <c r="L38" s="44"/>
      <c r="M38" s="304"/>
      <c r="N38" s="305"/>
      <c r="O38" s="45"/>
      <c r="P38" s="98"/>
    </row>
    <row r="39" spans="2:16" ht="14" thickBot="1">
      <c r="B39" s="85"/>
      <c r="C39" s="270" t="s">
        <v>61</v>
      </c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2"/>
      <c r="O39" s="46">
        <f>+O37</f>
        <v>32824.5824726477</v>
      </c>
      <c r="P39" s="98"/>
    </row>
    <row r="40" spans="2:16">
      <c r="B40" s="85"/>
      <c r="C40" s="279" t="s">
        <v>64</v>
      </c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1"/>
      <c r="P40" s="96"/>
    </row>
    <row r="41" spans="2:16">
      <c r="B41" s="85"/>
      <c r="C41" s="282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4"/>
      <c r="P41" s="96"/>
    </row>
    <row r="42" spans="2:16" ht="14" thickBot="1">
      <c r="B42" s="85"/>
      <c r="C42" s="285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7"/>
      <c r="P42" s="96"/>
    </row>
    <row r="43" spans="2:16" ht="15.5">
      <c r="B43" s="85"/>
      <c r="C43" s="288" t="s">
        <v>65</v>
      </c>
      <c r="D43" s="289"/>
      <c r="E43" s="289"/>
      <c r="F43" s="289"/>
      <c r="G43" s="289"/>
      <c r="H43" s="289"/>
      <c r="I43" s="289"/>
      <c r="J43" s="47" t="s">
        <v>66</v>
      </c>
      <c r="K43" s="48" t="s">
        <v>67</v>
      </c>
      <c r="L43" s="49" t="s">
        <v>68</v>
      </c>
      <c r="M43" s="306" t="s">
        <v>69</v>
      </c>
      <c r="N43" s="307"/>
      <c r="O43" s="33" t="s">
        <v>60</v>
      </c>
      <c r="P43" s="97"/>
    </row>
    <row r="44" spans="2:16">
      <c r="B44" s="85"/>
      <c r="C44" s="292"/>
      <c r="D44" s="293"/>
      <c r="E44" s="293"/>
      <c r="F44" s="293"/>
      <c r="G44" s="293"/>
      <c r="H44" s="293"/>
      <c r="I44" s="293"/>
      <c r="J44" s="50"/>
      <c r="K44" s="51"/>
      <c r="L44" s="50"/>
      <c r="M44" s="300"/>
      <c r="N44" s="301"/>
      <c r="O44" s="35"/>
      <c r="P44" s="98"/>
    </row>
    <row r="45" spans="2:16" ht="14" thickBot="1">
      <c r="B45" s="85"/>
      <c r="C45" s="302"/>
      <c r="D45" s="303"/>
      <c r="E45" s="303"/>
      <c r="F45" s="303"/>
      <c r="G45" s="303"/>
      <c r="H45" s="303"/>
      <c r="I45" s="303"/>
      <c r="J45" s="52"/>
      <c r="K45" s="53"/>
      <c r="L45" s="52"/>
      <c r="M45" s="304"/>
      <c r="N45" s="305"/>
      <c r="O45" s="54"/>
      <c r="P45" s="98"/>
    </row>
    <row r="46" spans="2:16" ht="14" thickBot="1">
      <c r="B46" s="85"/>
      <c r="C46" s="270" t="s">
        <v>61</v>
      </c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2"/>
      <c r="O46" s="40">
        <f>SUM(O44+O45)</f>
        <v>0</v>
      </c>
      <c r="P46" s="99"/>
    </row>
    <row r="47" spans="2:16">
      <c r="B47" s="85"/>
      <c r="C47" s="279" t="s">
        <v>70</v>
      </c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1"/>
      <c r="P47" s="96"/>
    </row>
    <row r="48" spans="2:16">
      <c r="B48" s="85"/>
      <c r="C48" s="282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4"/>
      <c r="P48" s="96"/>
    </row>
    <row r="49" spans="2:16" ht="14" thickBot="1">
      <c r="B49" s="85"/>
      <c r="C49" s="285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7"/>
      <c r="P49" s="96"/>
    </row>
    <row r="50" spans="2:16" ht="27">
      <c r="B50" s="85"/>
      <c r="C50" s="288" t="s">
        <v>71</v>
      </c>
      <c r="D50" s="289"/>
      <c r="E50" s="289"/>
      <c r="F50" s="289"/>
      <c r="G50" s="289"/>
      <c r="H50" s="289"/>
      <c r="I50" s="289"/>
      <c r="J50" s="32" t="s">
        <v>72</v>
      </c>
      <c r="K50" s="48" t="s">
        <v>73</v>
      </c>
      <c r="L50" s="47" t="s">
        <v>74</v>
      </c>
      <c r="M50" s="290" t="s">
        <v>59</v>
      </c>
      <c r="N50" s="291"/>
      <c r="O50" s="56" t="s">
        <v>60</v>
      </c>
      <c r="P50" s="100"/>
    </row>
    <row r="51" spans="2:16" ht="14">
      <c r="B51" s="85"/>
      <c r="C51" s="294" t="s">
        <v>115</v>
      </c>
      <c r="D51" s="295"/>
      <c r="E51" s="295"/>
      <c r="F51" s="295"/>
      <c r="G51" s="295"/>
      <c r="H51" s="295"/>
      <c r="I51" s="296"/>
      <c r="J51" s="251">
        <v>383882</v>
      </c>
      <c r="K51" s="252">
        <v>1.8</v>
      </c>
      <c r="L51" s="251">
        <v>383882</v>
      </c>
      <c r="M51" s="297">
        <v>22.85</v>
      </c>
      <c r="N51" s="297"/>
      <c r="O51" s="253">
        <f>+L51/M51</f>
        <v>16800.087527352298</v>
      </c>
      <c r="P51" s="101"/>
    </row>
    <row r="52" spans="2:16">
      <c r="B52" s="85"/>
      <c r="C52" s="17"/>
      <c r="D52" s="248"/>
      <c r="E52" s="248"/>
      <c r="F52" s="248"/>
      <c r="G52" s="248"/>
      <c r="H52" s="248"/>
      <c r="I52" s="248"/>
      <c r="J52" s="249"/>
      <c r="K52" s="250"/>
      <c r="L52" s="61"/>
      <c r="M52" s="298"/>
      <c r="N52" s="299"/>
      <c r="O52" s="62"/>
      <c r="P52" s="101"/>
    </row>
    <row r="53" spans="2:16">
      <c r="B53" s="85"/>
      <c r="C53" s="57"/>
      <c r="D53" s="58"/>
      <c r="E53" s="58"/>
      <c r="F53" s="58"/>
      <c r="G53" s="58"/>
      <c r="H53" s="58"/>
      <c r="I53" s="58"/>
      <c r="J53" s="59"/>
      <c r="K53" s="60"/>
      <c r="L53" s="61"/>
      <c r="M53" s="300"/>
      <c r="N53" s="301"/>
      <c r="O53" s="62"/>
      <c r="P53" s="101"/>
    </row>
    <row r="54" spans="2:16" ht="14" thickBot="1">
      <c r="B54" s="85"/>
      <c r="C54" s="302"/>
      <c r="D54" s="303"/>
      <c r="E54" s="303"/>
      <c r="F54" s="303"/>
      <c r="G54" s="303"/>
      <c r="H54" s="303"/>
      <c r="I54" s="303"/>
      <c r="J54" s="52"/>
      <c r="K54" s="53"/>
      <c r="L54" s="52"/>
      <c r="M54" s="304"/>
      <c r="N54" s="305"/>
      <c r="O54" s="54"/>
      <c r="P54" s="98"/>
    </row>
    <row r="55" spans="2:16" ht="14" thickBot="1">
      <c r="B55" s="85"/>
      <c r="C55" s="270" t="s">
        <v>61</v>
      </c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  <c r="O55" s="46">
        <f>SUM(O51)</f>
        <v>16800.087527352298</v>
      </c>
      <c r="P55" s="98"/>
    </row>
    <row r="56" spans="2:16" ht="14" thickBot="1">
      <c r="B56" s="85"/>
      <c r="C56" s="26"/>
      <c r="O56" s="27"/>
      <c r="P56" s="87"/>
    </row>
    <row r="57" spans="2:16" ht="14" thickBot="1">
      <c r="B57" s="85"/>
      <c r="C57" s="273" t="s">
        <v>75</v>
      </c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5"/>
      <c r="O57" s="63">
        <f>+O32+O39+O46+O55</f>
        <v>50000</v>
      </c>
      <c r="P57" s="102"/>
    </row>
    <row r="58" spans="2:16">
      <c r="B58" s="85"/>
      <c r="C58" s="279" t="s">
        <v>76</v>
      </c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1"/>
      <c r="P58" s="96"/>
    </row>
    <row r="59" spans="2:16">
      <c r="B59" s="85"/>
      <c r="C59" s="282"/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83"/>
      <c r="O59" s="284"/>
      <c r="P59" s="96"/>
    </row>
    <row r="60" spans="2:16" ht="14" thickBot="1">
      <c r="B60" s="85"/>
      <c r="C60" s="285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7"/>
      <c r="P60" s="96"/>
    </row>
    <row r="61" spans="2:16">
      <c r="B61" s="85"/>
      <c r="C61" s="288" t="s">
        <v>77</v>
      </c>
      <c r="D61" s="289"/>
      <c r="E61" s="289"/>
      <c r="F61" s="289"/>
      <c r="G61" s="289"/>
      <c r="H61" s="289"/>
      <c r="I61" s="289"/>
      <c r="J61" s="41"/>
      <c r="K61" s="55"/>
      <c r="L61" s="47" t="s">
        <v>78</v>
      </c>
      <c r="M61" s="290" t="s">
        <v>79</v>
      </c>
      <c r="N61" s="291"/>
      <c r="O61" s="64"/>
      <c r="P61" s="100"/>
    </row>
    <row r="62" spans="2:16">
      <c r="B62" s="85"/>
      <c r="C62" s="292" t="s">
        <v>80</v>
      </c>
      <c r="D62" s="293"/>
      <c r="E62" s="293"/>
      <c r="F62" s="293"/>
      <c r="G62" s="293"/>
      <c r="H62" s="293"/>
      <c r="I62" s="293"/>
      <c r="J62" s="65"/>
      <c r="K62" s="66"/>
      <c r="L62" s="67">
        <v>0.25</v>
      </c>
      <c r="M62" s="266"/>
      <c r="N62" s="267"/>
      <c r="O62" s="68">
        <f>+O57*L62</f>
        <v>12500</v>
      </c>
      <c r="P62" s="103"/>
    </row>
    <row r="63" spans="2:16">
      <c r="B63" s="85"/>
      <c r="C63" s="36" t="s">
        <v>81</v>
      </c>
      <c r="D63" s="37"/>
      <c r="E63" s="37"/>
      <c r="F63" s="37"/>
      <c r="G63" s="37"/>
      <c r="H63" s="37"/>
      <c r="I63" s="37"/>
      <c r="J63" s="65"/>
      <c r="K63" s="66"/>
      <c r="L63" s="67">
        <v>0</v>
      </c>
      <c r="M63" s="266"/>
      <c r="N63" s="267"/>
      <c r="O63" s="68"/>
      <c r="P63" s="103"/>
    </row>
    <row r="64" spans="2:16" ht="14" thickBot="1">
      <c r="B64" s="85"/>
      <c r="C64" s="20" t="s">
        <v>82</v>
      </c>
      <c r="D64" s="21"/>
      <c r="E64" s="21"/>
      <c r="F64" s="21"/>
      <c r="G64" s="21"/>
      <c r="H64" s="21"/>
      <c r="I64" s="21"/>
      <c r="J64" s="69"/>
      <c r="K64" s="70"/>
      <c r="L64" s="67">
        <v>0.05</v>
      </c>
      <c r="M64" s="268"/>
      <c r="N64" s="269"/>
      <c r="O64" s="68">
        <f>+O57*L64</f>
        <v>2500</v>
      </c>
      <c r="P64" s="103"/>
    </row>
    <row r="65" spans="2:16" ht="14" thickBot="1">
      <c r="B65" s="85"/>
      <c r="C65" s="270" t="s">
        <v>61</v>
      </c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2"/>
      <c r="O65" s="71"/>
      <c r="P65" s="104"/>
    </row>
    <row r="66" spans="2:16" ht="14" thickBot="1">
      <c r="B66" s="85"/>
      <c r="C66" s="26"/>
      <c r="O66" s="27"/>
      <c r="P66" s="87"/>
    </row>
    <row r="67" spans="2:16" ht="14" thickBot="1">
      <c r="B67" s="85"/>
      <c r="C67" s="273" t="s">
        <v>83</v>
      </c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5"/>
      <c r="O67" s="72">
        <f>+O57+O62+O64</f>
        <v>65000</v>
      </c>
      <c r="P67" s="104"/>
    </row>
    <row r="68" spans="2:16">
      <c r="B68" s="85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7"/>
    </row>
    <row r="69" spans="2:16">
      <c r="B69" s="85"/>
      <c r="C69" s="26"/>
      <c r="O69" s="27"/>
      <c r="P69" s="87"/>
    </row>
    <row r="70" spans="2:16">
      <c r="B70" s="85"/>
      <c r="C70" s="26"/>
      <c r="O70" s="27"/>
      <c r="P70" s="87"/>
    </row>
    <row r="71" spans="2:16">
      <c r="B71" s="85"/>
      <c r="C71" s="26"/>
      <c r="H71" s="73" t="s">
        <v>84</v>
      </c>
      <c r="I71" s="73"/>
      <c r="J71" s="73"/>
      <c r="K71" s="73"/>
      <c r="O71" s="27"/>
      <c r="P71" s="87"/>
    </row>
    <row r="72" spans="2:16">
      <c r="B72" s="85"/>
      <c r="C72" s="26"/>
      <c r="H72" s="73" t="s">
        <v>85</v>
      </c>
      <c r="O72" s="27"/>
      <c r="P72" s="87"/>
    </row>
    <row r="73" spans="2:16">
      <c r="B73" s="85"/>
      <c r="C73" s="26"/>
      <c r="H73" s="73" t="s">
        <v>86</v>
      </c>
      <c r="O73" s="27"/>
      <c r="P73" s="87"/>
    </row>
    <row r="74" spans="2:16">
      <c r="B74" s="85"/>
      <c r="C74" s="12"/>
      <c r="D74" s="74"/>
      <c r="E74" s="74"/>
      <c r="F74" s="74"/>
      <c r="G74" s="74"/>
      <c r="H74" s="73" t="s">
        <v>87</v>
      </c>
      <c r="I74" s="74"/>
      <c r="J74" s="74"/>
      <c r="K74" s="74"/>
      <c r="L74" s="74"/>
      <c r="M74" s="74"/>
      <c r="N74" s="74"/>
      <c r="O74" s="75"/>
      <c r="P74" s="92"/>
    </row>
    <row r="75" spans="2:16">
      <c r="B75" s="85"/>
      <c r="C75" s="26"/>
      <c r="H75" s="1" t="s">
        <v>88</v>
      </c>
      <c r="O75" s="27"/>
      <c r="P75" s="87"/>
    </row>
    <row r="76" spans="2:16">
      <c r="B76" s="85"/>
      <c r="C76" s="76" t="s">
        <v>89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8"/>
      <c r="P76" s="87"/>
    </row>
    <row r="77" spans="2:16">
      <c r="B77" s="85"/>
      <c r="C77" s="276"/>
      <c r="D77" s="277"/>
      <c r="E77" s="277"/>
      <c r="F77" s="277"/>
      <c r="G77" s="277"/>
      <c r="H77" s="277"/>
      <c r="I77" s="277"/>
      <c r="J77" s="277"/>
      <c r="K77" s="277"/>
      <c r="L77" s="277"/>
      <c r="M77" s="277"/>
      <c r="N77" s="277"/>
      <c r="O77" s="278"/>
      <c r="P77" s="92"/>
    </row>
    <row r="78" spans="2:16">
      <c r="B78" s="85"/>
      <c r="C78" s="276"/>
      <c r="D78" s="277"/>
      <c r="E78" s="277"/>
      <c r="F78" s="277"/>
      <c r="G78" s="277"/>
      <c r="H78" s="277"/>
      <c r="I78" s="277"/>
      <c r="J78" s="277"/>
      <c r="K78" s="277"/>
      <c r="L78" s="277"/>
      <c r="M78" s="277"/>
      <c r="N78" s="277"/>
      <c r="O78" s="278"/>
      <c r="P78" s="92"/>
    </row>
    <row r="79" spans="2:16">
      <c r="B79" s="85"/>
      <c r="C79" s="12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5"/>
      <c r="P79" s="92"/>
    </row>
    <row r="80" spans="2:16">
      <c r="B80" s="85"/>
      <c r="C80" s="79" t="s">
        <v>90</v>
      </c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  <c r="P80" s="92"/>
    </row>
    <row r="81" spans="2:16" ht="12.75" customHeight="1">
      <c r="B81" s="85"/>
      <c r="C81" s="254" t="s">
        <v>91</v>
      </c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6"/>
      <c r="P81" s="105"/>
    </row>
    <row r="82" spans="2:16" ht="28.5" customHeight="1">
      <c r="B82" s="85"/>
      <c r="C82" s="254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6"/>
      <c r="P82" s="105"/>
    </row>
    <row r="83" spans="2:16" ht="12.75" customHeight="1">
      <c r="B83" s="85"/>
      <c r="C83" s="257" t="s">
        <v>92</v>
      </c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9"/>
      <c r="P83" s="105"/>
    </row>
    <row r="84" spans="2:16" ht="32.25" customHeight="1">
      <c r="B84" s="85"/>
      <c r="C84" s="257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9"/>
      <c r="P84" s="105"/>
    </row>
    <row r="85" spans="2:16">
      <c r="B85" s="85"/>
      <c r="C85" s="12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5"/>
      <c r="P85" s="92"/>
    </row>
    <row r="86" spans="2:16">
      <c r="B86" s="85"/>
      <c r="C86" s="26"/>
      <c r="H86" s="73" t="s">
        <v>84</v>
      </c>
      <c r="O86" s="27"/>
      <c r="P86" s="87"/>
    </row>
    <row r="87" spans="2:16">
      <c r="B87" s="85"/>
      <c r="C87" s="26"/>
      <c r="H87" s="1" t="s">
        <v>85</v>
      </c>
      <c r="I87" s="37"/>
      <c r="J87" s="37"/>
      <c r="K87" s="37"/>
      <c r="O87" s="27"/>
      <c r="P87" s="87"/>
    </row>
    <row r="88" spans="2:16">
      <c r="B88" s="85"/>
      <c r="C88" s="26"/>
      <c r="H88" s="1" t="s">
        <v>93</v>
      </c>
      <c r="I88" s="80"/>
      <c r="J88" s="80"/>
      <c r="K88" s="80"/>
      <c r="O88" s="27"/>
      <c r="P88" s="87"/>
    </row>
    <row r="89" spans="2:16">
      <c r="B89" s="85"/>
      <c r="C89" s="81"/>
      <c r="D89" s="74"/>
      <c r="E89" s="74"/>
      <c r="F89" s="74"/>
      <c r="G89" s="74"/>
      <c r="H89" s="1" t="s">
        <v>87</v>
      </c>
      <c r="L89" s="74"/>
      <c r="M89" s="74"/>
      <c r="N89" s="74"/>
      <c r="O89" s="75"/>
      <c r="P89" s="92"/>
    </row>
    <row r="90" spans="2:16" ht="17.25" customHeight="1">
      <c r="B90" s="85"/>
      <c r="C90" s="81"/>
      <c r="D90" s="80"/>
      <c r="E90" s="80"/>
      <c r="K90" s="260"/>
      <c r="L90" s="260"/>
      <c r="M90" s="260"/>
      <c r="N90" s="260"/>
      <c r="O90" s="261"/>
      <c r="P90" s="106"/>
    </row>
    <row r="91" spans="2:16" ht="18.75" customHeight="1" thickBot="1">
      <c r="B91" s="85"/>
      <c r="C91" s="264"/>
      <c r="D91" s="265"/>
      <c r="E91" s="265"/>
      <c r="F91" s="53"/>
      <c r="G91" s="53"/>
      <c r="H91" s="53"/>
      <c r="I91" s="53"/>
      <c r="J91" s="53"/>
      <c r="K91" s="262"/>
      <c r="L91" s="262"/>
      <c r="M91" s="262"/>
      <c r="N91" s="262"/>
      <c r="O91" s="263"/>
      <c r="P91" s="106"/>
    </row>
    <row r="92" spans="2:16" ht="14" thickBot="1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</sheetData>
  <mergeCells count="79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47:O49"/>
    <mergeCell ref="C50:I50"/>
    <mergeCell ref="M50:N50"/>
    <mergeCell ref="C62:I62"/>
    <mergeCell ref="M62:N62"/>
    <mergeCell ref="C51:I51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B76AB-9133-424D-9641-9BAB72D2C765}">
  <dimension ref="B1:P92"/>
  <sheetViews>
    <sheetView showGridLines="0" view="pageBreakPreview" topLeftCell="A43" zoomScale="80" zoomScaleNormal="80" zoomScaleSheetLayoutView="80" workbookViewId="0">
      <selection activeCell="C37" sqref="C37:J37"/>
    </sheetView>
  </sheetViews>
  <sheetFormatPr baseColWidth="10" defaultColWidth="11.453125" defaultRowHeight="13.5"/>
  <cols>
    <col min="1" max="2" width="3.453125" style="1" customWidth="1"/>
    <col min="3" max="3" width="12.54296875" style="1" customWidth="1"/>
    <col min="4" max="4" width="18" style="1" customWidth="1"/>
    <col min="5" max="9" width="11.453125" style="1"/>
    <col min="10" max="10" width="17.26953125" style="1" customWidth="1"/>
    <col min="11" max="11" width="19.81640625" style="1" customWidth="1"/>
    <col min="12" max="12" width="17.54296875" style="1" customWidth="1"/>
    <col min="13" max="14" width="11.453125" style="1"/>
    <col min="15" max="15" width="20" style="1" customWidth="1"/>
    <col min="16" max="17" width="3.453125" style="1" customWidth="1"/>
    <col min="18" max="16384" width="11.453125" style="1"/>
  </cols>
  <sheetData>
    <row r="1" spans="2:16">
      <c r="B1" s="345" t="s">
        <v>0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6">
      <c r="B2" s="1" t="s">
        <v>1</v>
      </c>
    </row>
    <row r="4" spans="2:16" ht="14" thickTop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</row>
    <row r="5" spans="2:16" ht="48" customHeight="1">
      <c r="B5" s="85"/>
      <c r="C5" s="346" t="s">
        <v>39</v>
      </c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86"/>
    </row>
    <row r="6" spans="2:16" ht="14" thickBot="1">
      <c r="B6" s="85"/>
      <c r="P6" s="87"/>
    </row>
    <row r="7" spans="2:16">
      <c r="B7" s="85"/>
      <c r="C7" s="347"/>
      <c r="D7" s="349"/>
      <c r="E7" s="350"/>
      <c r="F7" s="350"/>
      <c r="G7" s="350"/>
      <c r="H7" s="350"/>
      <c r="I7" s="350"/>
      <c r="J7" s="350"/>
      <c r="K7" s="351"/>
      <c r="L7" s="352"/>
      <c r="M7" s="353"/>
      <c r="N7" s="353"/>
      <c r="O7" s="354"/>
      <c r="P7" s="88"/>
    </row>
    <row r="8" spans="2:16">
      <c r="B8" s="85"/>
      <c r="C8" s="348"/>
      <c r="D8" s="342" t="s">
        <v>40</v>
      </c>
      <c r="E8" s="343"/>
      <c r="F8" s="343"/>
      <c r="G8" s="343"/>
      <c r="H8" s="343"/>
      <c r="I8" s="343"/>
      <c r="J8" s="343"/>
      <c r="K8" s="344"/>
      <c r="L8" s="355"/>
      <c r="M8" s="356"/>
      <c r="N8" s="356"/>
      <c r="O8" s="357"/>
      <c r="P8" s="88"/>
    </row>
    <row r="9" spans="2:16">
      <c r="B9" s="85"/>
      <c r="C9" s="348"/>
      <c r="D9" s="342"/>
      <c r="E9" s="343"/>
      <c r="F9" s="343"/>
      <c r="G9" s="343"/>
      <c r="H9" s="343"/>
      <c r="I9" s="343"/>
      <c r="J9" s="343"/>
      <c r="K9" s="344"/>
      <c r="L9" s="338" t="s">
        <v>41</v>
      </c>
      <c r="M9" s="359"/>
      <c r="N9" s="360"/>
      <c r="O9" s="361"/>
      <c r="P9" s="88"/>
    </row>
    <row r="10" spans="2:16">
      <c r="B10" s="85"/>
      <c r="C10" s="348"/>
      <c r="D10" s="342" t="s">
        <v>42</v>
      </c>
      <c r="E10" s="343"/>
      <c r="F10" s="343"/>
      <c r="G10" s="343"/>
      <c r="H10" s="343"/>
      <c r="I10" s="343"/>
      <c r="J10" s="343"/>
      <c r="K10" s="344"/>
      <c r="L10" s="358"/>
      <c r="M10" s="362"/>
      <c r="N10" s="363"/>
      <c r="O10" s="364"/>
      <c r="P10" s="89"/>
    </row>
    <row r="11" spans="2:16" ht="12.75" customHeight="1">
      <c r="B11" s="85"/>
      <c r="C11" s="348"/>
      <c r="D11" s="335"/>
      <c r="E11" s="336"/>
      <c r="F11" s="336"/>
      <c r="G11" s="336"/>
      <c r="H11" s="336"/>
      <c r="I11" s="336"/>
      <c r="J11" s="336"/>
      <c r="K11" s="337"/>
      <c r="L11" s="338" t="s">
        <v>43</v>
      </c>
      <c r="M11" s="338">
        <v>1</v>
      </c>
      <c r="N11" s="338" t="s">
        <v>44</v>
      </c>
      <c r="O11" s="340">
        <v>1</v>
      </c>
      <c r="P11" s="88"/>
    </row>
    <row r="12" spans="2:16">
      <c r="B12" s="85"/>
      <c r="C12" s="348"/>
      <c r="D12" s="335"/>
      <c r="E12" s="336"/>
      <c r="F12" s="336"/>
      <c r="G12" s="336"/>
      <c r="H12" s="336"/>
      <c r="I12" s="336"/>
      <c r="J12" s="336"/>
      <c r="K12" s="337"/>
      <c r="L12" s="339"/>
      <c r="M12" s="339"/>
      <c r="N12" s="339"/>
      <c r="O12" s="341"/>
      <c r="P12" s="88"/>
    </row>
    <row r="13" spans="2:16">
      <c r="B13" s="85"/>
      <c r="C13" s="348"/>
      <c r="D13" s="342" t="s">
        <v>45</v>
      </c>
      <c r="E13" s="343"/>
      <c r="F13" s="343"/>
      <c r="G13" s="343"/>
      <c r="H13" s="343"/>
      <c r="I13" s="343"/>
      <c r="J13" s="343"/>
      <c r="K13" s="344"/>
      <c r="L13" s="339"/>
      <c r="M13" s="339"/>
      <c r="N13" s="339"/>
      <c r="O13" s="341"/>
      <c r="P13" s="88"/>
    </row>
    <row r="14" spans="2:16" ht="14" thickBot="1">
      <c r="B14" s="85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0"/>
    </row>
    <row r="15" spans="2:16">
      <c r="B15" s="85"/>
      <c r="C15" s="8"/>
      <c r="D15" s="2"/>
      <c r="E15" s="2"/>
      <c r="F15" s="2"/>
      <c r="G15" s="2"/>
      <c r="H15" s="2"/>
      <c r="I15" s="2"/>
      <c r="J15" s="2"/>
      <c r="K15" s="2"/>
      <c r="L15" s="9" t="s">
        <v>46</v>
      </c>
      <c r="M15" s="10" t="s">
        <v>47</v>
      </c>
      <c r="N15" s="10" t="s">
        <v>48</v>
      </c>
      <c r="O15" s="11" t="s">
        <v>49</v>
      </c>
      <c r="P15" s="89"/>
    </row>
    <row r="16" spans="2:16">
      <c r="B16" s="85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1"/>
    </row>
    <row r="17" spans="2:16" ht="18" customHeight="1">
      <c r="B17" s="85"/>
      <c r="C17" s="322" t="s">
        <v>50</v>
      </c>
      <c r="D17" s="323"/>
      <c r="E17" s="323"/>
      <c r="F17" s="323"/>
      <c r="G17" s="3"/>
      <c r="H17" s="3"/>
      <c r="I17" s="3" t="s">
        <v>51</v>
      </c>
      <c r="K17" s="3"/>
      <c r="L17" s="13"/>
      <c r="O17" s="16"/>
      <c r="P17" s="91"/>
    </row>
    <row r="18" spans="2:16">
      <c r="B18" s="85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2"/>
    </row>
    <row r="19" spans="2:16" ht="14" thickBot="1">
      <c r="B19" s="85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7"/>
    </row>
    <row r="20" spans="2:16" ht="14" thickBot="1">
      <c r="B20" s="85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7"/>
    </row>
    <row r="21" spans="2:16">
      <c r="B21" s="85"/>
      <c r="C21" s="324" t="s">
        <v>52</v>
      </c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6"/>
      <c r="P21" s="93"/>
    </row>
    <row r="22" spans="2:16" ht="14" thickBot="1">
      <c r="B22" s="85"/>
      <c r="C22" s="26"/>
      <c r="O22" s="27"/>
      <c r="P22" s="87"/>
    </row>
    <row r="23" spans="2:16">
      <c r="B23" s="85"/>
      <c r="C23" s="28" t="s">
        <v>53</v>
      </c>
      <c r="D23" s="327" t="s">
        <v>9</v>
      </c>
      <c r="E23" s="328"/>
      <c r="F23" s="328"/>
      <c r="G23" s="328"/>
      <c r="H23" s="328"/>
      <c r="I23" s="328"/>
      <c r="J23" s="328"/>
      <c r="K23" s="328"/>
      <c r="L23" s="329"/>
      <c r="M23" s="330" t="s">
        <v>54</v>
      </c>
      <c r="N23" s="331"/>
      <c r="O23" s="28" t="s">
        <v>11</v>
      </c>
      <c r="P23" s="94"/>
    </row>
    <row r="24" spans="2:16" ht="14" thickBot="1">
      <c r="B24" s="85"/>
      <c r="C24" s="29">
        <v>3</v>
      </c>
      <c r="D24" s="332" t="str">
        <f>+'PRESUPUESTO OFICIAL (Entidad)'!G16</f>
        <v>Suministro e instalación de sistema de recubrimiento de base acrílica</v>
      </c>
      <c r="E24" s="333"/>
      <c r="F24" s="333"/>
      <c r="G24" s="333"/>
      <c r="H24" s="333"/>
      <c r="I24" s="333"/>
      <c r="J24" s="333"/>
      <c r="K24" s="333"/>
      <c r="L24" s="334"/>
      <c r="M24" s="332" t="s">
        <v>97</v>
      </c>
      <c r="N24" s="334"/>
      <c r="O24" s="30">
        <v>1</v>
      </c>
      <c r="P24" s="95"/>
    </row>
    <row r="25" spans="2:16">
      <c r="B25" s="85"/>
      <c r="C25" s="279" t="s">
        <v>55</v>
      </c>
      <c r="D25" s="280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1"/>
      <c r="P25" s="96"/>
    </row>
    <row r="26" spans="2:16">
      <c r="B26" s="85"/>
      <c r="C26" s="282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4"/>
      <c r="P26" s="96"/>
    </row>
    <row r="27" spans="2:16" ht="14" thickBot="1">
      <c r="B27" s="85"/>
      <c r="C27" s="285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7"/>
      <c r="P27" s="96"/>
    </row>
    <row r="28" spans="2:16">
      <c r="B28" s="85"/>
      <c r="C28" s="288" t="s">
        <v>9</v>
      </c>
      <c r="D28" s="317"/>
      <c r="E28" s="317"/>
      <c r="F28" s="317"/>
      <c r="G28" s="318"/>
      <c r="H28" s="306" t="s">
        <v>56</v>
      </c>
      <c r="I28" s="317"/>
      <c r="J28" s="319" t="s">
        <v>57</v>
      </c>
      <c r="K28" s="320"/>
      <c r="L28" s="32" t="s">
        <v>58</v>
      </c>
      <c r="M28" s="306" t="s">
        <v>59</v>
      </c>
      <c r="N28" s="307"/>
      <c r="O28" s="33" t="s">
        <v>60</v>
      </c>
      <c r="P28" s="97"/>
    </row>
    <row r="29" spans="2:16">
      <c r="B29" s="85"/>
      <c r="C29" s="292"/>
      <c r="D29" s="293"/>
      <c r="E29" s="293"/>
      <c r="F29" s="293"/>
      <c r="G29" s="308"/>
      <c r="H29" s="321"/>
      <c r="I29" s="308"/>
      <c r="J29" s="321"/>
      <c r="K29" s="308"/>
      <c r="L29" s="34"/>
      <c r="M29" s="312"/>
      <c r="N29" s="313"/>
      <c r="O29" s="35"/>
      <c r="P29" s="98"/>
    </row>
    <row r="30" spans="2:16">
      <c r="B30" s="85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12"/>
      <c r="N30" s="313"/>
      <c r="O30" s="35"/>
      <c r="P30" s="98"/>
    </row>
    <row r="31" spans="2:16" ht="14" thickBot="1">
      <c r="B31" s="85"/>
      <c r="C31" s="302"/>
      <c r="D31" s="303"/>
      <c r="E31" s="303"/>
      <c r="F31" s="303"/>
      <c r="G31" s="311"/>
      <c r="H31" s="314"/>
      <c r="I31" s="311"/>
      <c r="J31" s="314"/>
      <c r="K31" s="311"/>
      <c r="L31" s="34"/>
      <c r="M31" s="315"/>
      <c r="N31" s="316"/>
      <c r="O31" s="35"/>
      <c r="P31" s="98"/>
    </row>
    <row r="32" spans="2:16" ht="14" thickBot="1">
      <c r="B32" s="85"/>
      <c r="C32" s="270" t="s">
        <v>61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2"/>
      <c r="O32" s="40">
        <f>SUM(O29:O31)</f>
        <v>0</v>
      </c>
      <c r="P32" s="99"/>
    </row>
    <row r="33" spans="2:16" ht="13.5" customHeight="1">
      <c r="B33" s="85"/>
      <c r="C33" s="279" t="s">
        <v>62</v>
      </c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1"/>
      <c r="P33" s="96"/>
    </row>
    <row r="34" spans="2:16">
      <c r="B34" s="85"/>
      <c r="C34" s="282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4"/>
      <c r="P34" s="96"/>
    </row>
    <row r="35" spans="2:16" ht="14" thickBot="1">
      <c r="B35" s="85"/>
      <c r="C35" s="285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7"/>
      <c r="P35" s="96"/>
    </row>
    <row r="36" spans="2:16">
      <c r="B36" s="85"/>
      <c r="C36" s="288" t="s">
        <v>9</v>
      </c>
      <c r="D36" s="289"/>
      <c r="E36" s="289"/>
      <c r="F36" s="289"/>
      <c r="G36" s="289"/>
      <c r="H36" s="289"/>
      <c r="I36" s="289"/>
      <c r="J36" s="307"/>
      <c r="K36" s="31" t="s">
        <v>54</v>
      </c>
      <c r="L36" s="32" t="s">
        <v>11</v>
      </c>
      <c r="M36" s="306" t="s">
        <v>63</v>
      </c>
      <c r="N36" s="307"/>
      <c r="O36" s="33" t="s">
        <v>60</v>
      </c>
      <c r="P36" s="97"/>
    </row>
    <row r="37" spans="2:16">
      <c r="B37" s="85"/>
      <c r="C37" s="292" t="s">
        <v>120</v>
      </c>
      <c r="D37" s="293"/>
      <c r="E37" s="293"/>
      <c r="F37" s="293"/>
      <c r="G37" s="293"/>
      <c r="H37" s="293"/>
      <c r="I37" s="293"/>
      <c r="J37" s="308"/>
      <c r="K37" s="42" t="s">
        <v>121</v>
      </c>
      <c r="L37" s="43">
        <v>0.25</v>
      </c>
      <c r="M37" s="429">
        <v>2657.8879999999986</v>
      </c>
      <c r="N37" s="430"/>
      <c r="O37" s="35">
        <f>+L37*M37</f>
        <v>664.47199999999964</v>
      </c>
      <c r="P37" s="98"/>
    </row>
    <row r="38" spans="2:16" ht="14" thickBot="1">
      <c r="B38" s="85"/>
      <c r="C38" s="302"/>
      <c r="D38" s="303"/>
      <c r="E38" s="303"/>
      <c r="F38" s="303"/>
      <c r="G38" s="303"/>
      <c r="H38" s="303"/>
      <c r="I38" s="303"/>
      <c r="J38" s="311"/>
      <c r="K38" s="37"/>
      <c r="L38" s="44"/>
      <c r="M38" s="304"/>
      <c r="N38" s="305"/>
      <c r="O38" s="45"/>
      <c r="P38" s="98"/>
    </row>
    <row r="39" spans="2:16" ht="14" thickBot="1">
      <c r="B39" s="85"/>
      <c r="C39" s="270" t="s">
        <v>61</v>
      </c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2"/>
      <c r="O39" s="46">
        <f>+O37</f>
        <v>664.47199999999964</v>
      </c>
      <c r="P39" s="98"/>
    </row>
    <row r="40" spans="2:16">
      <c r="B40" s="85"/>
      <c r="C40" s="279" t="s">
        <v>64</v>
      </c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1"/>
      <c r="P40" s="96"/>
    </row>
    <row r="41" spans="2:16">
      <c r="B41" s="85"/>
      <c r="C41" s="282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4"/>
      <c r="P41" s="96"/>
    </row>
    <row r="42" spans="2:16" ht="14" thickBot="1">
      <c r="B42" s="85"/>
      <c r="C42" s="285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7"/>
      <c r="P42" s="96"/>
    </row>
    <row r="43" spans="2:16" ht="15.5">
      <c r="B43" s="85"/>
      <c r="C43" s="288" t="s">
        <v>65</v>
      </c>
      <c r="D43" s="289"/>
      <c r="E43" s="289"/>
      <c r="F43" s="289"/>
      <c r="G43" s="289"/>
      <c r="H43" s="289"/>
      <c r="I43" s="289"/>
      <c r="J43" s="47" t="s">
        <v>66</v>
      </c>
      <c r="K43" s="48" t="s">
        <v>67</v>
      </c>
      <c r="L43" s="49" t="s">
        <v>68</v>
      </c>
      <c r="M43" s="306" t="s">
        <v>69</v>
      </c>
      <c r="N43" s="307"/>
      <c r="O43" s="33" t="s">
        <v>60</v>
      </c>
      <c r="P43" s="97"/>
    </row>
    <row r="44" spans="2:16">
      <c r="B44" s="85"/>
      <c r="C44" s="292"/>
      <c r="D44" s="293"/>
      <c r="E44" s="293"/>
      <c r="F44" s="293"/>
      <c r="G44" s="293"/>
      <c r="H44" s="293"/>
      <c r="I44" s="293"/>
      <c r="J44" s="50"/>
      <c r="K44" s="51"/>
      <c r="L44" s="50"/>
      <c r="M44" s="300"/>
      <c r="N44" s="301"/>
      <c r="O44" s="35"/>
      <c r="P44" s="98"/>
    </row>
    <row r="45" spans="2:16" ht="14" thickBot="1">
      <c r="B45" s="85"/>
      <c r="C45" s="302"/>
      <c r="D45" s="303"/>
      <c r="E45" s="303"/>
      <c r="F45" s="303"/>
      <c r="G45" s="303"/>
      <c r="H45" s="303"/>
      <c r="I45" s="303"/>
      <c r="J45" s="52"/>
      <c r="K45" s="53"/>
      <c r="L45" s="52"/>
      <c r="M45" s="304"/>
      <c r="N45" s="305"/>
      <c r="O45" s="54"/>
      <c r="P45" s="98"/>
    </row>
    <row r="46" spans="2:16" ht="14" thickBot="1">
      <c r="B46" s="85"/>
      <c r="C46" s="270" t="s">
        <v>61</v>
      </c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2"/>
      <c r="O46" s="40">
        <f>SUM(O44+O45)</f>
        <v>0</v>
      </c>
      <c r="P46" s="99"/>
    </row>
    <row r="47" spans="2:16">
      <c r="B47" s="85"/>
      <c r="C47" s="279" t="s">
        <v>70</v>
      </c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1"/>
      <c r="P47" s="96"/>
    </row>
    <row r="48" spans="2:16">
      <c r="B48" s="85"/>
      <c r="C48" s="282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4"/>
      <c r="P48" s="96"/>
    </row>
    <row r="49" spans="2:16" ht="14" thickBot="1">
      <c r="B49" s="85"/>
      <c r="C49" s="285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7"/>
      <c r="P49" s="96"/>
    </row>
    <row r="50" spans="2:16" ht="27">
      <c r="B50" s="85"/>
      <c r="C50" s="288" t="s">
        <v>71</v>
      </c>
      <c r="D50" s="289"/>
      <c r="E50" s="289"/>
      <c r="F50" s="289"/>
      <c r="G50" s="289"/>
      <c r="H50" s="289"/>
      <c r="I50" s="289"/>
      <c r="J50" s="32" t="s">
        <v>72</v>
      </c>
      <c r="K50" s="48" t="s">
        <v>73</v>
      </c>
      <c r="L50" s="47" t="s">
        <v>74</v>
      </c>
      <c r="M50" s="290" t="s">
        <v>59</v>
      </c>
      <c r="N50" s="291"/>
      <c r="O50" s="56" t="s">
        <v>60</v>
      </c>
      <c r="P50" s="100"/>
    </row>
    <row r="51" spans="2:16" ht="14">
      <c r="B51" s="85"/>
      <c r="C51" s="294" t="s">
        <v>119</v>
      </c>
      <c r="D51" s="295"/>
      <c r="E51" s="295"/>
      <c r="F51" s="295"/>
      <c r="G51" s="295"/>
      <c r="H51" s="295"/>
      <c r="I51" s="296"/>
      <c r="J51" s="251">
        <v>383882</v>
      </c>
      <c r="K51" s="252">
        <v>1.8</v>
      </c>
      <c r="L51" s="251">
        <v>383882</v>
      </c>
      <c r="M51" s="297">
        <v>250</v>
      </c>
      <c r="N51" s="297"/>
      <c r="O51" s="253">
        <f>+L51/M51</f>
        <v>1535.528</v>
      </c>
      <c r="P51" s="101"/>
    </row>
    <row r="52" spans="2:16">
      <c r="B52" s="85"/>
      <c r="C52" s="17"/>
      <c r="D52" s="248"/>
      <c r="E52" s="248"/>
      <c r="F52" s="248"/>
      <c r="G52" s="248"/>
      <c r="H52" s="248"/>
      <c r="I52" s="248"/>
      <c r="J52" s="249"/>
      <c r="K52" s="250"/>
      <c r="L52" s="61"/>
      <c r="M52" s="298"/>
      <c r="N52" s="299"/>
      <c r="O52" s="62"/>
      <c r="P52" s="101"/>
    </row>
    <row r="53" spans="2:16">
      <c r="B53" s="85"/>
      <c r="C53" s="57"/>
      <c r="D53" s="58"/>
      <c r="E53" s="58"/>
      <c r="F53" s="58"/>
      <c r="G53" s="58"/>
      <c r="H53" s="58"/>
      <c r="I53" s="58"/>
      <c r="J53" s="59"/>
      <c r="K53" s="60"/>
      <c r="L53" s="61"/>
      <c r="M53" s="300"/>
      <c r="N53" s="301"/>
      <c r="O53" s="62"/>
      <c r="P53" s="101"/>
    </row>
    <row r="54" spans="2:16" ht="14" thickBot="1">
      <c r="B54" s="85"/>
      <c r="C54" s="302"/>
      <c r="D54" s="303"/>
      <c r="E54" s="303"/>
      <c r="F54" s="303"/>
      <c r="G54" s="303"/>
      <c r="H54" s="303"/>
      <c r="I54" s="303"/>
      <c r="J54" s="52"/>
      <c r="K54" s="53"/>
      <c r="L54" s="52"/>
      <c r="M54" s="304"/>
      <c r="N54" s="305"/>
      <c r="O54" s="54"/>
      <c r="P54" s="98"/>
    </row>
    <row r="55" spans="2:16" ht="14" thickBot="1">
      <c r="B55" s="85"/>
      <c r="C55" s="270" t="s">
        <v>61</v>
      </c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  <c r="O55" s="46">
        <f>SUM(O51)</f>
        <v>1535.528</v>
      </c>
      <c r="P55" s="98"/>
    </row>
    <row r="56" spans="2:16" ht="14" thickBot="1">
      <c r="B56" s="85"/>
      <c r="C56" s="26"/>
      <c r="O56" s="27"/>
      <c r="P56" s="87"/>
    </row>
    <row r="57" spans="2:16" ht="14" thickBot="1">
      <c r="B57" s="85"/>
      <c r="C57" s="273" t="s">
        <v>75</v>
      </c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5"/>
      <c r="O57" s="63">
        <f>+O32+O39+O46+O55</f>
        <v>2199.9999999999995</v>
      </c>
      <c r="P57" s="102"/>
    </row>
    <row r="58" spans="2:16">
      <c r="B58" s="85"/>
      <c r="C58" s="279" t="s">
        <v>76</v>
      </c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1"/>
      <c r="P58" s="96"/>
    </row>
    <row r="59" spans="2:16">
      <c r="B59" s="85"/>
      <c r="C59" s="282"/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83"/>
      <c r="O59" s="284"/>
      <c r="P59" s="96"/>
    </row>
    <row r="60" spans="2:16" ht="14" thickBot="1">
      <c r="B60" s="85"/>
      <c r="C60" s="285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7"/>
      <c r="P60" s="96"/>
    </row>
    <row r="61" spans="2:16">
      <c r="B61" s="85"/>
      <c r="C61" s="288" t="s">
        <v>77</v>
      </c>
      <c r="D61" s="289"/>
      <c r="E61" s="289"/>
      <c r="F61" s="289"/>
      <c r="G61" s="289"/>
      <c r="H61" s="289"/>
      <c r="I61" s="289"/>
      <c r="J61" s="41"/>
      <c r="K61" s="55"/>
      <c r="L61" s="47" t="s">
        <v>78</v>
      </c>
      <c r="M61" s="290" t="s">
        <v>79</v>
      </c>
      <c r="N61" s="291"/>
      <c r="O61" s="64"/>
      <c r="P61" s="100"/>
    </row>
    <row r="62" spans="2:16">
      <c r="B62" s="85"/>
      <c r="C62" s="292" t="s">
        <v>80</v>
      </c>
      <c r="D62" s="293"/>
      <c r="E62" s="293"/>
      <c r="F62" s="293"/>
      <c r="G62" s="293"/>
      <c r="H62" s="293"/>
      <c r="I62" s="293"/>
      <c r="J62" s="65"/>
      <c r="K62" s="66"/>
      <c r="L62" s="67">
        <v>0.25</v>
      </c>
      <c r="M62" s="266"/>
      <c r="N62" s="267"/>
      <c r="O62" s="68">
        <f>+O57*L62</f>
        <v>549.99999999999989</v>
      </c>
      <c r="P62" s="103"/>
    </row>
    <row r="63" spans="2:16">
      <c r="B63" s="85"/>
      <c r="C63" s="36" t="s">
        <v>81</v>
      </c>
      <c r="D63" s="37"/>
      <c r="E63" s="37"/>
      <c r="F63" s="37"/>
      <c r="G63" s="37"/>
      <c r="H63" s="37"/>
      <c r="I63" s="37"/>
      <c r="J63" s="65"/>
      <c r="K63" s="66"/>
      <c r="L63" s="67">
        <v>0</v>
      </c>
      <c r="M63" s="266"/>
      <c r="N63" s="267"/>
      <c r="O63" s="68"/>
      <c r="P63" s="103"/>
    </row>
    <row r="64" spans="2:16" ht="14" thickBot="1">
      <c r="B64" s="85"/>
      <c r="C64" s="20" t="s">
        <v>82</v>
      </c>
      <c r="D64" s="21"/>
      <c r="E64" s="21"/>
      <c r="F64" s="21"/>
      <c r="G64" s="21"/>
      <c r="H64" s="21"/>
      <c r="I64" s="21"/>
      <c r="J64" s="69"/>
      <c r="K64" s="70"/>
      <c r="L64" s="67">
        <v>0.05</v>
      </c>
      <c r="M64" s="268"/>
      <c r="N64" s="269"/>
      <c r="O64" s="68">
        <f>+O57*L64</f>
        <v>109.99999999999999</v>
      </c>
      <c r="P64" s="103"/>
    </row>
    <row r="65" spans="2:16" ht="14" thickBot="1">
      <c r="B65" s="85"/>
      <c r="C65" s="270" t="s">
        <v>61</v>
      </c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2"/>
      <c r="O65" s="71"/>
      <c r="P65" s="104"/>
    </row>
    <row r="66" spans="2:16" ht="14" thickBot="1">
      <c r="B66" s="85"/>
      <c r="C66" s="26"/>
      <c r="O66" s="27"/>
      <c r="P66" s="87"/>
    </row>
    <row r="67" spans="2:16" ht="14" thickBot="1">
      <c r="B67" s="85"/>
      <c r="C67" s="273" t="s">
        <v>83</v>
      </c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5"/>
      <c r="O67" s="72">
        <f>+O57+O62+O64</f>
        <v>2859.9999999999995</v>
      </c>
      <c r="P67" s="104"/>
    </row>
    <row r="68" spans="2:16">
      <c r="B68" s="85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7"/>
    </row>
    <row r="69" spans="2:16">
      <c r="B69" s="85"/>
      <c r="C69" s="26"/>
      <c r="O69" s="27"/>
      <c r="P69" s="87"/>
    </row>
    <row r="70" spans="2:16">
      <c r="B70" s="85"/>
      <c r="C70" s="26"/>
      <c r="O70" s="27"/>
      <c r="P70" s="87"/>
    </row>
    <row r="71" spans="2:16">
      <c r="B71" s="85"/>
      <c r="C71" s="26"/>
      <c r="H71" s="73" t="s">
        <v>84</v>
      </c>
      <c r="I71" s="73"/>
      <c r="J71" s="73"/>
      <c r="K71" s="73"/>
      <c r="O71" s="27"/>
      <c r="P71" s="87"/>
    </row>
    <row r="72" spans="2:16">
      <c r="B72" s="85"/>
      <c r="C72" s="26"/>
      <c r="H72" s="73" t="s">
        <v>85</v>
      </c>
      <c r="O72" s="27"/>
      <c r="P72" s="87"/>
    </row>
    <row r="73" spans="2:16">
      <c r="B73" s="85"/>
      <c r="C73" s="26"/>
      <c r="H73" s="73" t="s">
        <v>86</v>
      </c>
      <c r="O73" s="27"/>
      <c r="P73" s="87"/>
    </row>
    <row r="74" spans="2:16">
      <c r="B74" s="85"/>
      <c r="C74" s="12"/>
      <c r="D74" s="74"/>
      <c r="E74" s="74"/>
      <c r="F74" s="74"/>
      <c r="G74" s="74"/>
      <c r="H74" s="73" t="s">
        <v>87</v>
      </c>
      <c r="I74" s="74"/>
      <c r="J74" s="74"/>
      <c r="K74" s="74"/>
      <c r="L74" s="74"/>
      <c r="M74" s="74"/>
      <c r="N74" s="74"/>
      <c r="O74" s="75"/>
      <c r="P74" s="92"/>
    </row>
    <row r="75" spans="2:16">
      <c r="B75" s="85"/>
      <c r="C75" s="26"/>
      <c r="H75" s="1" t="s">
        <v>88</v>
      </c>
      <c r="O75" s="27"/>
      <c r="P75" s="87"/>
    </row>
    <row r="76" spans="2:16">
      <c r="B76" s="85"/>
      <c r="C76" s="76" t="s">
        <v>89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8"/>
      <c r="P76" s="87"/>
    </row>
    <row r="77" spans="2:16">
      <c r="B77" s="85"/>
      <c r="C77" s="276"/>
      <c r="D77" s="277"/>
      <c r="E77" s="277"/>
      <c r="F77" s="277"/>
      <c r="G77" s="277"/>
      <c r="H77" s="277"/>
      <c r="I77" s="277"/>
      <c r="J77" s="277"/>
      <c r="K77" s="277"/>
      <c r="L77" s="277"/>
      <c r="M77" s="277"/>
      <c r="N77" s="277"/>
      <c r="O77" s="278"/>
      <c r="P77" s="92"/>
    </row>
    <row r="78" spans="2:16">
      <c r="B78" s="85"/>
      <c r="C78" s="276"/>
      <c r="D78" s="277"/>
      <c r="E78" s="277"/>
      <c r="F78" s="277"/>
      <c r="G78" s="277"/>
      <c r="H78" s="277"/>
      <c r="I78" s="277"/>
      <c r="J78" s="277"/>
      <c r="K78" s="277"/>
      <c r="L78" s="277"/>
      <c r="M78" s="277"/>
      <c r="N78" s="277"/>
      <c r="O78" s="278"/>
      <c r="P78" s="92"/>
    </row>
    <row r="79" spans="2:16">
      <c r="B79" s="85"/>
      <c r="C79" s="12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5"/>
      <c r="P79" s="92"/>
    </row>
    <row r="80" spans="2:16">
      <c r="B80" s="85"/>
      <c r="C80" s="79" t="s">
        <v>90</v>
      </c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  <c r="P80" s="92"/>
    </row>
    <row r="81" spans="2:16" ht="12.75" customHeight="1">
      <c r="B81" s="85"/>
      <c r="C81" s="254" t="s">
        <v>91</v>
      </c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6"/>
      <c r="P81" s="105"/>
    </row>
    <row r="82" spans="2:16" ht="28.5" customHeight="1">
      <c r="B82" s="85"/>
      <c r="C82" s="254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6"/>
      <c r="P82" s="105"/>
    </row>
    <row r="83" spans="2:16" ht="12.75" customHeight="1">
      <c r="B83" s="85"/>
      <c r="C83" s="257" t="s">
        <v>92</v>
      </c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9"/>
      <c r="P83" s="105"/>
    </row>
    <row r="84" spans="2:16" ht="32.25" customHeight="1">
      <c r="B84" s="85"/>
      <c r="C84" s="257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9"/>
      <c r="P84" s="105"/>
    </row>
    <row r="85" spans="2:16">
      <c r="B85" s="85"/>
      <c r="C85" s="12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5"/>
      <c r="P85" s="92"/>
    </row>
    <row r="86" spans="2:16">
      <c r="B86" s="85"/>
      <c r="C86" s="26"/>
      <c r="H86" s="73" t="s">
        <v>84</v>
      </c>
      <c r="O86" s="27"/>
      <c r="P86" s="87"/>
    </row>
    <row r="87" spans="2:16">
      <c r="B87" s="85"/>
      <c r="C87" s="26"/>
      <c r="H87" s="1" t="s">
        <v>85</v>
      </c>
      <c r="I87" s="37"/>
      <c r="J87" s="37"/>
      <c r="K87" s="37"/>
      <c r="O87" s="27"/>
      <c r="P87" s="87"/>
    </row>
    <row r="88" spans="2:16">
      <c r="B88" s="85"/>
      <c r="C88" s="26"/>
      <c r="H88" s="1" t="s">
        <v>93</v>
      </c>
      <c r="I88" s="80"/>
      <c r="J88" s="80"/>
      <c r="K88" s="80"/>
      <c r="O88" s="27"/>
      <c r="P88" s="87"/>
    </row>
    <row r="89" spans="2:16">
      <c r="B89" s="85"/>
      <c r="C89" s="81"/>
      <c r="D89" s="74"/>
      <c r="E89" s="74"/>
      <c r="F89" s="74"/>
      <c r="G89" s="74"/>
      <c r="H89" s="1" t="s">
        <v>87</v>
      </c>
      <c r="L89" s="74"/>
      <c r="M89" s="74"/>
      <c r="N89" s="74"/>
      <c r="O89" s="75"/>
      <c r="P89" s="92"/>
    </row>
    <row r="90" spans="2:16" ht="17.25" customHeight="1">
      <c r="B90" s="85"/>
      <c r="C90" s="81"/>
      <c r="D90" s="80"/>
      <c r="E90" s="80"/>
      <c r="K90" s="260"/>
      <c r="L90" s="260"/>
      <c r="M90" s="260"/>
      <c r="N90" s="260"/>
      <c r="O90" s="261"/>
      <c r="P90" s="106"/>
    </row>
    <row r="91" spans="2:16" ht="18.75" customHeight="1" thickBot="1">
      <c r="B91" s="85"/>
      <c r="C91" s="264"/>
      <c r="D91" s="265"/>
      <c r="E91" s="265"/>
      <c r="F91" s="53"/>
      <c r="G91" s="53"/>
      <c r="H91" s="53"/>
      <c r="I91" s="53"/>
      <c r="J91" s="53"/>
      <c r="K91" s="262"/>
      <c r="L91" s="262"/>
      <c r="M91" s="262"/>
      <c r="N91" s="262"/>
      <c r="O91" s="263"/>
      <c r="P91" s="106"/>
    </row>
    <row r="92" spans="2:16" ht="14" thickBot="1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</sheetData>
  <mergeCells count="79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47:O49"/>
    <mergeCell ref="C50:I50"/>
    <mergeCell ref="M50:N50"/>
    <mergeCell ref="C62:I62"/>
    <mergeCell ref="M62:N62"/>
    <mergeCell ref="C51:I51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942D-77B4-4CF5-86C6-DB72B122076B}">
  <dimension ref="B1:P92"/>
  <sheetViews>
    <sheetView showGridLines="0" tabSelected="1" view="pageBreakPreview" zoomScale="80" zoomScaleNormal="80" zoomScaleSheetLayoutView="80" workbookViewId="0">
      <selection activeCell="N70" sqref="N70"/>
    </sheetView>
  </sheetViews>
  <sheetFormatPr baseColWidth="10" defaultColWidth="11.453125" defaultRowHeight="13.5"/>
  <cols>
    <col min="1" max="2" width="3.453125" style="1" customWidth="1"/>
    <col min="3" max="3" width="12.54296875" style="1" customWidth="1"/>
    <col min="4" max="4" width="18" style="1" customWidth="1"/>
    <col min="5" max="9" width="11.453125" style="1"/>
    <col min="10" max="10" width="17.26953125" style="1" customWidth="1"/>
    <col min="11" max="11" width="19.81640625" style="1" customWidth="1"/>
    <col min="12" max="12" width="17.54296875" style="1" customWidth="1"/>
    <col min="13" max="14" width="11.453125" style="1"/>
    <col min="15" max="15" width="20" style="1" customWidth="1"/>
    <col min="16" max="17" width="3.453125" style="1" customWidth="1"/>
    <col min="18" max="16384" width="11.453125" style="1"/>
  </cols>
  <sheetData>
    <row r="1" spans="2:16">
      <c r="B1" s="345" t="s">
        <v>0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6">
      <c r="B2" s="1" t="s">
        <v>1</v>
      </c>
    </row>
    <row r="4" spans="2:16" ht="14" thickTop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</row>
    <row r="5" spans="2:16" ht="48" customHeight="1">
      <c r="B5" s="85"/>
      <c r="C5" s="346" t="s">
        <v>39</v>
      </c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86"/>
    </row>
    <row r="6" spans="2:16" ht="14" thickBot="1">
      <c r="B6" s="85"/>
      <c r="P6" s="87"/>
    </row>
    <row r="7" spans="2:16">
      <c r="B7" s="85"/>
      <c r="C7" s="347"/>
      <c r="D7" s="349"/>
      <c r="E7" s="350"/>
      <c r="F7" s="350"/>
      <c r="G7" s="350"/>
      <c r="H7" s="350"/>
      <c r="I7" s="350"/>
      <c r="J7" s="350"/>
      <c r="K7" s="351"/>
      <c r="L7" s="352"/>
      <c r="M7" s="353"/>
      <c r="N7" s="353"/>
      <c r="O7" s="354"/>
      <c r="P7" s="88"/>
    </row>
    <row r="8" spans="2:16">
      <c r="B8" s="85"/>
      <c r="C8" s="348"/>
      <c r="D8" s="342" t="s">
        <v>40</v>
      </c>
      <c r="E8" s="343"/>
      <c r="F8" s="343"/>
      <c r="G8" s="343"/>
      <c r="H8" s="343"/>
      <c r="I8" s="343"/>
      <c r="J8" s="343"/>
      <c r="K8" s="344"/>
      <c r="L8" s="355"/>
      <c r="M8" s="356"/>
      <c r="N8" s="356"/>
      <c r="O8" s="357"/>
      <c r="P8" s="88"/>
    </row>
    <row r="9" spans="2:16">
      <c r="B9" s="85"/>
      <c r="C9" s="348"/>
      <c r="D9" s="342"/>
      <c r="E9" s="343"/>
      <c r="F9" s="343"/>
      <c r="G9" s="343"/>
      <c r="H9" s="343"/>
      <c r="I9" s="343"/>
      <c r="J9" s="343"/>
      <c r="K9" s="344"/>
      <c r="L9" s="338" t="s">
        <v>41</v>
      </c>
      <c r="M9" s="359"/>
      <c r="N9" s="360"/>
      <c r="O9" s="361"/>
      <c r="P9" s="88"/>
    </row>
    <row r="10" spans="2:16">
      <c r="B10" s="85"/>
      <c r="C10" s="348"/>
      <c r="D10" s="342" t="s">
        <v>42</v>
      </c>
      <c r="E10" s="343"/>
      <c r="F10" s="343"/>
      <c r="G10" s="343"/>
      <c r="H10" s="343"/>
      <c r="I10" s="343"/>
      <c r="J10" s="343"/>
      <c r="K10" s="344"/>
      <c r="L10" s="358"/>
      <c r="M10" s="362"/>
      <c r="N10" s="363"/>
      <c r="O10" s="364"/>
      <c r="P10" s="89"/>
    </row>
    <row r="11" spans="2:16" ht="12.75" customHeight="1">
      <c r="B11" s="85"/>
      <c r="C11" s="348"/>
      <c r="D11" s="335"/>
      <c r="E11" s="336"/>
      <c r="F11" s="336"/>
      <c r="G11" s="336"/>
      <c r="H11" s="336"/>
      <c r="I11" s="336"/>
      <c r="J11" s="336"/>
      <c r="K11" s="337"/>
      <c r="L11" s="338" t="s">
        <v>43</v>
      </c>
      <c r="M11" s="338">
        <v>1</v>
      </c>
      <c r="N11" s="338" t="s">
        <v>44</v>
      </c>
      <c r="O11" s="340">
        <v>1</v>
      </c>
      <c r="P11" s="88"/>
    </row>
    <row r="12" spans="2:16">
      <c r="B12" s="85"/>
      <c r="C12" s="348"/>
      <c r="D12" s="335"/>
      <c r="E12" s="336"/>
      <c r="F12" s="336"/>
      <c r="G12" s="336"/>
      <c r="H12" s="336"/>
      <c r="I12" s="336"/>
      <c r="J12" s="336"/>
      <c r="K12" s="337"/>
      <c r="L12" s="339"/>
      <c r="M12" s="339"/>
      <c r="N12" s="339"/>
      <c r="O12" s="341"/>
      <c r="P12" s="88"/>
    </row>
    <row r="13" spans="2:16">
      <c r="B13" s="85"/>
      <c r="C13" s="348"/>
      <c r="D13" s="342" t="s">
        <v>45</v>
      </c>
      <c r="E13" s="343"/>
      <c r="F13" s="343"/>
      <c r="G13" s="343"/>
      <c r="H13" s="343"/>
      <c r="I13" s="343"/>
      <c r="J13" s="343"/>
      <c r="K13" s="344"/>
      <c r="L13" s="339"/>
      <c r="M13" s="339"/>
      <c r="N13" s="339"/>
      <c r="O13" s="341"/>
      <c r="P13" s="88"/>
    </row>
    <row r="14" spans="2:16" ht="14" thickBot="1">
      <c r="B14" s="85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0"/>
    </row>
    <row r="15" spans="2:16">
      <c r="B15" s="85"/>
      <c r="C15" s="8"/>
      <c r="D15" s="2"/>
      <c r="E15" s="2"/>
      <c r="F15" s="2"/>
      <c r="G15" s="2"/>
      <c r="H15" s="2"/>
      <c r="I15" s="2"/>
      <c r="J15" s="2"/>
      <c r="K15" s="2"/>
      <c r="L15" s="9" t="s">
        <v>46</v>
      </c>
      <c r="M15" s="10" t="s">
        <v>47</v>
      </c>
      <c r="N15" s="10" t="s">
        <v>48</v>
      </c>
      <c r="O15" s="11" t="s">
        <v>49</v>
      </c>
      <c r="P15" s="89"/>
    </row>
    <row r="16" spans="2:16">
      <c r="B16" s="85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1"/>
    </row>
    <row r="17" spans="2:16" ht="18" customHeight="1">
      <c r="B17" s="85"/>
      <c r="C17" s="322" t="s">
        <v>50</v>
      </c>
      <c r="D17" s="323"/>
      <c r="E17" s="323"/>
      <c r="F17" s="323"/>
      <c r="G17" s="3"/>
      <c r="H17" s="3"/>
      <c r="I17" s="3" t="s">
        <v>51</v>
      </c>
      <c r="K17" s="3"/>
      <c r="L17" s="13"/>
      <c r="O17" s="16"/>
      <c r="P17" s="91"/>
    </row>
    <row r="18" spans="2:16">
      <c r="B18" s="85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2"/>
    </row>
    <row r="19" spans="2:16" ht="14" thickBot="1">
      <c r="B19" s="85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7"/>
    </row>
    <row r="20" spans="2:16" ht="14" thickBot="1">
      <c r="B20" s="85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7"/>
    </row>
    <row r="21" spans="2:16">
      <c r="B21" s="85"/>
      <c r="C21" s="324" t="s">
        <v>52</v>
      </c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6"/>
      <c r="P21" s="93"/>
    </row>
    <row r="22" spans="2:16" ht="14" thickBot="1">
      <c r="B22" s="85"/>
      <c r="C22" s="26"/>
      <c r="O22" s="27"/>
      <c r="P22" s="87"/>
    </row>
    <row r="23" spans="2:16">
      <c r="B23" s="85"/>
      <c r="C23" s="28" t="s">
        <v>53</v>
      </c>
      <c r="D23" s="327" t="s">
        <v>9</v>
      </c>
      <c r="E23" s="328"/>
      <c r="F23" s="328"/>
      <c r="G23" s="328"/>
      <c r="H23" s="328"/>
      <c r="I23" s="328"/>
      <c r="J23" s="328"/>
      <c r="K23" s="328"/>
      <c r="L23" s="329"/>
      <c r="M23" s="330" t="s">
        <v>54</v>
      </c>
      <c r="N23" s="331"/>
      <c r="O23" s="28" t="s">
        <v>11</v>
      </c>
      <c r="P23" s="94"/>
    </row>
    <row r="24" spans="2:16" ht="14" thickBot="1">
      <c r="B24" s="85"/>
      <c r="C24" s="29">
        <v>4</v>
      </c>
      <c r="D24" s="332" t="str">
        <f>+'PRESUPUESTO OFICIAL (Entidad)'!G17</f>
        <v>Suministro e instalación de emulsión con alta concentración de polímeros acrílicos</v>
      </c>
      <c r="E24" s="333"/>
      <c r="F24" s="333"/>
      <c r="G24" s="333"/>
      <c r="H24" s="333"/>
      <c r="I24" s="333"/>
      <c r="J24" s="333"/>
      <c r="K24" s="333"/>
      <c r="L24" s="334"/>
      <c r="M24" s="332" t="s">
        <v>97</v>
      </c>
      <c r="N24" s="334"/>
      <c r="O24" s="30">
        <v>1</v>
      </c>
      <c r="P24" s="95"/>
    </row>
    <row r="25" spans="2:16">
      <c r="B25" s="85"/>
      <c r="C25" s="279" t="s">
        <v>55</v>
      </c>
      <c r="D25" s="280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1"/>
      <c r="P25" s="96"/>
    </row>
    <row r="26" spans="2:16">
      <c r="B26" s="85"/>
      <c r="C26" s="282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4"/>
      <c r="P26" s="96"/>
    </row>
    <row r="27" spans="2:16" ht="14" thickBot="1">
      <c r="B27" s="85"/>
      <c r="C27" s="285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7"/>
      <c r="P27" s="96"/>
    </row>
    <row r="28" spans="2:16">
      <c r="B28" s="85"/>
      <c r="C28" s="288" t="s">
        <v>9</v>
      </c>
      <c r="D28" s="317"/>
      <c r="E28" s="317"/>
      <c r="F28" s="317"/>
      <c r="G28" s="318"/>
      <c r="H28" s="306" t="s">
        <v>56</v>
      </c>
      <c r="I28" s="317"/>
      <c r="J28" s="319" t="s">
        <v>57</v>
      </c>
      <c r="K28" s="320"/>
      <c r="L28" s="32" t="s">
        <v>58</v>
      </c>
      <c r="M28" s="306" t="s">
        <v>59</v>
      </c>
      <c r="N28" s="307"/>
      <c r="O28" s="33" t="s">
        <v>60</v>
      </c>
      <c r="P28" s="97"/>
    </row>
    <row r="29" spans="2:16">
      <c r="B29" s="85"/>
      <c r="C29" s="292"/>
      <c r="D29" s="293"/>
      <c r="E29" s="293"/>
      <c r="F29" s="293"/>
      <c r="G29" s="308"/>
      <c r="H29" s="321"/>
      <c r="I29" s="308"/>
      <c r="J29" s="321"/>
      <c r="K29" s="308"/>
      <c r="L29" s="34"/>
      <c r="M29" s="312"/>
      <c r="N29" s="313"/>
      <c r="O29" s="35"/>
      <c r="P29" s="98"/>
    </row>
    <row r="30" spans="2:16">
      <c r="B30" s="85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12"/>
      <c r="N30" s="313"/>
      <c r="O30" s="35"/>
      <c r="P30" s="98"/>
    </row>
    <row r="31" spans="2:16" ht="14" thickBot="1">
      <c r="B31" s="85"/>
      <c r="C31" s="302"/>
      <c r="D31" s="303"/>
      <c r="E31" s="303"/>
      <c r="F31" s="303"/>
      <c r="G31" s="311"/>
      <c r="H31" s="314"/>
      <c r="I31" s="311"/>
      <c r="J31" s="314"/>
      <c r="K31" s="311"/>
      <c r="L31" s="34"/>
      <c r="M31" s="315"/>
      <c r="N31" s="316"/>
      <c r="O31" s="35"/>
      <c r="P31" s="98"/>
    </row>
    <row r="32" spans="2:16" ht="14" thickBot="1">
      <c r="B32" s="85"/>
      <c r="C32" s="270" t="s">
        <v>61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2"/>
      <c r="O32" s="40">
        <f>SUM(O29:O31)</f>
        <v>0</v>
      </c>
      <c r="P32" s="99"/>
    </row>
    <row r="33" spans="2:16" ht="13.5" customHeight="1">
      <c r="B33" s="85"/>
      <c r="C33" s="279" t="s">
        <v>62</v>
      </c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1"/>
      <c r="P33" s="96"/>
    </row>
    <row r="34" spans="2:16">
      <c r="B34" s="85"/>
      <c r="C34" s="282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4"/>
      <c r="P34" s="96"/>
    </row>
    <row r="35" spans="2:16" ht="14" thickBot="1">
      <c r="B35" s="85"/>
      <c r="C35" s="285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7"/>
      <c r="P35" s="96"/>
    </row>
    <row r="36" spans="2:16">
      <c r="B36" s="85"/>
      <c r="C36" s="288" t="s">
        <v>9</v>
      </c>
      <c r="D36" s="289"/>
      <c r="E36" s="289"/>
      <c r="F36" s="289"/>
      <c r="G36" s="289"/>
      <c r="H36" s="289"/>
      <c r="I36" s="289"/>
      <c r="J36" s="307"/>
      <c r="K36" s="31" t="s">
        <v>54</v>
      </c>
      <c r="L36" s="32" t="s">
        <v>11</v>
      </c>
      <c r="M36" s="306" t="s">
        <v>63</v>
      </c>
      <c r="N36" s="307"/>
      <c r="O36" s="33" t="s">
        <v>60</v>
      </c>
      <c r="P36" s="97"/>
    </row>
    <row r="37" spans="2:16">
      <c r="B37" s="85"/>
      <c r="C37" s="292" t="s">
        <v>122</v>
      </c>
      <c r="D37" s="293"/>
      <c r="E37" s="293"/>
      <c r="F37" s="293"/>
      <c r="G37" s="293"/>
      <c r="H37" s="293"/>
      <c r="I37" s="293"/>
      <c r="J37" s="308"/>
      <c r="K37" s="42" t="s">
        <v>121</v>
      </c>
      <c r="L37" s="43">
        <v>0.25</v>
      </c>
      <c r="M37" s="309">
        <v>118297.88800000001</v>
      </c>
      <c r="N37" s="310"/>
      <c r="O37" s="35">
        <f>+L37*M37</f>
        <v>29574.472000000002</v>
      </c>
      <c r="P37" s="98"/>
    </row>
    <row r="38" spans="2:16" ht="14" thickBot="1">
      <c r="B38" s="85"/>
      <c r="C38" s="302"/>
      <c r="D38" s="303"/>
      <c r="E38" s="303"/>
      <c r="F38" s="303"/>
      <c r="G38" s="303"/>
      <c r="H38" s="303"/>
      <c r="I38" s="303"/>
      <c r="J38" s="311"/>
      <c r="K38" s="37"/>
      <c r="L38" s="44"/>
      <c r="M38" s="304"/>
      <c r="N38" s="305"/>
      <c r="O38" s="45"/>
      <c r="P38" s="98"/>
    </row>
    <row r="39" spans="2:16" ht="14" thickBot="1">
      <c r="B39" s="85"/>
      <c r="C39" s="270" t="s">
        <v>61</v>
      </c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2"/>
      <c r="O39" s="46">
        <f>+O37</f>
        <v>29574.472000000002</v>
      </c>
      <c r="P39" s="98"/>
    </row>
    <row r="40" spans="2:16">
      <c r="B40" s="85"/>
      <c r="C40" s="279" t="s">
        <v>64</v>
      </c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1"/>
      <c r="P40" s="96"/>
    </row>
    <row r="41" spans="2:16">
      <c r="B41" s="85"/>
      <c r="C41" s="282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4"/>
      <c r="P41" s="96"/>
    </row>
    <row r="42" spans="2:16" ht="14" thickBot="1">
      <c r="B42" s="85"/>
      <c r="C42" s="285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7"/>
      <c r="P42" s="96"/>
    </row>
    <row r="43" spans="2:16" ht="15.5">
      <c r="B43" s="85"/>
      <c r="C43" s="288" t="s">
        <v>65</v>
      </c>
      <c r="D43" s="289"/>
      <c r="E43" s="289"/>
      <c r="F43" s="289"/>
      <c r="G43" s="289"/>
      <c r="H43" s="289"/>
      <c r="I43" s="289"/>
      <c r="J43" s="47" t="s">
        <v>66</v>
      </c>
      <c r="K43" s="48" t="s">
        <v>67</v>
      </c>
      <c r="L43" s="49" t="s">
        <v>68</v>
      </c>
      <c r="M43" s="306" t="s">
        <v>69</v>
      </c>
      <c r="N43" s="307"/>
      <c r="O43" s="33" t="s">
        <v>60</v>
      </c>
      <c r="P43" s="97"/>
    </row>
    <row r="44" spans="2:16">
      <c r="B44" s="85"/>
      <c r="C44" s="292"/>
      <c r="D44" s="293"/>
      <c r="E44" s="293"/>
      <c r="F44" s="293"/>
      <c r="G44" s="293"/>
      <c r="H44" s="293"/>
      <c r="I44" s="293"/>
      <c r="J44" s="50"/>
      <c r="K44" s="51"/>
      <c r="L44" s="50"/>
      <c r="M44" s="300"/>
      <c r="N44" s="301"/>
      <c r="O44" s="35"/>
      <c r="P44" s="98"/>
    </row>
    <row r="45" spans="2:16" ht="14" thickBot="1">
      <c r="B45" s="85"/>
      <c r="C45" s="302"/>
      <c r="D45" s="303"/>
      <c r="E45" s="303"/>
      <c r="F45" s="303"/>
      <c r="G45" s="303"/>
      <c r="H45" s="303"/>
      <c r="I45" s="303"/>
      <c r="J45" s="52"/>
      <c r="K45" s="53"/>
      <c r="L45" s="52"/>
      <c r="M45" s="304"/>
      <c r="N45" s="305"/>
      <c r="O45" s="54"/>
      <c r="P45" s="98"/>
    </row>
    <row r="46" spans="2:16" ht="14" thickBot="1">
      <c r="B46" s="85"/>
      <c r="C46" s="270" t="s">
        <v>61</v>
      </c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2"/>
      <c r="O46" s="40">
        <f>SUM(O44+O45)</f>
        <v>0</v>
      </c>
      <c r="P46" s="99"/>
    </row>
    <row r="47" spans="2:16">
      <c r="B47" s="85"/>
      <c r="C47" s="279" t="s">
        <v>70</v>
      </c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1"/>
      <c r="P47" s="96"/>
    </row>
    <row r="48" spans="2:16">
      <c r="B48" s="85"/>
      <c r="C48" s="282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4"/>
      <c r="P48" s="96"/>
    </row>
    <row r="49" spans="2:16" ht="14" thickBot="1">
      <c r="B49" s="85"/>
      <c r="C49" s="285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7"/>
      <c r="P49" s="96"/>
    </row>
    <row r="50" spans="2:16" ht="27">
      <c r="B50" s="85"/>
      <c r="C50" s="288" t="s">
        <v>71</v>
      </c>
      <c r="D50" s="289"/>
      <c r="E50" s="289"/>
      <c r="F50" s="289"/>
      <c r="G50" s="289"/>
      <c r="H50" s="289"/>
      <c r="I50" s="289"/>
      <c r="J50" s="32" t="s">
        <v>72</v>
      </c>
      <c r="K50" s="48" t="s">
        <v>73</v>
      </c>
      <c r="L50" s="47" t="s">
        <v>74</v>
      </c>
      <c r="M50" s="290" t="s">
        <v>59</v>
      </c>
      <c r="N50" s="291"/>
      <c r="O50" s="56" t="s">
        <v>60</v>
      </c>
      <c r="P50" s="100"/>
    </row>
    <row r="51" spans="2:16" ht="14">
      <c r="B51" s="85"/>
      <c r="C51" s="294" t="s">
        <v>119</v>
      </c>
      <c r="D51" s="295"/>
      <c r="E51" s="295"/>
      <c r="F51" s="295"/>
      <c r="G51" s="295"/>
      <c r="H51" s="295"/>
      <c r="I51" s="296"/>
      <c r="J51" s="251">
        <v>383882</v>
      </c>
      <c r="K51" s="252">
        <v>1.8</v>
      </c>
      <c r="L51" s="251">
        <v>383882</v>
      </c>
      <c r="M51" s="297">
        <v>250</v>
      </c>
      <c r="N51" s="297"/>
      <c r="O51" s="253">
        <f>+L51/M51</f>
        <v>1535.528</v>
      </c>
      <c r="P51" s="101"/>
    </row>
    <row r="52" spans="2:16">
      <c r="B52" s="85"/>
      <c r="C52" s="17"/>
      <c r="D52" s="248"/>
      <c r="E52" s="248"/>
      <c r="F52" s="248"/>
      <c r="G52" s="248"/>
      <c r="H52" s="248"/>
      <c r="I52" s="248"/>
      <c r="J52" s="249"/>
      <c r="K52" s="250"/>
      <c r="L52" s="61"/>
      <c r="M52" s="298"/>
      <c r="N52" s="299"/>
      <c r="O52" s="62"/>
      <c r="P52" s="101"/>
    </row>
    <row r="53" spans="2:16">
      <c r="B53" s="85"/>
      <c r="C53" s="57"/>
      <c r="D53" s="58"/>
      <c r="E53" s="58"/>
      <c r="F53" s="58"/>
      <c r="G53" s="58"/>
      <c r="H53" s="58"/>
      <c r="I53" s="58"/>
      <c r="J53" s="59"/>
      <c r="K53" s="60"/>
      <c r="L53" s="61"/>
      <c r="M53" s="300"/>
      <c r="N53" s="301"/>
      <c r="O53" s="62"/>
      <c r="P53" s="101"/>
    </row>
    <row r="54" spans="2:16" ht="14" thickBot="1">
      <c r="B54" s="85"/>
      <c r="C54" s="302"/>
      <c r="D54" s="303"/>
      <c r="E54" s="303"/>
      <c r="F54" s="303"/>
      <c r="G54" s="303"/>
      <c r="H54" s="303"/>
      <c r="I54" s="303"/>
      <c r="J54" s="52"/>
      <c r="K54" s="53"/>
      <c r="L54" s="52"/>
      <c r="M54" s="304"/>
      <c r="N54" s="305"/>
      <c r="O54" s="54"/>
      <c r="P54" s="98"/>
    </row>
    <row r="55" spans="2:16" ht="14" thickBot="1">
      <c r="B55" s="85"/>
      <c r="C55" s="270" t="s">
        <v>61</v>
      </c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  <c r="O55" s="46">
        <f>SUM(O51)</f>
        <v>1535.528</v>
      </c>
      <c r="P55" s="98"/>
    </row>
    <row r="56" spans="2:16" ht="14" thickBot="1">
      <c r="B56" s="85"/>
      <c r="C56" s="26"/>
      <c r="O56" s="27"/>
      <c r="P56" s="87"/>
    </row>
    <row r="57" spans="2:16" ht="14" thickBot="1">
      <c r="B57" s="85"/>
      <c r="C57" s="273" t="s">
        <v>75</v>
      </c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5"/>
      <c r="O57" s="63">
        <f>+O32+O39+O46+O55</f>
        <v>31110</v>
      </c>
      <c r="P57" s="102"/>
    </row>
    <row r="58" spans="2:16">
      <c r="B58" s="85"/>
      <c r="C58" s="279" t="s">
        <v>76</v>
      </c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1"/>
      <c r="P58" s="96"/>
    </row>
    <row r="59" spans="2:16">
      <c r="B59" s="85"/>
      <c r="C59" s="282"/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83"/>
      <c r="O59" s="284"/>
      <c r="P59" s="96"/>
    </row>
    <row r="60" spans="2:16" ht="14" thickBot="1">
      <c r="B60" s="85"/>
      <c r="C60" s="285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7"/>
      <c r="P60" s="96"/>
    </row>
    <row r="61" spans="2:16">
      <c r="B61" s="85"/>
      <c r="C61" s="288" t="s">
        <v>77</v>
      </c>
      <c r="D61" s="289"/>
      <c r="E61" s="289"/>
      <c r="F61" s="289"/>
      <c r="G61" s="289"/>
      <c r="H61" s="289"/>
      <c r="I61" s="289"/>
      <c r="J61" s="41"/>
      <c r="K61" s="55"/>
      <c r="L61" s="47" t="s">
        <v>78</v>
      </c>
      <c r="M61" s="290" t="s">
        <v>79</v>
      </c>
      <c r="N61" s="291"/>
      <c r="O61" s="64"/>
      <c r="P61" s="100"/>
    </row>
    <row r="62" spans="2:16">
      <c r="B62" s="85"/>
      <c r="C62" s="292" t="s">
        <v>80</v>
      </c>
      <c r="D62" s="293"/>
      <c r="E62" s="293"/>
      <c r="F62" s="293"/>
      <c r="G62" s="293"/>
      <c r="H62" s="293"/>
      <c r="I62" s="293"/>
      <c r="J62" s="65"/>
      <c r="K62" s="66"/>
      <c r="L62" s="67">
        <v>0.25</v>
      </c>
      <c r="M62" s="266"/>
      <c r="N62" s="267"/>
      <c r="O62" s="68">
        <f>+O57*L62</f>
        <v>7777.5</v>
      </c>
      <c r="P62" s="103"/>
    </row>
    <row r="63" spans="2:16">
      <c r="B63" s="85"/>
      <c r="C63" s="36" t="s">
        <v>81</v>
      </c>
      <c r="D63" s="37"/>
      <c r="E63" s="37"/>
      <c r="F63" s="37"/>
      <c r="G63" s="37"/>
      <c r="H63" s="37"/>
      <c r="I63" s="37"/>
      <c r="J63" s="65"/>
      <c r="K63" s="66"/>
      <c r="L63" s="67">
        <v>0</v>
      </c>
      <c r="M63" s="266"/>
      <c r="N63" s="267"/>
      <c r="O63" s="68"/>
      <c r="P63" s="103"/>
    </row>
    <row r="64" spans="2:16" ht="14" thickBot="1">
      <c r="B64" s="85"/>
      <c r="C64" s="20" t="s">
        <v>82</v>
      </c>
      <c r="D64" s="21"/>
      <c r="E64" s="21"/>
      <c r="F64" s="21"/>
      <c r="G64" s="21"/>
      <c r="H64" s="21"/>
      <c r="I64" s="21"/>
      <c r="J64" s="69"/>
      <c r="K64" s="70"/>
      <c r="L64" s="67">
        <v>0.05</v>
      </c>
      <c r="M64" s="268"/>
      <c r="N64" s="269"/>
      <c r="O64" s="68">
        <f>+O57*L64</f>
        <v>1555.5</v>
      </c>
      <c r="P64" s="103"/>
    </row>
    <row r="65" spans="2:16" ht="14" thickBot="1">
      <c r="B65" s="85"/>
      <c r="C65" s="270" t="s">
        <v>61</v>
      </c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2"/>
      <c r="O65" s="71"/>
      <c r="P65" s="104"/>
    </row>
    <row r="66" spans="2:16" ht="14" thickBot="1">
      <c r="B66" s="85"/>
      <c r="C66" s="26"/>
      <c r="O66" s="27"/>
      <c r="P66" s="87"/>
    </row>
    <row r="67" spans="2:16" ht="14" thickBot="1">
      <c r="B67" s="85"/>
      <c r="C67" s="273" t="s">
        <v>83</v>
      </c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5"/>
      <c r="O67" s="72">
        <f>+O57+O62+O64</f>
        <v>40443</v>
      </c>
      <c r="P67" s="104"/>
    </row>
    <row r="68" spans="2:16">
      <c r="B68" s="85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7"/>
    </row>
    <row r="69" spans="2:16">
      <c r="B69" s="85"/>
      <c r="C69" s="26"/>
      <c r="O69" s="27"/>
      <c r="P69" s="87"/>
    </row>
    <row r="70" spans="2:16">
      <c r="B70" s="85"/>
      <c r="C70" s="26"/>
      <c r="O70" s="27"/>
      <c r="P70" s="87"/>
    </row>
    <row r="71" spans="2:16">
      <c r="B71" s="85"/>
      <c r="C71" s="26"/>
      <c r="H71" s="73" t="s">
        <v>84</v>
      </c>
      <c r="I71" s="73"/>
      <c r="J71" s="73"/>
      <c r="K71" s="73"/>
      <c r="O71" s="27"/>
      <c r="P71" s="87"/>
    </row>
    <row r="72" spans="2:16">
      <c r="B72" s="85"/>
      <c r="C72" s="26"/>
      <c r="H72" s="73" t="s">
        <v>85</v>
      </c>
      <c r="O72" s="27"/>
      <c r="P72" s="87"/>
    </row>
    <row r="73" spans="2:16">
      <c r="B73" s="85"/>
      <c r="C73" s="26"/>
      <c r="H73" s="73" t="s">
        <v>86</v>
      </c>
      <c r="O73" s="27"/>
      <c r="P73" s="87"/>
    </row>
    <row r="74" spans="2:16">
      <c r="B74" s="85"/>
      <c r="C74" s="12"/>
      <c r="D74" s="74"/>
      <c r="E74" s="74"/>
      <c r="F74" s="74"/>
      <c r="G74" s="74"/>
      <c r="H74" s="73" t="s">
        <v>87</v>
      </c>
      <c r="I74" s="74"/>
      <c r="J74" s="74"/>
      <c r="K74" s="74"/>
      <c r="L74" s="74"/>
      <c r="M74" s="74"/>
      <c r="N74" s="74"/>
      <c r="O74" s="75"/>
      <c r="P74" s="92"/>
    </row>
    <row r="75" spans="2:16">
      <c r="B75" s="85"/>
      <c r="C75" s="26"/>
      <c r="H75" s="1" t="s">
        <v>88</v>
      </c>
      <c r="O75" s="27"/>
      <c r="P75" s="87"/>
    </row>
    <row r="76" spans="2:16">
      <c r="B76" s="85"/>
      <c r="C76" s="76" t="s">
        <v>89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8"/>
      <c r="P76" s="87"/>
    </row>
    <row r="77" spans="2:16">
      <c r="B77" s="85"/>
      <c r="C77" s="276"/>
      <c r="D77" s="277"/>
      <c r="E77" s="277"/>
      <c r="F77" s="277"/>
      <c r="G77" s="277"/>
      <c r="H77" s="277"/>
      <c r="I77" s="277"/>
      <c r="J77" s="277"/>
      <c r="K77" s="277"/>
      <c r="L77" s="277"/>
      <c r="M77" s="277"/>
      <c r="N77" s="277"/>
      <c r="O77" s="278"/>
      <c r="P77" s="92"/>
    </row>
    <row r="78" spans="2:16">
      <c r="B78" s="85"/>
      <c r="C78" s="276"/>
      <c r="D78" s="277"/>
      <c r="E78" s="277"/>
      <c r="F78" s="277"/>
      <c r="G78" s="277"/>
      <c r="H78" s="277"/>
      <c r="I78" s="277"/>
      <c r="J78" s="277"/>
      <c r="K78" s="277"/>
      <c r="L78" s="277"/>
      <c r="M78" s="277"/>
      <c r="N78" s="277"/>
      <c r="O78" s="278"/>
      <c r="P78" s="92"/>
    </row>
    <row r="79" spans="2:16">
      <c r="B79" s="85"/>
      <c r="C79" s="12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5"/>
      <c r="P79" s="92"/>
    </row>
    <row r="80" spans="2:16">
      <c r="B80" s="85"/>
      <c r="C80" s="79" t="s">
        <v>90</v>
      </c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  <c r="P80" s="92"/>
    </row>
    <row r="81" spans="2:16" ht="12.75" customHeight="1">
      <c r="B81" s="85"/>
      <c r="C81" s="254" t="s">
        <v>91</v>
      </c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6"/>
      <c r="P81" s="105"/>
    </row>
    <row r="82" spans="2:16" ht="28.5" customHeight="1">
      <c r="B82" s="85"/>
      <c r="C82" s="254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6"/>
      <c r="P82" s="105"/>
    </row>
    <row r="83" spans="2:16" ht="12.75" customHeight="1">
      <c r="B83" s="85"/>
      <c r="C83" s="257" t="s">
        <v>92</v>
      </c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9"/>
      <c r="P83" s="105"/>
    </row>
    <row r="84" spans="2:16" ht="32.25" customHeight="1">
      <c r="B84" s="85"/>
      <c r="C84" s="257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9"/>
      <c r="P84" s="105"/>
    </row>
    <row r="85" spans="2:16">
      <c r="B85" s="85"/>
      <c r="C85" s="12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5"/>
      <c r="P85" s="92"/>
    </row>
    <row r="86" spans="2:16">
      <c r="B86" s="85"/>
      <c r="C86" s="26"/>
      <c r="H86" s="73" t="s">
        <v>84</v>
      </c>
      <c r="O86" s="27"/>
      <c r="P86" s="87"/>
    </row>
    <row r="87" spans="2:16">
      <c r="B87" s="85"/>
      <c r="C87" s="26"/>
      <c r="H87" s="1" t="s">
        <v>85</v>
      </c>
      <c r="I87" s="37"/>
      <c r="J87" s="37"/>
      <c r="K87" s="37"/>
      <c r="O87" s="27"/>
      <c r="P87" s="87"/>
    </row>
    <row r="88" spans="2:16">
      <c r="B88" s="85"/>
      <c r="C88" s="26"/>
      <c r="H88" s="1" t="s">
        <v>93</v>
      </c>
      <c r="I88" s="80"/>
      <c r="J88" s="80"/>
      <c r="K88" s="80"/>
      <c r="O88" s="27"/>
      <c r="P88" s="87"/>
    </row>
    <row r="89" spans="2:16">
      <c r="B89" s="85"/>
      <c r="C89" s="81"/>
      <c r="D89" s="74"/>
      <c r="E89" s="74"/>
      <c r="F89" s="74"/>
      <c r="G89" s="74"/>
      <c r="H89" s="1" t="s">
        <v>87</v>
      </c>
      <c r="L89" s="74"/>
      <c r="M89" s="74"/>
      <c r="N89" s="74"/>
      <c r="O89" s="75"/>
      <c r="P89" s="92"/>
    </row>
    <row r="90" spans="2:16" ht="17.25" customHeight="1">
      <c r="B90" s="85"/>
      <c r="C90" s="81"/>
      <c r="D90" s="80"/>
      <c r="E90" s="80"/>
      <c r="K90" s="260"/>
      <c r="L90" s="260"/>
      <c r="M90" s="260"/>
      <c r="N90" s="260"/>
      <c r="O90" s="261"/>
      <c r="P90" s="106"/>
    </row>
    <row r="91" spans="2:16" ht="18.75" customHeight="1" thickBot="1">
      <c r="B91" s="85"/>
      <c r="C91" s="264"/>
      <c r="D91" s="265"/>
      <c r="E91" s="265"/>
      <c r="F91" s="53"/>
      <c r="G91" s="53"/>
      <c r="H91" s="53"/>
      <c r="I91" s="53"/>
      <c r="J91" s="53"/>
      <c r="K91" s="262"/>
      <c r="L91" s="262"/>
      <c r="M91" s="262"/>
      <c r="N91" s="262"/>
      <c r="O91" s="263"/>
      <c r="P91" s="106"/>
    </row>
    <row r="92" spans="2:16" ht="14" thickBot="1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</sheetData>
  <mergeCells count="79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39:N39"/>
    <mergeCell ref="C40:O42"/>
    <mergeCell ref="C43:I43"/>
    <mergeCell ref="M43:N43"/>
    <mergeCell ref="C44:I44"/>
    <mergeCell ref="M44:N44"/>
    <mergeCell ref="C45:I45"/>
    <mergeCell ref="M45:N45"/>
    <mergeCell ref="C46:N46"/>
    <mergeCell ref="C47:O49"/>
    <mergeCell ref="C50:I50"/>
    <mergeCell ref="M50:N50"/>
    <mergeCell ref="C62:I62"/>
    <mergeCell ref="M62:N62"/>
    <mergeCell ref="C51:I51"/>
    <mergeCell ref="M51:N51"/>
    <mergeCell ref="M52:N52"/>
    <mergeCell ref="M53:N53"/>
    <mergeCell ref="C54:I54"/>
    <mergeCell ref="M54:N54"/>
    <mergeCell ref="C55:N55"/>
    <mergeCell ref="C57:N57"/>
    <mergeCell ref="C58:O60"/>
    <mergeCell ref="C61:I61"/>
    <mergeCell ref="M61:N61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PRESUPUESTO OFICIAL (Entidad)</vt:lpstr>
      <vt:lpstr>PROPUESTA ECONOMICA(Proponente)</vt:lpstr>
      <vt:lpstr>apu 1</vt:lpstr>
      <vt:lpstr>apu 2</vt:lpstr>
      <vt:lpstr>apu 3</vt:lpstr>
      <vt:lpstr>apu 4</vt:lpstr>
      <vt:lpstr>'apu 1'!Área_de_impresión</vt:lpstr>
      <vt:lpstr>'apu 2'!Área_de_impresión</vt:lpstr>
      <vt:lpstr>'apu 3'!Área_de_impresión</vt:lpstr>
      <vt:lpstr>'apu 4'!Área_de_impresión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Camilo Molina</cp:lastModifiedBy>
  <cp:revision/>
  <dcterms:created xsi:type="dcterms:W3CDTF">2006-06-27T16:47:25Z</dcterms:created>
  <dcterms:modified xsi:type="dcterms:W3CDTF">2026-06-22T19:38:13Z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