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rcom-my.sharepoint.com/personal/diana_wilches_crcom_gov_co/Documents/ESCRITORIO COMPARTIDO/SUPERVISIONES DE CONTRATOS/2026/Estudios previos/OFICINA/Mantenimiento equipos eléctricos/"/>
    </mc:Choice>
  </mc:AlternateContent>
  <xr:revisionPtr revIDLastSave="3" documentId="13_ncr:1_{F983100F-1EA8-4573-9FEE-CC733CCE4DC2}" xr6:coauthVersionLast="47" xr6:coauthVersionMax="47" xr10:uidLastSave="{4FC69FBD-B87B-4DE7-A93D-AA8406165D00}"/>
  <bookViews>
    <workbookView xWindow="28690" yWindow="-1340" windowWidth="21820" windowHeight="13000" xr2:uid="{9886F94E-868C-444A-B2D2-3DC016360982}"/>
  </bookViews>
  <sheets>
    <sheet name="FORMATO COTIZACIÓN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1" i="2" l="1"/>
  <c r="M11" i="2" s="1"/>
  <c r="M30" i="2" s="1"/>
  <c r="M13" i="2"/>
  <c r="K30" i="2"/>
  <c r="L25" i="2"/>
  <c r="M27" i="2" l="1"/>
  <c r="M28" i="2"/>
  <c r="M29" i="2"/>
  <c r="M26" i="2"/>
  <c r="L27" i="2"/>
  <c r="L28" i="2"/>
  <c r="L29" i="2"/>
  <c r="L26" i="2"/>
  <c r="L12" i="2"/>
  <c r="M12" i="2"/>
  <c r="L13" i="2"/>
  <c r="L14" i="2"/>
  <c r="M14" i="2"/>
  <c r="L15" i="2"/>
  <c r="M15" i="2"/>
  <c r="L16" i="2"/>
  <c r="M16" i="2"/>
  <c r="L17" i="2"/>
  <c r="M17" i="2" s="1"/>
  <c r="L18" i="2"/>
  <c r="M18" i="2"/>
  <c r="L19" i="2"/>
  <c r="M19" i="2"/>
  <c r="L20" i="2"/>
  <c r="M20" i="2" s="1"/>
  <c r="L21" i="2"/>
  <c r="M21" i="2" s="1"/>
  <c r="L22" i="2"/>
  <c r="M22" i="2"/>
  <c r="L23" i="2"/>
  <c r="M23" i="2"/>
  <c r="L24" i="2"/>
  <c r="M24" i="2"/>
  <c r="M25" i="2"/>
  <c r="I12" i="2"/>
  <c r="J12" i="2"/>
  <c r="K12" i="2"/>
  <c r="I13" i="2"/>
  <c r="J13" i="2"/>
  <c r="K13" i="2"/>
  <c r="I14" i="2"/>
  <c r="J14" i="2"/>
  <c r="K14" i="2"/>
  <c r="I15" i="2"/>
  <c r="J15" i="2"/>
  <c r="K15" i="2" s="1"/>
  <c r="I16" i="2"/>
  <c r="J16" i="2"/>
  <c r="K16" i="2" s="1"/>
  <c r="I17" i="2"/>
  <c r="J17" i="2"/>
  <c r="K17" i="2"/>
  <c r="I18" i="2"/>
  <c r="J18" i="2" s="1"/>
  <c r="K18" i="2" s="1"/>
  <c r="I19" i="2"/>
  <c r="J19" i="2" s="1"/>
  <c r="K19" i="2" s="1"/>
  <c r="I20" i="2"/>
  <c r="J20" i="2"/>
  <c r="K20" i="2"/>
  <c r="I21" i="2"/>
  <c r="J21" i="2" s="1"/>
  <c r="K21" i="2" s="1"/>
  <c r="I22" i="2"/>
  <c r="J22" i="2"/>
  <c r="K22" i="2"/>
  <c r="I23" i="2"/>
  <c r="J23" i="2"/>
  <c r="K23" i="2" s="1"/>
  <c r="I24" i="2"/>
  <c r="J24" i="2"/>
  <c r="K24" i="2" s="1"/>
  <c r="I25" i="2"/>
  <c r="J25" i="2"/>
  <c r="K25" i="2"/>
  <c r="I26" i="2"/>
  <c r="J26" i="2" s="1"/>
  <c r="K26" i="2" s="1"/>
  <c r="I27" i="2"/>
  <c r="J27" i="2" s="1"/>
  <c r="K27" i="2" s="1"/>
  <c r="I28" i="2"/>
  <c r="J28" i="2"/>
  <c r="K28" i="2"/>
  <c r="I29" i="2"/>
  <c r="J29" i="2" s="1"/>
  <c r="K29" i="2" s="1"/>
  <c r="K11" i="2"/>
  <c r="J11" i="2"/>
  <c r="I11" i="2"/>
  <c r="G27" i="2"/>
  <c r="G28" i="2"/>
  <c r="G29" i="2"/>
  <c r="G26" i="2"/>
  <c r="G14" i="2" l="1"/>
  <c r="G15" i="2"/>
  <c r="G16" i="2"/>
  <c r="G17" i="2"/>
  <c r="G18" i="2"/>
  <c r="G19" i="2"/>
  <c r="G20" i="2"/>
  <c r="G21" i="2"/>
  <c r="G22" i="2"/>
  <c r="G23" i="2"/>
  <c r="G24" i="2"/>
  <c r="G25" i="2"/>
  <c r="G13" i="2"/>
  <c r="G12" i="2"/>
  <c r="G11" i="2"/>
  <c r="G30" i="2" s="1"/>
</calcChain>
</file>

<file path=xl/sharedStrings.xml><?xml version="1.0" encoding="utf-8"?>
<sst xmlns="http://schemas.openxmlformats.org/spreadsheetml/2006/main" count="110" uniqueCount="93">
  <si>
    <t>ÍTEM</t>
  </si>
  <si>
    <t>CONCEPTO</t>
  </si>
  <si>
    <t>DESCRIPCIÓN ACTIVIDAD</t>
  </si>
  <si>
    <t>TIPO DE MANTENIMIENTO</t>
  </si>
  <si>
    <t>PERIODICIDAD</t>
  </si>
  <si>
    <t>LUGAR</t>
  </si>
  <si>
    <t>UNIDAD DE MEDIDA</t>
  </si>
  <si>
    <t>SISTEMA CONTROL CONTRA INCENDIOS Actividades de Inspección, Prueba y Mantenimiento Preventivo</t>
  </si>
  <si>
    <t>Mantenimineto preventivo</t>
  </si>
  <si>
    <t>SISTEMA DE DETECCIÓN Y ALARMA DE INCENDIO</t>
  </si>
  <si>
    <t>PREVENTIVO</t>
  </si>
  <si>
    <t>MENSUAL</t>
  </si>
  <si>
    <t>UNIDAD</t>
  </si>
  <si>
    <t>REVISIONES AL AÑO</t>
  </si>
  <si>
    <t>a) Fusibles</t>
  </si>
  <si>
    <t>b) Leds de indicación</t>
  </si>
  <si>
    <t>a) Leds de indicación</t>
  </si>
  <si>
    <t>b) Alimentación primaria de DC.</t>
  </si>
  <si>
    <t>c) Reporte de señales de falla</t>
  </si>
  <si>
    <t>d) Interfaz de red con otros equipos</t>
  </si>
  <si>
    <t>BATERIAS</t>
  </si>
  <si>
    <t>SEMESTRAL</t>
  </si>
  <si>
    <t>FUENTES DE PODER</t>
  </si>
  <si>
    <t>c) Alimentación primaria de DC.</t>
  </si>
  <si>
    <t>d) Reporte de señales de falla</t>
  </si>
  <si>
    <t>ANUAL</t>
  </si>
  <si>
    <t>DISPOSITIVOS DE INICIACIÓN</t>
  </si>
  <si>
    <t>a) Estaciones manuales</t>
  </si>
  <si>
    <t>b) Detectores de Humo</t>
  </si>
  <si>
    <t>c) Detectores de temperatura</t>
  </si>
  <si>
    <t>DISPOSITIVOS DE INDICACIÓN</t>
  </si>
  <si>
    <t>a) Corneta con estrobo uso interior</t>
  </si>
  <si>
    <t>b) Estaciones manuales</t>
  </si>
  <si>
    <t>c) Estrobo áreas clasificadas</t>
  </si>
  <si>
    <t>Cl 59 a bis # 5 - 53, Ed Link Siete Sesenta P8 - 9 - 10</t>
  </si>
  <si>
    <t>PRUEBA AL SDI</t>
  </si>
  <si>
    <t>SISTEMA PARA EXTINCIÓN DE INCENDIO A BASE DE AGUA</t>
  </si>
  <si>
    <t>Realizar las actividades de inspección, prueba y mantenimiento bajo estándares de la NFPA 72</t>
  </si>
  <si>
    <t xml:space="preserve">SISTEMA DE DETECCIÓN Y ALARMA DE INCENDIO:
- TABLERO DE CONTROL, SUPERVISIÓN Y FUENTES </t>
  </si>
  <si>
    <t>VALOR UNITARIO CON IVA</t>
  </si>
  <si>
    <t>CANTIDAD</t>
  </si>
  <si>
    <t>ESTUDIO DE MERCADO</t>
  </si>
  <si>
    <t>OBSERVACIONES</t>
  </si>
  <si>
    <t>DESCRIPCIÓN DEL BIEN</t>
  </si>
  <si>
    <t>PLACA DE INVENTRARIO CRC</t>
  </si>
  <si>
    <t>DESCRIPCIÓN ACTIVIDADES A DESARROLLAR</t>
  </si>
  <si>
    <t>MANTENIMIENTO PREVENTIVO Y CORRECTIVO CON SUMINISTRO DE REPUESTOS, PARTES Y ACCESORIOS NUEVOS Y ORIGINALES NO RE MANUFACTURADOS, PREVIA APROBACIÓN DEL SUPERVISOR DEL CONTRATO, PARA LOS EQUIPOS ELÉTRICOS Y ELECTRÓNICOS</t>
  </si>
  <si>
    <t>CAFETERA ACERO INOXIDABLE 120 TINTOS</t>
  </si>
  <si>
    <t>CAFETERA ACERO INOXIDABLE 60 TINTOS</t>
  </si>
  <si>
    <t>CAMPANA EXTRACTORA PARA ESTUFA</t>
  </si>
  <si>
    <t>DISPENSADOR DE AGUA PARA BOTELLON - PUNTO HIDRÁULICO</t>
  </si>
  <si>
    <t>ESTUFA A GAS DE CUATRO PUESTOS DE EMPOTRAR</t>
  </si>
  <si>
    <t>ESTUFA ELECTRICA DE CUATRO PUESTOS DE EMPOTRAR</t>
  </si>
  <si>
    <t>GRECA</t>
  </si>
  <si>
    <t>GRECA ELECTRICA EN ACERO INOXIDABLE CALIBRE 26 BRILLANTE</t>
  </si>
  <si>
    <t>HORNO MICROONDAS</t>
  </si>
  <si>
    <t>HORNO MICROONDAS 1550W</t>
  </si>
  <si>
    <t>HORNO MICROONDAS INDUSTRIAL NE-1064</t>
  </si>
  <si>
    <t>HORNO MICROONDAS SHARP MODELO R-21LV</t>
  </si>
  <si>
    <t>NEVECÓN HACEB SIDE 515,31 LT</t>
  </si>
  <si>
    <t>NEVECON WHIRLPOOL 620 LTS</t>
  </si>
  <si>
    <t>NEVERA MABE CONGELADOR SUPERIOR NO FROST 361 LT</t>
  </si>
  <si>
    <t>2355
2356
2357</t>
  </si>
  <si>
    <t>2322
2323</t>
  </si>
  <si>
    <t>2353
2358</t>
  </si>
  <si>
    <t>1672
1673</t>
  </si>
  <si>
    <t>1677
1678
1679</t>
  </si>
  <si>
    <t>VALOR CON IVA PROMEDIO UNITARIO DEL MERCADO</t>
  </si>
  <si>
    <t>VALOR TOTAL CON IVA DEL MERCADO</t>
  </si>
  <si>
    <t>PRECIOS TECHO DEL MERCADO</t>
  </si>
  <si>
    <r>
      <t xml:space="preserve">Se requiere Mantenimiento  preventivo y Correctivo con suministro de repuestos, partes y accesorios nuevos y originales no remanufacturados a todo costo </t>
    </r>
    <r>
      <rPr>
        <b/>
        <sz val="10"/>
        <rFont val="Arial Narrow"/>
        <family val="2"/>
      </rPr>
      <t xml:space="preserve">INCLUYE:
- </t>
    </r>
    <r>
      <rPr>
        <sz val="10"/>
        <rFont val="Arial Narrow"/>
        <family val="2"/>
      </rPr>
      <t>Ajuste, Limpieza Interior y Exterior
- Mantenimiento general
- Revisión del Sistema Eléctrico y ajuste del cableado Interno y Externo 
- Reemplazó e instalación de piezas dañadas
- Reemplazó e instalación de Resistencias (Cuando se Requiera)
- y demás actividades técnicas que garanticen el buen funcionamiento de las Cafeteras.</t>
    </r>
  </si>
  <si>
    <r>
      <t xml:space="preserve">Se requiere Mantenimiento  preventivo y Correctivo con suministro de repuestos, partes y accesorios nuevos y originales no remanufacturados a todo costo, </t>
    </r>
    <r>
      <rPr>
        <b/>
        <sz val="10"/>
        <rFont val="Arial Narrow"/>
        <family val="2"/>
      </rPr>
      <t xml:space="preserve">INCLUYE:
- </t>
    </r>
    <r>
      <rPr>
        <sz val="10"/>
        <rFont val="Arial Narrow"/>
        <family val="2"/>
      </rPr>
      <t>Ajuste, Limpieza Interior y Exterior
- Mantenimiento general
- Limpieza y reemplazó de Filtros
- Revisión y limpieza de los conductos
- Revisión del sistema Eléctrico y arreglo del cableado Interno y Externo  
- Reemplazó e instalación de piezas dañadas
- y demás actividades técnicas que garanticen el buen funcionamiento de las Campanas Extractoras.</t>
    </r>
  </si>
  <si>
    <r>
      <t xml:space="preserve">Se requiere Mantenimiento  preventivo y Correctivo con suministro de repuestos, partes y accesorios nuevos y originales no remanufacturados a todo costo, </t>
    </r>
    <r>
      <rPr>
        <b/>
        <sz val="10"/>
        <color theme="1"/>
        <rFont val="Arial Narrow"/>
        <family val="2"/>
      </rPr>
      <t xml:space="preserve">INCLUYE: </t>
    </r>
    <r>
      <rPr>
        <sz val="10"/>
        <color theme="1"/>
        <rFont val="Arial Narrow"/>
        <family val="2"/>
      </rPr>
      <t xml:space="preserve">
- Ajuste, Limpieza Interior y Exterior
- Mantenimiento general de la Unidad de Refregeración, con suministro e instalación de los repuestos que se reqieran.
- Limpieza y reemplazó de Filtros
- Revisión y limpieza de los conductos
- Mantenimiento y cambio de filtros purificadores de agua, 
- Revisión del sistema Eléctrico y arreglo del cableado Interno y Externo  
- Reemplazó e instalación de piezas dañadas
- Calibración de termostato
- y demás actividades técnicas que garanticen el buen funcionamiento de los Dispensadores de Agua.</t>
    </r>
  </si>
  <si>
    <r>
      <t xml:space="preserve">Se requiere Mantenimiento  preventivo y Correctivo con suministro de repuestos, partes y accesorios nuevos y originales no remanufacturados a todo costo </t>
    </r>
    <r>
      <rPr>
        <b/>
        <sz val="10"/>
        <rFont val="Arial Narrow"/>
        <family val="2"/>
      </rPr>
      <t xml:space="preserve">INCLUYE: 
- </t>
    </r>
    <r>
      <rPr>
        <sz val="10"/>
        <rFont val="Arial Narrow"/>
        <family val="2"/>
      </rPr>
      <t>Limpieza de Boquilla
- Mantenimiento y limpieza General 
- Calibración de Botones
- Revisión Acometida de Gas y Eléctrica 
- y demás actividades técnicas que garanticen el buen funcionamiento de la Estufa.</t>
    </r>
  </si>
  <si>
    <r>
      <t xml:space="preserve">Se requiere Mantenimiento  preventivo y Correctivo con suministro de repuestos, partes y accesorios nuevos y originales no remanufacturados a todo costo, </t>
    </r>
    <r>
      <rPr>
        <b/>
        <sz val="10"/>
        <rFont val="Arial Narrow"/>
        <family val="2"/>
      </rPr>
      <t>INCLUYE:</t>
    </r>
    <r>
      <rPr>
        <sz val="10"/>
        <rFont val="Arial Narrow"/>
        <family val="2"/>
      </rPr>
      <t xml:space="preserve"> 
- Ajuste, Limpieza Interior y Exterior
- Mantenimiento general
- Revisión del Sistema Eléctrico y ajuste del cableado Interno y Externo 
- Reemplazó e instalación de piezas dañadas
- Reemplazó e instalación de Resistencias (Cuando se Requiera)
- Verifiación, limpieza y reemplazó de los tubos indicadores en vidrio (Cuando se requiera)
- y demás actividades técnicas que garanticen el buen funcionamiento de las Grecas.</t>
    </r>
  </si>
  <si>
    <r>
      <t xml:space="preserve">Se requiere Mantenimiento  preventivo y Correctivo con suministro de repuestos, partes y accesorios nuevos y originales no remanufacturados a todo costo, </t>
    </r>
    <r>
      <rPr>
        <b/>
        <sz val="10"/>
        <rFont val="Arial Narrow"/>
        <family val="2"/>
      </rPr>
      <t xml:space="preserve">INCLUYE: 
</t>
    </r>
    <r>
      <rPr>
        <sz val="10"/>
        <rFont val="Arial Narrow"/>
        <family val="2"/>
      </rPr>
      <t>- Ajuste, Limpieza Interior y Exterior
- Mantenimiento general
- Revisión del Sistema Eléctrico y ajuste del cableado Interno y Externo 
- Reemplazó e instalación de piezas dañadas
- Verificación y ajuste del tablero de control
- y demás actividades técnicas que garanticen el buen funcionamiento de las Grecas.</t>
    </r>
  </si>
  <si>
    <r>
      <t>Se requiere Mantenimiento  preventivo y Correctivo con suministro de repuestos, partes y accesorios nuevos y originales no remanufacturados a todo costo,</t>
    </r>
    <r>
      <rPr>
        <b/>
        <sz val="10"/>
        <rFont val="Arial Narrow"/>
        <family val="2"/>
      </rPr>
      <t xml:space="preserve"> INCLUYE:</t>
    </r>
    <r>
      <rPr>
        <sz val="10"/>
        <rFont val="Arial Narrow"/>
        <family val="2"/>
      </rPr>
      <t xml:space="preserve"> 
- Ajuste, Limpieza Interior y Exterior
- Mantenimiento de la Unidad de Refrigeración
- Revisión de Unidad y Sistema elétrcico
- Recarga de gas Refrigerante
- Mantenimiento de Filtros Purificadores de Agua
- Calibración de Termostato
- Organizaciión y Arreglo del cableado Interno y Externo
- Alineación y pegado de los cauchos de las puesrtas
- Ajuste de Bisagras 
- y demás actividades técnicas que garanticen el buen funcionamiento de las Neveras.</t>
    </r>
  </si>
  <si>
    <t>TABLERO DIGITAL</t>
  </si>
  <si>
    <t>1098
1099</t>
  </si>
  <si>
    <r>
      <t>Se requiere Mantenimiento  preventivo y Correctivo con suministro de repuestos, partes y accesorios nuevos y originales no remanufacturados a todo costo,</t>
    </r>
    <r>
      <rPr>
        <b/>
        <sz val="10"/>
        <rFont val="Arial Narrow"/>
        <family val="2"/>
      </rPr>
      <t xml:space="preserve"> INCLUYE: 
- </t>
    </r>
    <r>
      <rPr>
        <sz val="10"/>
        <rFont val="Arial Narrow"/>
        <family val="2"/>
      </rPr>
      <t>Inspección Visual, verificación del estado físico.
- Revisión de componentes
- Limpieza técnica, extraer polvo acumulado
- Ajuste de conexiones
- Revisión y ajuste de puertos HDMI
- y demás actividades técnicas que garanticen el buen funcionamiento de las Neveras.</t>
    </r>
  </si>
  <si>
    <t>TELEVISOR 42" LCD L.G FULL HD</t>
  </si>
  <si>
    <t>59
133
65</t>
  </si>
  <si>
    <r>
      <t>Se requiere Mantenimiento  preventivo y Correctivo con suministro de repuestos, partes y accesorios nuevos y originales no remanufacturados a todo costo,</t>
    </r>
    <r>
      <rPr>
        <b/>
        <sz val="10"/>
        <rFont val="Arial Narrow"/>
        <family val="2"/>
      </rPr>
      <t xml:space="preserve"> INCLUYE: 
- </t>
    </r>
    <r>
      <rPr>
        <sz val="10"/>
        <rFont val="Arial Narrow"/>
        <family val="2"/>
      </rPr>
      <t>Inspección Visual, verificación del estado físico.
- Revisión de componentes
- Limpieza técnica, extraer polvo acumulado
- Ajuste de conexiones
- Limpieza, revisión y ajuste de conectores HDMI, USB, cablex Flex y entradas de video
- Verificación de cableado eléctrico y cambio en los casos que se requiera
- y demás actividades técnicas que garanticen el buen funcionamiento de las Neveras.</t>
    </r>
  </si>
  <si>
    <t>TV SAMSUNG 55´</t>
  </si>
  <si>
    <t>2637
2638
2639
2640
2641
2642
2643</t>
  </si>
  <si>
    <t>TRITURADORA DE PAPEL</t>
  </si>
  <si>
    <r>
      <t>Se requiere Mantenimiento  preventivo y Correctivo con suministro de repuestos, partes y accesorios nuevos y originales no remanufacturados a todo costo,</t>
    </r>
    <r>
      <rPr>
        <b/>
        <sz val="10"/>
        <rFont val="Arial Narrow"/>
        <family val="2"/>
      </rPr>
      <t xml:space="preserve"> INCLUYE: 
</t>
    </r>
    <r>
      <rPr>
        <sz val="10"/>
        <rFont val="Arial Narrow"/>
        <family val="2"/>
      </rPr>
      <t xml:space="preserve">
- Revisión de componentes
- Limpieza técnica, extraer polvo acumulado
- Lubricación de cuchillas 
- Limpieza de sensores
- Verificación de cableado eléctrico y cambio en los casos que se requiera
- y demás actividades técnicas que garanticen el buen funcionamiento de las Neveras.</t>
    </r>
  </si>
  <si>
    <t>COTIZANTE No 1
RED &amp; TEC S.A.S.</t>
  </si>
  <si>
    <t>VALOR CONTRATO No 82-2025</t>
  </si>
  <si>
    <t>INCEREMENTO DEL IPC 5,10%</t>
  </si>
  <si>
    <t>VALOR UNITARIO CON IVA CONTRATO 82-2025</t>
  </si>
  <si>
    <t>VALOR TOTAL CON IVA</t>
  </si>
  <si>
    <t>Para el presente estudio de mercado se toma como referencia el  único valor cotizado y los valores ofertados en el contrato de la vigencia 2025 más el IPC del 5,10%.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</si>
</sst>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0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8" fillId="0" borderId="0"/>
    <xf numFmtId="0" fontId="9" fillId="0" borderId="0"/>
    <xf numFmtId="44" fontId="8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7" fillId="3" borderId="12" xfId="1" applyFont="1" applyFill="1" applyBorder="1" applyAlignment="1">
      <alignment vertical="center"/>
    </xf>
    <xf numFmtId="44" fontId="7" fillId="3" borderId="13" xfId="1" applyFont="1" applyFill="1" applyBorder="1" applyAlignment="1">
      <alignment vertical="center"/>
    </xf>
    <xf numFmtId="44" fontId="7" fillId="3" borderId="14" xfId="1" applyFont="1" applyFill="1" applyBorder="1" applyAlignment="1">
      <alignment vertical="center"/>
    </xf>
    <xf numFmtId="44" fontId="7" fillId="3" borderId="9" xfId="1" applyFont="1" applyFill="1" applyBorder="1" applyAlignment="1">
      <alignment vertical="center"/>
    </xf>
    <xf numFmtId="44" fontId="7" fillId="3" borderId="10" xfId="1" applyFont="1" applyFill="1" applyBorder="1" applyAlignment="1">
      <alignment vertical="center"/>
    </xf>
    <xf numFmtId="44" fontId="7" fillId="3" borderId="11" xfId="1" applyFont="1" applyFill="1" applyBorder="1" applyAlignment="1">
      <alignment vertical="center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4" fontId="2" fillId="0" borderId="1" xfId="0" applyNumberFormat="1" applyFont="1" applyBorder="1"/>
    <xf numFmtId="0" fontId="0" fillId="3" borderId="0" xfId="0" applyFill="1"/>
    <xf numFmtId="0" fontId="2" fillId="3" borderId="0" xfId="0" applyFont="1" applyFill="1" applyAlignment="1">
      <alignment horizontal="center"/>
    </xf>
    <xf numFmtId="44" fontId="6" fillId="3" borderId="12" xfId="1" applyFont="1" applyFill="1" applyBorder="1" applyAlignment="1">
      <alignment vertical="center"/>
    </xf>
    <xf numFmtId="44" fontId="6" fillId="3" borderId="13" xfId="1" applyFont="1" applyFill="1" applyBorder="1" applyAlignment="1">
      <alignment vertical="center"/>
    </xf>
    <xf numFmtId="44" fontId="6" fillId="3" borderId="14" xfId="1" applyFont="1" applyFill="1" applyBorder="1" applyAlignment="1">
      <alignment vertical="center"/>
    </xf>
    <xf numFmtId="44" fontId="6" fillId="3" borderId="9" xfId="1" applyFont="1" applyFill="1" applyBorder="1" applyAlignment="1">
      <alignment vertical="center"/>
    </xf>
    <xf numFmtId="44" fontId="6" fillId="3" borderId="10" xfId="1" applyFont="1" applyFill="1" applyBorder="1" applyAlignment="1">
      <alignment vertical="center"/>
    </xf>
    <xf numFmtId="44" fontId="6" fillId="3" borderId="11" xfId="1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5" fillId="0" borderId="6" xfId="2" applyFont="1" applyBorder="1" applyAlignment="1">
      <alignment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7" xfId="2" applyFont="1" applyBorder="1" applyAlignment="1">
      <alignment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10" fillId="3" borderId="10" xfId="2" applyFont="1" applyFill="1" applyBorder="1" applyAlignment="1">
      <alignment horizontal="left" vertical="center" wrapText="1"/>
    </xf>
    <xf numFmtId="0" fontId="10" fillId="3" borderId="10" xfId="2" applyFont="1" applyFill="1" applyBorder="1" applyAlignment="1">
      <alignment vertical="center" wrapText="1"/>
    </xf>
    <xf numFmtId="0" fontId="7" fillId="3" borderId="10" xfId="2" applyFont="1" applyFill="1" applyBorder="1" applyAlignment="1">
      <alignment vertical="center" wrapText="1"/>
    </xf>
    <xf numFmtId="0" fontId="10" fillId="3" borderId="11" xfId="2" applyFont="1" applyFill="1" applyBorder="1" applyAlignment="1">
      <alignment horizontal="left" vertical="center" wrapText="1"/>
    </xf>
    <xf numFmtId="44" fontId="2" fillId="0" borderId="0" xfId="0" applyNumberFormat="1" applyFont="1"/>
    <xf numFmtId="44" fontId="7" fillId="3" borderId="6" xfId="1" applyFont="1" applyFill="1" applyBorder="1" applyAlignment="1">
      <alignment vertical="center"/>
    </xf>
    <xf numFmtId="44" fontId="7" fillId="3" borderId="7" xfId="1" applyFont="1" applyFill="1" applyBorder="1" applyAlignment="1">
      <alignment vertical="center"/>
    </xf>
    <xf numFmtId="44" fontId="7" fillId="3" borderId="8" xfId="1" applyFont="1" applyFill="1" applyBorder="1" applyAlignment="1">
      <alignment vertical="center"/>
    </xf>
    <xf numFmtId="0" fontId="10" fillId="3" borderId="10" xfId="2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5" borderId="7" xfId="2" applyFont="1" applyFill="1" applyBorder="1" applyAlignment="1">
      <alignment vertical="center" wrapText="1"/>
    </xf>
    <xf numFmtId="0" fontId="5" fillId="5" borderId="8" xfId="2" applyFont="1" applyFill="1" applyBorder="1" applyAlignment="1">
      <alignment vertical="center" wrapText="1"/>
    </xf>
  </cellXfs>
  <cellStyles count="5">
    <cellStyle name="Moneda" xfId="1" builtinId="4"/>
    <cellStyle name="Moneda 2" xfId="4" xr:uid="{48AA3769-7100-4EB4-92E6-76F3D5BAFD45}"/>
    <cellStyle name="Normal" xfId="0" builtinId="0"/>
    <cellStyle name="Normal 2" xfId="2" xr:uid="{1DED9627-A65E-442A-90F9-22214F24D436}"/>
    <cellStyle name="Normal 5" xfId="3" xr:uid="{4E78E8D9-8E60-47EA-89A3-5061264907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210078</xdr:colOff>
      <xdr:row>5</xdr:row>
      <xdr:rowOff>130969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E0E1670-DDD7-A12D-5A1B-1F3622577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419350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15C3A-250E-4E24-987C-183F1429366C}">
  <dimension ref="A1:N49"/>
  <sheetViews>
    <sheetView tabSelected="1" topLeftCell="A27" zoomScale="85" zoomScaleNormal="85" workbookViewId="0">
      <selection activeCell="E34" sqref="E34"/>
    </sheetView>
  </sheetViews>
  <sheetFormatPr baseColWidth="10" defaultRowHeight="14.5" x14ac:dyDescent="0.35"/>
  <cols>
    <col min="1" max="1" width="5.453125" customWidth="1"/>
    <col min="2" max="2" width="27.7265625" customWidth="1"/>
    <col min="3" max="3" width="9.81640625" customWidth="1"/>
    <col min="4" max="4" width="13" customWidth="1"/>
    <col min="5" max="5" width="42.7265625" customWidth="1"/>
    <col min="6" max="6" width="13.54296875" customWidth="1"/>
    <col min="7" max="7" width="16.453125" customWidth="1"/>
    <col min="8" max="8" width="13.81640625" customWidth="1"/>
    <col min="9" max="10" width="13.54296875" customWidth="1"/>
    <col min="11" max="11" width="16.453125" customWidth="1"/>
    <col min="12" max="13" width="20" customWidth="1"/>
    <col min="14" max="14" width="26.453125" customWidth="1"/>
  </cols>
  <sheetData>
    <row r="1" spans="1:14" x14ac:dyDescent="0.35"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x14ac:dyDescent="0.35">
      <c r="B2" s="20"/>
      <c r="C2" s="55"/>
      <c r="D2" s="55"/>
      <c r="E2" s="55"/>
      <c r="F2" s="55"/>
      <c r="G2" s="55"/>
      <c r="H2" s="21"/>
      <c r="I2" s="21"/>
      <c r="J2" s="21"/>
      <c r="K2" s="21"/>
      <c r="L2" s="20"/>
      <c r="M2" s="20"/>
      <c r="N2" s="20"/>
    </row>
    <row r="3" spans="1:14" x14ac:dyDescent="0.35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x14ac:dyDescent="0.35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4" x14ac:dyDescent="0.35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</row>
    <row r="6" spans="1:14" ht="15" thickBot="1" x14ac:dyDescent="0.4"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1:14" ht="19" thickBot="1" x14ac:dyDescent="0.4">
      <c r="A7" s="43" t="s">
        <v>41</v>
      </c>
      <c r="B7" s="43"/>
      <c r="C7" s="43"/>
      <c r="D7" s="43"/>
      <c r="E7" s="43"/>
      <c r="F7" s="43"/>
      <c r="G7" s="43"/>
      <c r="H7" s="28"/>
      <c r="I7" s="28"/>
      <c r="J7" s="28"/>
      <c r="K7" s="28"/>
      <c r="L7" s="20"/>
      <c r="M7" s="20"/>
      <c r="N7" s="20"/>
    </row>
    <row r="8" spans="1:14" ht="61.5" customHeight="1" thickBot="1" x14ac:dyDescent="0.4">
      <c r="A8" s="43" t="s">
        <v>46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53" t="s">
        <v>69</v>
      </c>
      <c r="M8" s="54"/>
      <c r="N8" s="20"/>
    </row>
    <row r="9" spans="1:14" ht="64.5" customHeight="1" thickBot="1" x14ac:dyDescent="0.4">
      <c r="A9" s="56" t="s">
        <v>0</v>
      </c>
      <c r="B9" s="49" t="s">
        <v>43</v>
      </c>
      <c r="C9" s="49" t="s">
        <v>40</v>
      </c>
      <c r="D9" s="49" t="s">
        <v>44</v>
      </c>
      <c r="E9" s="49" t="s">
        <v>45</v>
      </c>
      <c r="F9" s="43" t="s">
        <v>87</v>
      </c>
      <c r="G9" s="43"/>
      <c r="H9" s="43" t="s">
        <v>88</v>
      </c>
      <c r="I9" s="43"/>
      <c r="J9" s="43"/>
      <c r="K9" s="43"/>
      <c r="L9" s="47" t="s">
        <v>67</v>
      </c>
      <c r="M9" s="47" t="s">
        <v>68</v>
      </c>
      <c r="N9" s="45" t="s">
        <v>42</v>
      </c>
    </row>
    <row r="10" spans="1:14" s="2" customFormat="1" ht="58.5" thickBot="1" x14ac:dyDescent="0.4">
      <c r="A10" s="56"/>
      <c r="B10" s="49"/>
      <c r="C10" s="49"/>
      <c r="D10" s="49"/>
      <c r="E10" s="49"/>
      <c r="F10" s="9" t="s">
        <v>39</v>
      </c>
      <c r="G10" s="9" t="s">
        <v>91</v>
      </c>
      <c r="H10" s="9" t="s">
        <v>90</v>
      </c>
      <c r="I10" s="9" t="s">
        <v>89</v>
      </c>
      <c r="J10" s="9" t="s">
        <v>39</v>
      </c>
      <c r="K10" s="9" t="s">
        <v>91</v>
      </c>
      <c r="L10" s="48"/>
      <c r="M10" s="48"/>
      <c r="N10" s="46"/>
    </row>
    <row r="11" spans="1:14" s="2" customFormat="1" ht="87" customHeight="1" x14ac:dyDescent="0.35">
      <c r="A11" s="16">
        <v>1</v>
      </c>
      <c r="B11" s="29" t="s">
        <v>47</v>
      </c>
      <c r="C11" s="30">
        <v>1</v>
      </c>
      <c r="D11" s="30">
        <v>1680</v>
      </c>
      <c r="E11" s="44" t="s">
        <v>70</v>
      </c>
      <c r="F11" s="10">
        <v>235000</v>
      </c>
      <c r="G11" s="13">
        <f>F11*C11</f>
        <v>235000</v>
      </c>
      <c r="H11" s="10">
        <v>198960</v>
      </c>
      <c r="I11" s="39">
        <f>(H11*5.1%)</f>
        <v>10146.959999999999</v>
      </c>
      <c r="J11" s="39">
        <f>H11+I11</f>
        <v>209106.96</v>
      </c>
      <c r="K11" s="13">
        <f>J11*C11</f>
        <v>209106.96</v>
      </c>
      <c r="L11" s="22">
        <f>AVERAGE(J11,F11)</f>
        <v>222053.47999999998</v>
      </c>
      <c r="M11" s="25">
        <f>L11*C11</f>
        <v>222053.47999999998</v>
      </c>
      <c r="N11" s="50" t="s">
        <v>92</v>
      </c>
    </row>
    <row r="12" spans="1:14" ht="87" customHeight="1" x14ac:dyDescent="0.35">
      <c r="A12" s="17">
        <v>2</v>
      </c>
      <c r="B12" s="31" t="s">
        <v>48</v>
      </c>
      <c r="C12" s="32">
        <v>1</v>
      </c>
      <c r="D12" s="32">
        <v>1681</v>
      </c>
      <c r="E12" s="42"/>
      <c r="F12" s="11">
        <v>185000</v>
      </c>
      <c r="G12" s="14">
        <f>F12*C12</f>
        <v>185000</v>
      </c>
      <c r="H12" s="11">
        <v>167376</v>
      </c>
      <c r="I12" s="40">
        <f t="shared" ref="I12:I29" si="0">(H12*5.1%)</f>
        <v>8536.1759999999995</v>
      </c>
      <c r="J12" s="40">
        <f t="shared" ref="J12:J29" si="1">H12+I12</f>
        <v>175912.17600000001</v>
      </c>
      <c r="K12" s="14">
        <f t="shared" ref="K12:K29" si="2">J12*C12</f>
        <v>175912.17600000001</v>
      </c>
      <c r="L12" s="23">
        <f t="shared" ref="L12:L24" si="3">AVERAGE(J12,F12)</f>
        <v>180456.08799999999</v>
      </c>
      <c r="M12" s="26">
        <f t="shared" ref="M12:M29" si="4">L12*C12</f>
        <v>180456.08799999999</v>
      </c>
      <c r="N12" s="51"/>
    </row>
    <row r="13" spans="1:14" ht="174.75" customHeight="1" x14ac:dyDescent="0.35">
      <c r="A13" s="17">
        <v>3</v>
      </c>
      <c r="B13" s="31" t="s">
        <v>49</v>
      </c>
      <c r="C13" s="32">
        <v>3</v>
      </c>
      <c r="D13" s="32" t="s">
        <v>62</v>
      </c>
      <c r="E13" s="35" t="s">
        <v>71</v>
      </c>
      <c r="F13" s="11">
        <v>750000</v>
      </c>
      <c r="G13" s="14">
        <f>F13*C13</f>
        <v>2250000</v>
      </c>
      <c r="H13" s="11">
        <v>469440</v>
      </c>
      <c r="I13" s="40">
        <f t="shared" si="0"/>
        <v>23941.439999999999</v>
      </c>
      <c r="J13" s="40">
        <f t="shared" si="1"/>
        <v>493381.44</v>
      </c>
      <c r="K13" s="14">
        <f t="shared" si="2"/>
        <v>1480144.32</v>
      </c>
      <c r="L13" s="23">
        <f t="shared" si="3"/>
        <v>621690.72</v>
      </c>
      <c r="M13" s="26">
        <f>L13*C13</f>
        <v>1865072.16</v>
      </c>
      <c r="N13" s="51"/>
    </row>
    <row r="14" spans="1:14" ht="208" x14ac:dyDescent="0.35">
      <c r="A14" s="17">
        <v>4</v>
      </c>
      <c r="B14" s="31" t="s">
        <v>50</v>
      </c>
      <c r="C14" s="32">
        <v>2</v>
      </c>
      <c r="D14" s="32" t="s">
        <v>63</v>
      </c>
      <c r="E14" s="36" t="s">
        <v>72</v>
      </c>
      <c r="F14" s="11">
        <v>275000</v>
      </c>
      <c r="G14" s="14">
        <f t="shared" ref="G14:G29" si="5">F14*C14</f>
        <v>550000</v>
      </c>
      <c r="H14" s="11">
        <v>192000</v>
      </c>
      <c r="I14" s="40">
        <f t="shared" si="0"/>
        <v>9792</v>
      </c>
      <c r="J14" s="40">
        <f t="shared" si="1"/>
        <v>201792</v>
      </c>
      <c r="K14" s="14">
        <f t="shared" si="2"/>
        <v>403584</v>
      </c>
      <c r="L14" s="23">
        <f t="shared" si="3"/>
        <v>238396</v>
      </c>
      <c r="M14" s="26">
        <f t="shared" si="4"/>
        <v>476792</v>
      </c>
      <c r="N14" s="51"/>
    </row>
    <row r="15" spans="1:14" ht="67.5" customHeight="1" x14ac:dyDescent="0.35">
      <c r="A15" s="17">
        <v>5</v>
      </c>
      <c r="B15" s="60" t="s">
        <v>51</v>
      </c>
      <c r="C15" s="32">
        <v>1</v>
      </c>
      <c r="D15" s="32">
        <v>2354</v>
      </c>
      <c r="E15" s="42" t="s">
        <v>73</v>
      </c>
      <c r="F15" s="11">
        <v>385000</v>
      </c>
      <c r="G15" s="14">
        <f t="shared" si="5"/>
        <v>385000</v>
      </c>
      <c r="H15" s="11">
        <v>245280</v>
      </c>
      <c r="I15" s="40">
        <f t="shared" si="0"/>
        <v>12509.279999999999</v>
      </c>
      <c r="J15" s="40">
        <f t="shared" si="1"/>
        <v>257789.28</v>
      </c>
      <c r="K15" s="14">
        <f t="shared" si="2"/>
        <v>257789.28</v>
      </c>
      <c r="L15" s="23">
        <f t="shared" si="3"/>
        <v>321394.64</v>
      </c>
      <c r="M15" s="26">
        <f t="shared" si="4"/>
        <v>321394.64</v>
      </c>
      <c r="N15" s="51"/>
    </row>
    <row r="16" spans="1:14" ht="67.5" customHeight="1" x14ac:dyDescent="0.35">
      <c r="A16" s="17">
        <v>6</v>
      </c>
      <c r="B16" s="60" t="s">
        <v>52</v>
      </c>
      <c r="C16" s="32">
        <v>2</v>
      </c>
      <c r="D16" s="32" t="s">
        <v>64</v>
      </c>
      <c r="E16" s="42"/>
      <c r="F16" s="11">
        <v>310000</v>
      </c>
      <c r="G16" s="14">
        <f t="shared" si="5"/>
        <v>620000</v>
      </c>
      <c r="H16" s="11">
        <v>115200</v>
      </c>
      <c r="I16" s="40">
        <f t="shared" si="0"/>
        <v>5875.2</v>
      </c>
      <c r="J16" s="40">
        <f t="shared" si="1"/>
        <v>121075.2</v>
      </c>
      <c r="K16" s="14">
        <f t="shared" si="2"/>
        <v>242150.39999999999</v>
      </c>
      <c r="L16" s="23">
        <f t="shared" si="3"/>
        <v>215537.6</v>
      </c>
      <c r="M16" s="26">
        <f t="shared" si="4"/>
        <v>431075.2</v>
      </c>
      <c r="N16" s="51"/>
    </row>
    <row r="17" spans="1:14" ht="99.75" customHeight="1" x14ac:dyDescent="0.35">
      <c r="A17" s="17">
        <v>7</v>
      </c>
      <c r="B17" s="31" t="s">
        <v>53</v>
      </c>
      <c r="C17" s="32">
        <v>1</v>
      </c>
      <c r="D17" s="32">
        <v>1674</v>
      </c>
      <c r="E17" s="42" t="s">
        <v>74</v>
      </c>
      <c r="F17" s="11">
        <v>175000</v>
      </c>
      <c r="G17" s="14">
        <f t="shared" si="5"/>
        <v>175000</v>
      </c>
      <c r="H17" s="11">
        <v>88320</v>
      </c>
      <c r="I17" s="40">
        <f t="shared" si="0"/>
        <v>4504.32</v>
      </c>
      <c r="J17" s="40">
        <f t="shared" si="1"/>
        <v>92824.320000000007</v>
      </c>
      <c r="K17" s="14">
        <f t="shared" si="2"/>
        <v>92824.320000000007</v>
      </c>
      <c r="L17" s="23">
        <f t="shared" si="3"/>
        <v>133912.16</v>
      </c>
      <c r="M17" s="26">
        <f t="shared" si="4"/>
        <v>133912.16</v>
      </c>
      <c r="N17" s="51"/>
    </row>
    <row r="18" spans="1:14" ht="99.75" customHeight="1" x14ac:dyDescent="0.35">
      <c r="A18" s="17">
        <v>8</v>
      </c>
      <c r="B18" s="31" t="s">
        <v>54</v>
      </c>
      <c r="C18" s="32">
        <v>2</v>
      </c>
      <c r="D18" s="32" t="s">
        <v>65</v>
      </c>
      <c r="E18" s="42"/>
      <c r="F18" s="11">
        <v>175000</v>
      </c>
      <c r="G18" s="14">
        <f t="shared" si="5"/>
        <v>350000</v>
      </c>
      <c r="H18" s="11">
        <v>101952</v>
      </c>
      <c r="I18" s="40">
        <f t="shared" si="0"/>
        <v>5199.5519999999997</v>
      </c>
      <c r="J18" s="40">
        <f t="shared" si="1"/>
        <v>107151.552</v>
      </c>
      <c r="K18" s="14">
        <f t="shared" si="2"/>
        <v>214303.10399999999</v>
      </c>
      <c r="L18" s="23">
        <f t="shared" si="3"/>
        <v>141075.77600000001</v>
      </c>
      <c r="M18" s="26">
        <f t="shared" si="4"/>
        <v>282151.55200000003</v>
      </c>
      <c r="N18" s="51"/>
    </row>
    <row r="19" spans="1:14" ht="40.5" customHeight="1" x14ac:dyDescent="0.35">
      <c r="A19" s="17">
        <v>9</v>
      </c>
      <c r="B19" s="31" t="s">
        <v>55</v>
      </c>
      <c r="C19" s="32">
        <v>1</v>
      </c>
      <c r="D19" s="32">
        <v>1671</v>
      </c>
      <c r="E19" s="42" t="s">
        <v>75</v>
      </c>
      <c r="F19" s="11">
        <v>235000</v>
      </c>
      <c r="G19" s="14">
        <f t="shared" si="5"/>
        <v>235000</v>
      </c>
      <c r="H19" s="11">
        <v>115200</v>
      </c>
      <c r="I19" s="40">
        <f t="shared" si="0"/>
        <v>5875.2</v>
      </c>
      <c r="J19" s="40">
        <f t="shared" si="1"/>
        <v>121075.2</v>
      </c>
      <c r="K19" s="14">
        <f t="shared" si="2"/>
        <v>121075.2</v>
      </c>
      <c r="L19" s="23">
        <f t="shared" si="3"/>
        <v>178037.6</v>
      </c>
      <c r="M19" s="26">
        <f t="shared" si="4"/>
        <v>178037.6</v>
      </c>
      <c r="N19" s="51"/>
    </row>
    <row r="20" spans="1:14" ht="40.5" customHeight="1" x14ac:dyDescent="0.35">
      <c r="A20" s="17">
        <v>10</v>
      </c>
      <c r="B20" s="31" t="s">
        <v>56</v>
      </c>
      <c r="C20" s="32">
        <v>1</v>
      </c>
      <c r="D20" s="32">
        <v>2320</v>
      </c>
      <c r="E20" s="42"/>
      <c r="F20" s="11">
        <v>235000</v>
      </c>
      <c r="G20" s="14">
        <f t="shared" si="5"/>
        <v>235000</v>
      </c>
      <c r="H20" s="11">
        <v>115200</v>
      </c>
      <c r="I20" s="40">
        <f t="shared" si="0"/>
        <v>5875.2</v>
      </c>
      <c r="J20" s="40">
        <f t="shared" si="1"/>
        <v>121075.2</v>
      </c>
      <c r="K20" s="14">
        <f t="shared" si="2"/>
        <v>121075.2</v>
      </c>
      <c r="L20" s="23">
        <f t="shared" si="3"/>
        <v>178037.6</v>
      </c>
      <c r="M20" s="26">
        <f t="shared" si="4"/>
        <v>178037.6</v>
      </c>
      <c r="N20" s="51"/>
    </row>
    <row r="21" spans="1:14" ht="40.5" customHeight="1" x14ac:dyDescent="0.35">
      <c r="A21" s="17">
        <v>11</v>
      </c>
      <c r="B21" s="31" t="s">
        <v>57</v>
      </c>
      <c r="C21" s="32">
        <v>3</v>
      </c>
      <c r="D21" s="32" t="s">
        <v>66</v>
      </c>
      <c r="E21" s="42"/>
      <c r="F21" s="11">
        <v>420000</v>
      </c>
      <c r="G21" s="14">
        <f t="shared" si="5"/>
        <v>1260000</v>
      </c>
      <c r="H21" s="11">
        <v>115200</v>
      </c>
      <c r="I21" s="40">
        <f t="shared" si="0"/>
        <v>5875.2</v>
      </c>
      <c r="J21" s="40">
        <f t="shared" si="1"/>
        <v>121075.2</v>
      </c>
      <c r="K21" s="14">
        <f t="shared" si="2"/>
        <v>363225.59999999998</v>
      </c>
      <c r="L21" s="23">
        <f t="shared" si="3"/>
        <v>270537.59999999998</v>
      </c>
      <c r="M21" s="26">
        <f t="shared" si="4"/>
        <v>811612.79999999993</v>
      </c>
      <c r="N21" s="51"/>
    </row>
    <row r="22" spans="1:14" ht="40.5" customHeight="1" x14ac:dyDescent="0.35">
      <c r="A22" s="17">
        <v>12</v>
      </c>
      <c r="B22" s="31" t="s">
        <v>58</v>
      </c>
      <c r="C22" s="32">
        <v>1</v>
      </c>
      <c r="D22" s="32">
        <v>1670</v>
      </c>
      <c r="E22" s="42"/>
      <c r="F22" s="11">
        <v>320000</v>
      </c>
      <c r="G22" s="14">
        <f t="shared" si="5"/>
        <v>320000</v>
      </c>
      <c r="H22" s="11">
        <v>115200</v>
      </c>
      <c r="I22" s="40">
        <f t="shared" si="0"/>
        <v>5875.2</v>
      </c>
      <c r="J22" s="40">
        <f t="shared" si="1"/>
        <v>121075.2</v>
      </c>
      <c r="K22" s="14">
        <f t="shared" si="2"/>
        <v>121075.2</v>
      </c>
      <c r="L22" s="23">
        <f t="shared" si="3"/>
        <v>220537.60000000001</v>
      </c>
      <c r="M22" s="26">
        <f t="shared" si="4"/>
        <v>220537.60000000001</v>
      </c>
      <c r="N22" s="51"/>
    </row>
    <row r="23" spans="1:14" ht="68.25" customHeight="1" x14ac:dyDescent="0.35">
      <c r="A23" s="17">
        <v>13</v>
      </c>
      <c r="B23" s="31" t="s">
        <v>59</v>
      </c>
      <c r="C23" s="32">
        <v>1</v>
      </c>
      <c r="D23" s="32">
        <v>2651</v>
      </c>
      <c r="E23" s="42" t="s">
        <v>76</v>
      </c>
      <c r="F23" s="11">
        <v>480000</v>
      </c>
      <c r="G23" s="14">
        <f t="shared" si="5"/>
        <v>480000</v>
      </c>
      <c r="H23" s="11">
        <v>376320</v>
      </c>
      <c r="I23" s="40">
        <f t="shared" si="0"/>
        <v>19192.32</v>
      </c>
      <c r="J23" s="40">
        <f t="shared" si="1"/>
        <v>395512.32000000001</v>
      </c>
      <c r="K23" s="14">
        <f t="shared" si="2"/>
        <v>395512.32000000001</v>
      </c>
      <c r="L23" s="23">
        <f t="shared" si="3"/>
        <v>437756.16000000003</v>
      </c>
      <c r="M23" s="26">
        <f t="shared" si="4"/>
        <v>437756.16000000003</v>
      </c>
      <c r="N23" s="51"/>
    </row>
    <row r="24" spans="1:14" ht="68.25" customHeight="1" x14ac:dyDescent="0.35">
      <c r="A24" s="17">
        <v>14</v>
      </c>
      <c r="B24" s="31" t="s">
        <v>60</v>
      </c>
      <c r="C24" s="32">
        <v>1</v>
      </c>
      <c r="D24" s="32">
        <v>1675</v>
      </c>
      <c r="E24" s="42"/>
      <c r="F24" s="11">
        <v>520000</v>
      </c>
      <c r="G24" s="14">
        <f t="shared" si="5"/>
        <v>520000</v>
      </c>
      <c r="H24" s="11">
        <v>376320</v>
      </c>
      <c r="I24" s="40">
        <f t="shared" si="0"/>
        <v>19192.32</v>
      </c>
      <c r="J24" s="40">
        <f t="shared" si="1"/>
        <v>395512.32000000001</v>
      </c>
      <c r="K24" s="14">
        <f t="shared" si="2"/>
        <v>395512.32000000001</v>
      </c>
      <c r="L24" s="23">
        <f t="shared" si="3"/>
        <v>457756.16000000003</v>
      </c>
      <c r="M24" s="26">
        <f t="shared" si="4"/>
        <v>457756.16000000003</v>
      </c>
      <c r="N24" s="51"/>
    </row>
    <row r="25" spans="1:14" ht="68.25" customHeight="1" thickBot="1" x14ac:dyDescent="0.4">
      <c r="A25" s="18">
        <v>15</v>
      </c>
      <c r="B25" s="31" t="s">
        <v>61</v>
      </c>
      <c r="C25" s="32">
        <v>1</v>
      </c>
      <c r="D25" s="32">
        <v>2652</v>
      </c>
      <c r="E25" s="42"/>
      <c r="F25" s="11">
        <v>320000</v>
      </c>
      <c r="G25" s="14">
        <f t="shared" si="5"/>
        <v>320000</v>
      </c>
      <c r="H25" s="11">
        <v>208800</v>
      </c>
      <c r="I25" s="40">
        <f t="shared" si="0"/>
        <v>10648.8</v>
      </c>
      <c r="J25" s="40">
        <f t="shared" si="1"/>
        <v>219448.8</v>
      </c>
      <c r="K25" s="14">
        <f t="shared" si="2"/>
        <v>219448.8</v>
      </c>
      <c r="L25" s="23">
        <f>AVERAGE(J25,F25)</f>
        <v>269724.40000000002</v>
      </c>
      <c r="M25" s="26">
        <f t="shared" si="4"/>
        <v>269724.40000000002</v>
      </c>
      <c r="N25" s="51"/>
    </row>
    <row r="26" spans="1:14" ht="149.25" customHeight="1" x14ac:dyDescent="0.35">
      <c r="A26" s="3"/>
      <c r="B26" s="60" t="s">
        <v>77</v>
      </c>
      <c r="C26" s="32">
        <v>2</v>
      </c>
      <c r="D26" s="32" t="s">
        <v>78</v>
      </c>
      <c r="E26" s="34" t="s">
        <v>79</v>
      </c>
      <c r="F26" s="11">
        <v>650000</v>
      </c>
      <c r="G26" s="14">
        <f t="shared" si="5"/>
        <v>1300000</v>
      </c>
      <c r="H26" s="11"/>
      <c r="I26" s="40">
        <f t="shared" si="0"/>
        <v>0</v>
      </c>
      <c r="J26" s="40">
        <f t="shared" si="1"/>
        <v>0</v>
      </c>
      <c r="K26" s="14">
        <f t="shared" si="2"/>
        <v>0</v>
      </c>
      <c r="L26" s="23">
        <f>F26</f>
        <v>650000</v>
      </c>
      <c r="M26" s="26">
        <f t="shared" si="4"/>
        <v>1300000</v>
      </c>
      <c r="N26" s="51"/>
    </row>
    <row r="27" spans="1:14" ht="182" x14ac:dyDescent="0.35">
      <c r="A27" s="3"/>
      <c r="B27" s="31" t="s">
        <v>80</v>
      </c>
      <c r="C27" s="32">
        <v>3</v>
      </c>
      <c r="D27" s="32" t="s">
        <v>81</v>
      </c>
      <c r="E27" s="34" t="s">
        <v>82</v>
      </c>
      <c r="F27" s="11">
        <v>250000</v>
      </c>
      <c r="G27" s="14">
        <f t="shared" si="5"/>
        <v>750000</v>
      </c>
      <c r="H27" s="11"/>
      <c r="I27" s="40">
        <f t="shared" si="0"/>
        <v>0</v>
      </c>
      <c r="J27" s="40">
        <f t="shared" si="1"/>
        <v>0</v>
      </c>
      <c r="K27" s="14">
        <f t="shared" si="2"/>
        <v>0</v>
      </c>
      <c r="L27" s="23">
        <f t="shared" ref="L27:L29" si="6">F27</f>
        <v>250000</v>
      </c>
      <c r="M27" s="26">
        <f t="shared" si="4"/>
        <v>750000</v>
      </c>
      <c r="N27" s="51"/>
    </row>
    <row r="28" spans="1:14" ht="182" x14ac:dyDescent="0.35">
      <c r="A28" s="3"/>
      <c r="B28" s="31" t="s">
        <v>83</v>
      </c>
      <c r="C28" s="32">
        <v>7</v>
      </c>
      <c r="D28" s="32" t="s">
        <v>84</v>
      </c>
      <c r="E28" s="34" t="s">
        <v>82</v>
      </c>
      <c r="F28" s="11">
        <v>285000</v>
      </c>
      <c r="G28" s="14">
        <f t="shared" si="5"/>
        <v>1995000</v>
      </c>
      <c r="H28" s="11"/>
      <c r="I28" s="40">
        <f t="shared" si="0"/>
        <v>0</v>
      </c>
      <c r="J28" s="40">
        <f t="shared" si="1"/>
        <v>0</v>
      </c>
      <c r="K28" s="14">
        <f t="shared" si="2"/>
        <v>0</v>
      </c>
      <c r="L28" s="23">
        <f t="shared" si="6"/>
        <v>285000</v>
      </c>
      <c r="M28" s="26">
        <f t="shared" si="4"/>
        <v>1995000</v>
      </c>
      <c r="N28" s="51"/>
    </row>
    <row r="29" spans="1:14" ht="156.5" thickBot="1" x14ac:dyDescent="0.4">
      <c r="A29" s="3"/>
      <c r="B29" s="61" t="s">
        <v>85</v>
      </c>
      <c r="C29" s="33">
        <v>1</v>
      </c>
      <c r="D29" s="33">
        <v>1812</v>
      </c>
      <c r="E29" s="37" t="s">
        <v>86</v>
      </c>
      <c r="F29" s="12">
        <v>220000</v>
      </c>
      <c r="G29" s="15">
        <f t="shared" si="5"/>
        <v>220000</v>
      </c>
      <c r="H29" s="12"/>
      <c r="I29" s="41">
        <f t="shared" si="0"/>
        <v>0</v>
      </c>
      <c r="J29" s="41">
        <f t="shared" si="1"/>
        <v>0</v>
      </c>
      <c r="K29" s="15">
        <f t="shared" si="2"/>
        <v>0</v>
      </c>
      <c r="L29" s="24">
        <f t="shared" si="6"/>
        <v>220000</v>
      </c>
      <c r="M29" s="27">
        <f t="shared" si="4"/>
        <v>220000</v>
      </c>
      <c r="N29" s="52"/>
    </row>
    <row r="30" spans="1:14" ht="15" thickBot="1" x14ac:dyDescent="0.4">
      <c r="A30" s="3"/>
      <c r="B30" s="3"/>
      <c r="D30" s="3"/>
      <c r="E30" s="3"/>
      <c r="G30" s="19">
        <f>SUM(G11:G29)</f>
        <v>12385000</v>
      </c>
      <c r="H30" s="38"/>
      <c r="I30" s="38"/>
      <c r="J30" s="38"/>
      <c r="K30" s="19">
        <f>SUM(K11:K29)</f>
        <v>4812739.2</v>
      </c>
      <c r="M30" s="19">
        <f>SUM(M11:M29)</f>
        <v>10731369.600000001</v>
      </c>
    </row>
    <row r="31" spans="1:14" x14ac:dyDescent="0.35">
      <c r="A31" s="3"/>
      <c r="B31" s="3"/>
      <c r="D31" s="3"/>
      <c r="E31" s="3"/>
    </row>
    <row r="32" spans="1:14" x14ac:dyDescent="0.35">
      <c r="A32" s="3"/>
      <c r="B32" s="3"/>
      <c r="D32" s="3"/>
      <c r="E32" s="3"/>
    </row>
    <row r="33" spans="1:5" x14ac:dyDescent="0.35">
      <c r="A33" s="3"/>
      <c r="B33" s="3"/>
      <c r="D33" s="3"/>
      <c r="E33" s="3"/>
    </row>
    <row r="34" spans="1:5" x14ac:dyDescent="0.35">
      <c r="A34" s="3"/>
      <c r="B34" s="3"/>
      <c r="D34" s="3"/>
      <c r="E34" s="3"/>
    </row>
    <row r="35" spans="1:5" x14ac:dyDescent="0.35">
      <c r="A35" s="3"/>
      <c r="B35" s="3"/>
      <c r="D35" s="3"/>
      <c r="E35" s="3"/>
    </row>
    <row r="36" spans="1:5" x14ac:dyDescent="0.35">
      <c r="A36" s="3"/>
      <c r="B36" s="3"/>
      <c r="D36" s="3"/>
      <c r="E36" s="3"/>
    </row>
    <row r="37" spans="1:5" x14ac:dyDescent="0.35">
      <c r="A37" s="3"/>
      <c r="B37" s="3"/>
      <c r="D37" s="3"/>
      <c r="E37" s="3"/>
    </row>
    <row r="38" spans="1:5" x14ac:dyDescent="0.35">
      <c r="A38" s="3"/>
      <c r="B38" s="3"/>
      <c r="D38" s="3"/>
      <c r="E38" s="3"/>
    </row>
    <row r="39" spans="1:5" x14ac:dyDescent="0.35">
      <c r="A39" s="3"/>
      <c r="B39" s="3"/>
      <c r="D39" s="3"/>
      <c r="E39" s="3"/>
    </row>
    <row r="40" spans="1:5" x14ac:dyDescent="0.35">
      <c r="A40" s="3"/>
      <c r="B40" s="3"/>
      <c r="D40" s="3"/>
      <c r="E40" s="3"/>
    </row>
    <row r="41" spans="1:5" x14ac:dyDescent="0.35">
      <c r="A41" s="3"/>
      <c r="B41" s="3"/>
      <c r="D41" s="3"/>
      <c r="E41" s="3"/>
    </row>
    <row r="42" spans="1:5" x14ac:dyDescent="0.35">
      <c r="A42" s="3"/>
      <c r="B42" s="3"/>
      <c r="E42" s="3"/>
    </row>
    <row r="43" spans="1:5" x14ac:dyDescent="0.35">
      <c r="A43" s="3"/>
      <c r="B43" s="3"/>
      <c r="E43" s="3"/>
    </row>
    <row r="44" spans="1:5" x14ac:dyDescent="0.35">
      <c r="A44" s="3"/>
      <c r="B44" s="3"/>
    </row>
    <row r="45" spans="1:5" x14ac:dyDescent="0.35">
      <c r="A45" s="3"/>
      <c r="B45" s="3"/>
    </row>
    <row r="46" spans="1:5" x14ac:dyDescent="0.35">
      <c r="A46" s="3"/>
      <c r="B46" s="3"/>
    </row>
    <row r="47" spans="1:5" x14ac:dyDescent="0.35">
      <c r="A47" s="3"/>
      <c r="B47" s="3"/>
    </row>
    <row r="48" spans="1:5" x14ac:dyDescent="0.35">
      <c r="A48" s="3"/>
      <c r="B48" s="3"/>
    </row>
    <row r="49" spans="1:2" x14ac:dyDescent="0.35">
      <c r="A49" s="3"/>
      <c r="B49" s="3"/>
    </row>
  </sheetData>
  <mergeCells count="20">
    <mergeCell ref="N11:N29"/>
    <mergeCell ref="L8:M8"/>
    <mergeCell ref="L9:L10"/>
    <mergeCell ref="C2:G2"/>
    <mergeCell ref="A7:G7"/>
    <mergeCell ref="A9:A10"/>
    <mergeCell ref="B9:B10"/>
    <mergeCell ref="C9:C10"/>
    <mergeCell ref="A8:K8"/>
    <mergeCell ref="N9:N10"/>
    <mergeCell ref="M9:M10"/>
    <mergeCell ref="D9:D10"/>
    <mergeCell ref="E9:E10"/>
    <mergeCell ref="F9:G9"/>
    <mergeCell ref="E15:E16"/>
    <mergeCell ref="E23:E25"/>
    <mergeCell ref="E17:E18"/>
    <mergeCell ref="E19:E22"/>
    <mergeCell ref="H9:K9"/>
    <mergeCell ref="E11:E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C5578-669A-418D-A1E2-DF11F7121AB7}">
  <dimension ref="A2:H64"/>
  <sheetViews>
    <sheetView workbookViewId="0">
      <selection sqref="A1:XFD1048576"/>
    </sheetView>
  </sheetViews>
  <sheetFormatPr baseColWidth="10" defaultRowHeight="14.5" x14ac:dyDescent="0.35"/>
  <cols>
    <col min="1" max="1" width="5.453125" customWidth="1"/>
    <col min="2" max="2" width="29.1796875" customWidth="1"/>
    <col min="3" max="3" width="23.54296875" customWidth="1"/>
    <col min="4" max="4" width="16.1796875" customWidth="1"/>
    <col min="5" max="5" width="14.54296875" customWidth="1"/>
    <col min="6" max="6" width="18.453125" customWidth="1"/>
    <col min="7" max="7" width="14.7265625" customWidth="1"/>
    <col min="8" max="8" width="12.81640625" customWidth="1"/>
  </cols>
  <sheetData>
    <row r="2" spans="1:8" ht="18.5" x14ac:dyDescent="0.35">
      <c r="A2" s="58" t="s">
        <v>8</v>
      </c>
      <c r="B2" s="58"/>
      <c r="C2" s="58"/>
      <c r="D2" s="58"/>
      <c r="E2" s="58"/>
      <c r="F2" s="58"/>
      <c r="G2" s="58"/>
    </row>
    <row r="3" spans="1:8" ht="37.5" customHeight="1" x14ac:dyDescent="0.35">
      <c r="A3" s="58" t="s">
        <v>7</v>
      </c>
      <c r="B3" s="58"/>
      <c r="C3" s="58"/>
      <c r="D3" s="58"/>
      <c r="E3" s="58"/>
      <c r="F3" s="58"/>
      <c r="G3" s="58"/>
    </row>
    <row r="4" spans="1:8" ht="18" customHeight="1" x14ac:dyDescent="0.35">
      <c r="A4" s="58" t="s">
        <v>9</v>
      </c>
      <c r="B4" s="58"/>
      <c r="C4" s="58"/>
      <c r="D4" s="58"/>
      <c r="E4" s="58"/>
      <c r="F4" s="58"/>
      <c r="G4" s="58"/>
    </row>
    <row r="5" spans="1:8" s="2" customFormat="1" ht="29" x14ac:dyDescent="0.3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13</v>
      </c>
    </row>
    <row r="6" spans="1:8" s="2" customFormat="1" ht="142.5" customHeight="1" x14ac:dyDescent="0.35">
      <c r="A6" s="2">
        <v>1</v>
      </c>
      <c r="B6" s="5" t="s">
        <v>38</v>
      </c>
      <c r="C6" s="8" t="s">
        <v>37</v>
      </c>
      <c r="D6" s="57" t="s">
        <v>10</v>
      </c>
      <c r="E6" s="57" t="s">
        <v>11</v>
      </c>
      <c r="F6" s="59" t="s">
        <v>34</v>
      </c>
      <c r="G6" s="57" t="s">
        <v>12</v>
      </c>
      <c r="H6" s="57">
        <v>12</v>
      </c>
    </row>
    <row r="7" spans="1:8" x14ac:dyDescent="0.35">
      <c r="A7" s="1"/>
      <c r="B7" s="5"/>
      <c r="C7" s="8"/>
      <c r="D7" s="57"/>
      <c r="E7" s="57"/>
      <c r="F7" s="59"/>
      <c r="G7" s="57"/>
      <c r="H7" s="57"/>
    </row>
    <row r="8" spans="1:8" x14ac:dyDescent="0.35">
      <c r="A8" s="3"/>
      <c r="B8" s="4"/>
      <c r="C8" s="8"/>
      <c r="D8" s="57"/>
      <c r="E8" s="57"/>
      <c r="F8" s="59"/>
      <c r="G8" s="57"/>
      <c r="H8" s="57"/>
    </row>
    <row r="9" spans="1:8" x14ac:dyDescent="0.35">
      <c r="A9" s="3"/>
      <c r="B9" s="4"/>
      <c r="C9" s="8"/>
      <c r="D9" s="57"/>
      <c r="E9" s="57"/>
      <c r="F9" s="59"/>
      <c r="G9" s="57"/>
      <c r="H9" s="57"/>
    </row>
    <row r="10" spans="1:8" x14ac:dyDescent="0.35">
      <c r="A10" s="3"/>
      <c r="B10" s="4"/>
      <c r="C10" s="8"/>
      <c r="D10" s="57"/>
      <c r="E10" s="57"/>
      <c r="F10" s="59"/>
      <c r="G10" s="57"/>
      <c r="H10" s="57"/>
    </row>
    <row r="11" spans="1:8" x14ac:dyDescent="0.35">
      <c r="A11" s="3"/>
      <c r="B11" s="4"/>
      <c r="C11" s="8"/>
      <c r="D11" s="57"/>
      <c r="E11" s="57"/>
      <c r="F11" s="59"/>
      <c r="G11" s="57"/>
      <c r="H11" s="57"/>
    </row>
    <row r="12" spans="1:8" x14ac:dyDescent="0.35">
      <c r="A12" s="3"/>
      <c r="B12" s="4"/>
      <c r="C12" s="8"/>
      <c r="D12" s="57"/>
      <c r="E12" s="57"/>
      <c r="F12" s="59"/>
      <c r="G12" s="57"/>
      <c r="H12" s="57"/>
    </row>
    <row r="13" spans="1:8" x14ac:dyDescent="0.35">
      <c r="A13" s="1"/>
      <c r="B13" s="5"/>
      <c r="C13" s="8"/>
      <c r="D13" s="57"/>
      <c r="E13" s="57"/>
      <c r="F13" s="59"/>
      <c r="G13" s="57"/>
      <c r="H13" s="57"/>
    </row>
    <row r="14" spans="1:8" x14ac:dyDescent="0.35">
      <c r="A14" s="3"/>
      <c r="B14" s="4" t="s">
        <v>16</v>
      </c>
      <c r="C14" s="8"/>
      <c r="D14" s="57"/>
      <c r="E14" s="57"/>
      <c r="F14" s="59"/>
      <c r="G14" s="57"/>
      <c r="H14" s="57"/>
    </row>
    <row r="15" spans="1:8" x14ac:dyDescent="0.35">
      <c r="A15" s="3"/>
      <c r="B15" s="4" t="s">
        <v>17</v>
      </c>
      <c r="C15" s="8"/>
      <c r="D15" s="57"/>
      <c r="E15" s="57"/>
      <c r="F15" s="59"/>
      <c r="G15" s="57"/>
      <c r="H15" s="57"/>
    </row>
    <row r="16" spans="1:8" x14ac:dyDescent="0.35">
      <c r="A16" s="3"/>
      <c r="B16" s="4" t="s">
        <v>18</v>
      </c>
      <c r="C16" s="8"/>
      <c r="D16" s="57"/>
      <c r="E16" s="57"/>
      <c r="F16" s="59"/>
      <c r="G16" s="57"/>
      <c r="H16" s="57"/>
    </row>
    <row r="17" spans="1:8" x14ac:dyDescent="0.35">
      <c r="A17" s="3"/>
      <c r="B17" s="4" t="s">
        <v>19</v>
      </c>
      <c r="C17" s="8"/>
      <c r="D17" s="57"/>
      <c r="E17" s="57"/>
      <c r="F17" s="59"/>
      <c r="G17" s="57"/>
      <c r="H17" s="57"/>
    </row>
    <row r="18" spans="1:8" x14ac:dyDescent="0.35">
      <c r="A18" s="1"/>
      <c r="B18" s="5" t="s">
        <v>20</v>
      </c>
      <c r="C18" s="8"/>
      <c r="D18" s="57"/>
      <c r="E18" s="1" t="s">
        <v>21</v>
      </c>
      <c r="F18" s="59"/>
      <c r="G18" s="57"/>
      <c r="H18" s="3">
        <v>2</v>
      </c>
    </row>
    <row r="19" spans="1:8" x14ac:dyDescent="0.35">
      <c r="A19" s="1"/>
      <c r="B19" s="5" t="s">
        <v>22</v>
      </c>
      <c r="C19" s="8"/>
      <c r="D19" s="57"/>
      <c r="E19" s="1" t="s">
        <v>25</v>
      </c>
      <c r="F19" s="59"/>
      <c r="G19" s="57"/>
      <c r="H19" s="3">
        <v>1</v>
      </c>
    </row>
    <row r="20" spans="1:8" x14ac:dyDescent="0.35">
      <c r="A20" s="3"/>
      <c r="B20" s="4" t="s">
        <v>14</v>
      </c>
      <c r="C20" s="8"/>
      <c r="D20" s="57"/>
      <c r="E20" s="1" t="s">
        <v>25</v>
      </c>
      <c r="F20" s="59"/>
      <c r="G20" s="57"/>
      <c r="H20" s="3">
        <v>1</v>
      </c>
    </row>
    <row r="21" spans="1:8" x14ac:dyDescent="0.35">
      <c r="A21" s="3"/>
      <c r="B21" s="4" t="s">
        <v>15</v>
      </c>
      <c r="C21" s="8"/>
      <c r="D21" s="57"/>
      <c r="E21" s="1" t="s">
        <v>25</v>
      </c>
      <c r="F21" s="59"/>
      <c r="G21" s="57"/>
      <c r="H21" s="3">
        <v>1</v>
      </c>
    </row>
    <row r="22" spans="1:8" x14ac:dyDescent="0.35">
      <c r="A22" s="3"/>
      <c r="B22" s="4" t="s">
        <v>23</v>
      </c>
      <c r="C22" s="8"/>
      <c r="D22" s="57"/>
      <c r="E22" s="1" t="s">
        <v>25</v>
      </c>
      <c r="F22" s="59"/>
      <c r="G22" s="57"/>
      <c r="H22" s="3">
        <v>1</v>
      </c>
    </row>
    <row r="23" spans="1:8" x14ac:dyDescent="0.35">
      <c r="A23" s="3"/>
      <c r="B23" s="4" t="s">
        <v>24</v>
      </c>
      <c r="C23" s="8"/>
      <c r="D23" s="57"/>
      <c r="E23" s="1" t="s">
        <v>25</v>
      </c>
      <c r="F23" s="59"/>
      <c r="G23" s="57"/>
      <c r="H23" s="3">
        <v>1</v>
      </c>
    </row>
    <row r="24" spans="1:8" x14ac:dyDescent="0.35">
      <c r="A24" s="1"/>
      <c r="B24" s="5" t="s">
        <v>26</v>
      </c>
      <c r="C24" s="8"/>
      <c r="D24" s="57"/>
      <c r="E24" s="1" t="s">
        <v>21</v>
      </c>
      <c r="F24" s="59"/>
      <c r="G24" s="57"/>
      <c r="H24" s="3">
        <v>2</v>
      </c>
    </row>
    <row r="25" spans="1:8" x14ac:dyDescent="0.35">
      <c r="A25" s="3"/>
      <c r="B25" s="6" t="s">
        <v>27</v>
      </c>
      <c r="C25" s="8"/>
      <c r="D25" s="57"/>
      <c r="E25" s="1" t="s">
        <v>21</v>
      </c>
      <c r="F25" s="59"/>
      <c r="G25" s="57"/>
      <c r="H25" s="3">
        <v>2</v>
      </c>
    </row>
    <row r="26" spans="1:8" x14ac:dyDescent="0.35">
      <c r="A26" s="3"/>
      <c r="B26" s="6" t="s">
        <v>28</v>
      </c>
      <c r="C26" s="8"/>
      <c r="D26" s="57"/>
      <c r="E26" s="1" t="s">
        <v>21</v>
      </c>
      <c r="F26" s="59"/>
      <c r="G26" s="57"/>
      <c r="H26" s="3">
        <v>2</v>
      </c>
    </row>
    <row r="27" spans="1:8" x14ac:dyDescent="0.35">
      <c r="A27" s="3"/>
      <c r="B27" s="6" t="s">
        <v>29</v>
      </c>
      <c r="C27" s="8"/>
      <c r="D27" s="57"/>
      <c r="E27" s="1" t="s">
        <v>21</v>
      </c>
      <c r="F27" s="59"/>
      <c r="G27" s="57"/>
      <c r="H27" s="3">
        <v>2</v>
      </c>
    </row>
    <row r="28" spans="1:8" x14ac:dyDescent="0.35">
      <c r="A28" s="1"/>
      <c r="B28" s="5" t="s">
        <v>30</v>
      </c>
      <c r="C28" s="8"/>
      <c r="D28" s="57"/>
      <c r="E28" s="1" t="s">
        <v>25</v>
      </c>
      <c r="F28" s="59"/>
      <c r="G28" s="57"/>
      <c r="H28" s="3">
        <v>1</v>
      </c>
    </row>
    <row r="29" spans="1:8" x14ac:dyDescent="0.35">
      <c r="A29" s="3"/>
      <c r="B29" s="4" t="s">
        <v>31</v>
      </c>
      <c r="C29" s="8"/>
      <c r="D29" s="57"/>
      <c r="E29" s="1" t="s">
        <v>25</v>
      </c>
      <c r="F29" s="59"/>
      <c r="G29" s="57"/>
      <c r="H29" s="3">
        <v>1</v>
      </c>
    </row>
    <row r="30" spans="1:8" x14ac:dyDescent="0.35">
      <c r="A30" s="3"/>
      <c r="B30" s="6" t="s">
        <v>32</v>
      </c>
      <c r="C30" s="8"/>
      <c r="D30" s="57"/>
      <c r="E30" s="1" t="s">
        <v>25</v>
      </c>
      <c r="F30" s="59"/>
      <c r="G30" s="57"/>
      <c r="H30" s="3">
        <v>1</v>
      </c>
    </row>
    <row r="31" spans="1:8" x14ac:dyDescent="0.35">
      <c r="A31" s="3"/>
      <c r="B31" s="6" t="s">
        <v>33</v>
      </c>
      <c r="C31" s="8"/>
      <c r="D31" s="57"/>
      <c r="E31" s="1" t="s">
        <v>25</v>
      </c>
      <c r="F31" s="59"/>
      <c r="G31" s="57"/>
      <c r="H31" s="3">
        <v>1</v>
      </c>
    </row>
    <row r="32" spans="1:8" x14ac:dyDescent="0.35">
      <c r="A32" s="1"/>
      <c r="B32" s="5" t="s">
        <v>35</v>
      </c>
      <c r="C32" s="8"/>
      <c r="D32" s="57"/>
      <c r="E32" s="1" t="s">
        <v>21</v>
      </c>
      <c r="F32" s="59"/>
      <c r="G32" s="57"/>
      <c r="H32" s="3">
        <v>2</v>
      </c>
    </row>
    <row r="33" spans="1:8" ht="42" customHeight="1" x14ac:dyDescent="0.35">
      <c r="A33" s="2">
        <v>2</v>
      </c>
      <c r="B33" s="5" t="s">
        <v>36</v>
      </c>
      <c r="C33" s="7"/>
      <c r="D33" s="7"/>
      <c r="E33" s="7"/>
      <c r="F33" s="7"/>
      <c r="G33" s="7"/>
      <c r="H33" s="7"/>
    </row>
    <row r="34" spans="1:8" x14ac:dyDescent="0.35">
      <c r="A34" s="3"/>
      <c r="B34" s="3"/>
      <c r="D34" s="3"/>
      <c r="E34" s="3"/>
      <c r="F34" s="3"/>
      <c r="G34" s="3"/>
    </row>
    <row r="35" spans="1:8" x14ac:dyDescent="0.35">
      <c r="A35" s="3"/>
      <c r="B35" s="3"/>
      <c r="D35" s="3"/>
      <c r="E35" s="3"/>
      <c r="F35" s="3"/>
      <c r="G35" s="3"/>
    </row>
    <row r="36" spans="1:8" x14ac:dyDescent="0.35">
      <c r="A36" s="3"/>
      <c r="B36" s="3"/>
      <c r="D36" s="3"/>
      <c r="E36" s="3"/>
      <c r="F36" s="3"/>
      <c r="G36" s="3"/>
    </row>
    <row r="37" spans="1:8" x14ac:dyDescent="0.35">
      <c r="A37" s="3"/>
      <c r="B37" s="3"/>
      <c r="D37" s="3"/>
      <c r="E37" s="3"/>
      <c r="F37" s="3"/>
      <c r="G37" s="3"/>
    </row>
    <row r="38" spans="1:8" x14ac:dyDescent="0.35">
      <c r="A38" s="3"/>
      <c r="B38" s="3"/>
      <c r="D38" s="3"/>
      <c r="E38" s="3"/>
      <c r="F38" s="3"/>
      <c r="G38" s="3"/>
    </row>
    <row r="39" spans="1:8" x14ac:dyDescent="0.35">
      <c r="A39" s="3"/>
      <c r="B39" s="3"/>
      <c r="D39" s="3"/>
      <c r="E39" s="3"/>
      <c r="F39" s="3"/>
      <c r="G39" s="3"/>
    </row>
    <row r="40" spans="1:8" x14ac:dyDescent="0.35">
      <c r="A40" s="3"/>
      <c r="B40" s="3"/>
      <c r="D40" s="3"/>
      <c r="E40" s="3"/>
      <c r="F40" s="3"/>
      <c r="G40" s="3"/>
    </row>
    <row r="41" spans="1:8" x14ac:dyDescent="0.35">
      <c r="A41" s="3"/>
      <c r="B41" s="3"/>
      <c r="D41" s="3"/>
      <c r="E41" s="3"/>
      <c r="F41" s="3"/>
      <c r="G41" s="3"/>
    </row>
    <row r="42" spans="1:8" x14ac:dyDescent="0.35">
      <c r="A42" s="3"/>
      <c r="B42" s="3"/>
      <c r="D42" s="3"/>
      <c r="E42" s="3"/>
      <c r="F42" s="3"/>
      <c r="G42" s="3"/>
    </row>
    <row r="43" spans="1:8" x14ac:dyDescent="0.35">
      <c r="A43" s="3"/>
      <c r="B43" s="3"/>
      <c r="D43" s="3"/>
      <c r="E43" s="3"/>
      <c r="F43" s="3"/>
      <c r="G43" s="3"/>
    </row>
    <row r="44" spans="1:8" x14ac:dyDescent="0.35">
      <c r="A44" s="3"/>
      <c r="B44" s="3"/>
      <c r="D44" s="3"/>
      <c r="E44" s="3"/>
      <c r="F44" s="3"/>
      <c r="G44" s="3"/>
    </row>
    <row r="45" spans="1:8" x14ac:dyDescent="0.35">
      <c r="A45" s="3"/>
      <c r="B45" s="3"/>
      <c r="D45" s="3"/>
      <c r="E45" s="3"/>
      <c r="F45" s="3"/>
      <c r="G45" s="3"/>
    </row>
    <row r="46" spans="1:8" x14ac:dyDescent="0.35">
      <c r="A46" s="3"/>
      <c r="B46" s="3"/>
      <c r="D46" s="3"/>
      <c r="E46" s="3"/>
      <c r="F46" s="3"/>
      <c r="G46" s="3"/>
    </row>
    <row r="47" spans="1:8" x14ac:dyDescent="0.35">
      <c r="A47" s="3"/>
      <c r="B47" s="3"/>
      <c r="D47" s="3"/>
      <c r="E47" s="3"/>
      <c r="F47" s="3"/>
      <c r="G47" s="3"/>
    </row>
    <row r="48" spans="1:8" x14ac:dyDescent="0.35">
      <c r="A48" s="3"/>
      <c r="B48" s="3"/>
      <c r="D48" s="3"/>
      <c r="E48" s="3"/>
      <c r="F48" s="3"/>
      <c r="G48" s="3"/>
    </row>
    <row r="49" spans="1:7" x14ac:dyDescent="0.35">
      <c r="A49" s="3"/>
      <c r="B49" s="3"/>
      <c r="D49" s="3"/>
      <c r="E49" s="3"/>
      <c r="F49" s="3"/>
      <c r="G49" s="3"/>
    </row>
    <row r="50" spans="1:7" x14ac:dyDescent="0.35">
      <c r="A50" s="3"/>
      <c r="B50" s="3"/>
      <c r="D50" s="3"/>
      <c r="E50" s="3"/>
      <c r="F50" s="3"/>
      <c r="G50" s="3"/>
    </row>
    <row r="51" spans="1:7" x14ac:dyDescent="0.35">
      <c r="A51" s="3"/>
      <c r="B51" s="3"/>
      <c r="D51" s="3"/>
      <c r="E51" s="3"/>
      <c r="F51" s="3"/>
      <c r="G51" s="3"/>
    </row>
    <row r="52" spans="1:7" x14ac:dyDescent="0.35">
      <c r="A52" s="3"/>
      <c r="B52" s="3"/>
      <c r="D52" s="3"/>
      <c r="E52" s="3"/>
      <c r="F52" s="3"/>
      <c r="G52" s="3"/>
    </row>
    <row r="53" spans="1:7" x14ac:dyDescent="0.35">
      <c r="A53" s="3"/>
      <c r="B53" s="3"/>
      <c r="D53" s="3"/>
      <c r="E53" s="3"/>
      <c r="F53" s="3"/>
      <c r="G53" s="3"/>
    </row>
    <row r="54" spans="1:7" x14ac:dyDescent="0.35">
      <c r="A54" s="3"/>
      <c r="B54" s="3"/>
      <c r="D54" s="3"/>
      <c r="E54" s="3"/>
      <c r="F54" s="3"/>
      <c r="G54" s="3"/>
    </row>
    <row r="55" spans="1:7" x14ac:dyDescent="0.35">
      <c r="A55" s="3"/>
      <c r="B55" s="3"/>
      <c r="D55" s="3"/>
      <c r="E55" s="3"/>
      <c r="F55" s="3"/>
      <c r="G55" s="3"/>
    </row>
    <row r="56" spans="1:7" x14ac:dyDescent="0.35">
      <c r="A56" s="3"/>
      <c r="B56" s="3"/>
      <c r="D56" s="3"/>
      <c r="E56" s="3"/>
      <c r="F56" s="3"/>
      <c r="G56" s="3"/>
    </row>
    <row r="57" spans="1:7" x14ac:dyDescent="0.35">
      <c r="A57" s="3"/>
      <c r="B57" s="3"/>
      <c r="E57" s="3"/>
      <c r="F57" s="3"/>
      <c r="G57" s="3"/>
    </row>
    <row r="58" spans="1:7" x14ac:dyDescent="0.35">
      <c r="A58" s="3"/>
      <c r="B58" s="3"/>
      <c r="E58" s="3"/>
      <c r="F58" s="3"/>
      <c r="G58" s="3"/>
    </row>
    <row r="59" spans="1:7" x14ac:dyDescent="0.35">
      <c r="A59" s="3"/>
      <c r="B59" s="3"/>
    </row>
    <row r="60" spans="1:7" x14ac:dyDescent="0.35">
      <c r="A60" s="3"/>
      <c r="B60" s="3"/>
    </row>
    <row r="61" spans="1:7" x14ac:dyDescent="0.35">
      <c r="A61" s="3"/>
      <c r="B61" s="3"/>
    </row>
    <row r="62" spans="1:7" x14ac:dyDescent="0.35">
      <c r="A62" s="3"/>
      <c r="B62" s="3"/>
    </row>
    <row r="63" spans="1:7" x14ac:dyDescent="0.35">
      <c r="A63" s="3"/>
      <c r="B63" s="3"/>
    </row>
    <row r="64" spans="1:7" x14ac:dyDescent="0.35">
      <c r="A64" s="3"/>
      <c r="B64" s="3"/>
    </row>
  </sheetData>
  <mergeCells count="8">
    <mergeCell ref="H6:H17"/>
    <mergeCell ref="A3:G3"/>
    <mergeCell ref="A2:G2"/>
    <mergeCell ref="A4:G4"/>
    <mergeCell ref="D6:D32"/>
    <mergeCell ref="E6:E17"/>
    <mergeCell ref="F6:F32"/>
    <mergeCell ref="G6:G32"/>
  </mergeCells>
  <pageMargins left="0.7" right="0.7" top="0.75" bottom="0.75" header="0.3" footer="0.3"/>
  <headerFooter>
    <oddHeader>&amp;R&amp;"Calibri"&amp;10&amp;KFF0000 Información pública&amp;1#_x000D_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COTIZACIÓN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Jorge Guevara Suárez</dc:creator>
  <cp:lastModifiedBy>Diana Wilches</cp:lastModifiedBy>
  <dcterms:created xsi:type="dcterms:W3CDTF">2025-03-26T14:11:15Z</dcterms:created>
  <dcterms:modified xsi:type="dcterms:W3CDTF">2026-06-26T16:13:13Z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9276b6-75f1-4620-a6a2-153244a3486e_Enabled">
    <vt:lpwstr>true</vt:lpwstr>
  </property>
  <property fmtid="{D5CDD505-2E9C-101B-9397-08002B2CF9AE}" pid="3" name="MSIP_Label_7c9276b6-75f1-4620-a6a2-153244a3486e_SetDate">
    <vt:lpwstr>2025-03-26T15:38:12Z</vt:lpwstr>
  </property>
  <property fmtid="{D5CDD505-2E9C-101B-9397-08002B2CF9AE}" pid="4" name="MSIP_Label_7c9276b6-75f1-4620-a6a2-153244a3486e_Method">
    <vt:lpwstr>Privileged</vt:lpwstr>
  </property>
  <property fmtid="{D5CDD505-2E9C-101B-9397-08002B2CF9AE}" pid="5" name="MSIP_Label_7c9276b6-75f1-4620-a6a2-153244a3486e_Name">
    <vt:lpwstr>Pru_Pública</vt:lpwstr>
  </property>
  <property fmtid="{D5CDD505-2E9C-101B-9397-08002B2CF9AE}" pid="6" name="MSIP_Label_7c9276b6-75f1-4620-a6a2-153244a3486e_SiteId">
    <vt:lpwstr>2cdab013-7b2d-4428-b384-326c870248c1</vt:lpwstr>
  </property>
  <property fmtid="{D5CDD505-2E9C-101B-9397-08002B2CF9AE}" pid="7" name="MSIP_Label_7c9276b6-75f1-4620-a6a2-153244a3486e_ActionId">
    <vt:lpwstr>790f98ba-11ab-4a8b-8690-ed8172de704d</vt:lpwstr>
  </property>
  <property fmtid="{D5CDD505-2E9C-101B-9397-08002B2CF9AE}" pid="8" name="MSIP_Label_7c9276b6-75f1-4620-a6a2-153244a3486e_ContentBits">
    <vt:lpwstr>1</vt:lpwstr>
  </property>
  <property fmtid="{D5CDD505-2E9C-101B-9397-08002B2CF9AE}" pid="9" name="MSIP_Label_7c9276b6-75f1-4620-a6a2-153244a3486e_Tag">
    <vt:lpwstr>10, 0, 1, 1</vt:lpwstr>
  </property>
</Properties>
</file>