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B439C7C9-6316-4234-BB1D-CD2419D2B3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inicial" sheetId="1" r:id="rId1"/>
    <sheet name="INFORME 20 AB A 30 MAY2026" sheetId="2" r:id="rId2"/>
    <sheet name="TOTAL GASTOS" sheetId="3" r:id="rId3"/>
    <sheet name="PRESUPUESTO EJECUTADO" sheetId="4" r:id="rId4"/>
  </sheets>
  <definedNames>
    <definedName name="_xlnm.Print_Area" localSheetId="1">'INFORME 20 AB A 30 MAY2026'!$B$159:$D$172</definedName>
    <definedName name="_xlnm.Print_Area" localSheetId="3">'PRESUPUESTO EJECUTADO'!$B$2:$E$21</definedName>
    <definedName name="_xlnm.Print_Area" localSheetId="2">'TOTAL GASTOS'!$B$1:$C$22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  <c r="D19" i="4" s="1"/>
  <c r="E16" i="4"/>
  <c r="E18" i="4"/>
  <c r="E10" i="4"/>
  <c r="E11" i="4"/>
  <c r="E12" i="4"/>
  <c r="E13" i="4"/>
  <c r="E14" i="4"/>
  <c r="E15" i="4"/>
  <c r="E9" i="4"/>
  <c r="C8" i="3"/>
  <c r="C17" i="4"/>
  <c r="C19" i="4" s="1"/>
  <c r="D171" i="2"/>
  <c r="C17" i="3" s="1"/>
  <c r="D154" i="2"/>
  <c r="D155" i="2" s="1"/>
  <c r="C15" i="3" s="1"/>
  <c r="D139" i="2"/>
  <c r="C14" i="3" s="1"/>
  <c r="D120" i="2"/>
  <c r="C13" i="3" s="1"/>
  <c r="D83" i="2"/>
  <c r="C10" i="3" s="1"/>
  <c r="D106" i="2"/>
  <c r="C12" i="3" s="1"/>
  <c r="D96" i="2"/>
  <c r="C11" i="3" s="1"/>
  <c r="D66" i="2"/>
  <c r="C9" i="3" s="1"/>
  <c r="D55" i="2"/>
  <c r="E17" i="4" l="1"/>
  <c r="E19" i="4" s="1"/>
  <c r="C16" i="3"/>
  <c r="C18" i="3" s="1"/>
  <c r="D174" i="2"/>
  <c r="C17" i="1" l="1"/>
  <c r="C19" i="1" s="1"/>
</calcChain>
</file>

<file path=xl/sharedStrings.xml><?xml version="1.0" encoding="utf-8"?>
<sst xmlns="http://schemas.openxmlformats.org/spreadsheetml/2006/main" count="271" uniqueCount="97">
  <si>
    <t>CONTRATACION TALENTO HUMANO</t>
  </si>
  <si>
    <t>SERVICIO DE ALIMENTACION NUTRICIONAL BALANCEADA</t>
  </si>
  <si>
    <t>PROYECTOS PRODUCTIVOS PARA LA INCLUSION DEL ADULTO MAYOR</t>
  </si>
  <si>
    <t>PROYECTO PARA LA DOTACION Y BUEN VESTIR DEL ADULTO MAYOR</t>
  </si>
  <si>
    <t>ASEO GENERAL DEL ADULTO MAYOR Y LOCATIVO</t>
  </si>
  <si>
    <t xml:space="preserve"> TRANSPORTE GENERAL</t>
  </si>
  <si>
    <t>GASTOS VARIOS O DIVERSOS</t>
  </si>
  <si>
    <t>SERVICIOS DE MEDICAMENTOS,SOLUCIONES E INSUMOS DEL AREA DE MEDICINA PARA EL ADULTO MAYOR</t>
  </si>
  <si>
    <t>INVERSION TOTAL DE FUNCIONAMIENTO</t>
  </si>
  <si>
    <t>VALOR TOTAL EJECUCIÓN</t>
  </si>
  <si>
    <t>PRESUPUESTO  DE LA  CASA DEL ABUELO EL BUEN SAMARITANO</t>
  </si>
  <si>
    <t>MAS ADMINISTRACION 10%</t>
  </si>
  <si>
    <t>AGUSTIN CODAZZI - CESAR</t>
  </si>
  <si>
    <t>CONCEPTO</t>
  </si>
  <si>
    <t>VALOR</t>
  </si>
  <si>
    <t>CONCEPTOS</t>
  </si>
  <si>
    <t>CASA DEL ABUELO "EL  BUEN SAMARITANO"</t>
  </si>
  <si>
    <t>FECHA</t>
  </si>
  <si>
    <t>GASTOS VARIOS PARA EL ANCIANATO PAGO SERVICIO DE GAS- FACTURA 63019329- VANTI</t>
  </si>
  <si>
    <t xml:space="preserve">GASTOS VARIOS PARA EL ANCIANATO PARA TRANSPORTE PARA COMPRA DE VIVERES, CITAS MEDICAS Y DILIGENCIA DE OFICINA - COOTRACOD </t>
  </si>
  <si>
    <t xml:space="preserve">ADMINISTRACION </t>
  </si>
  <si>
    <t>ASOCIACION PARA EL DESARROLLO INTEGRAL Y CULTURAL</t>
  </si>
  <si>
    <t>DE LAS COMUNIDADES</t>
  </si>
  <si>
    <t>DEL 20 DE ABRIL  AL 30 DE MAYO/2026</t>
  </si>
  <si>
    <t xml:space="preserve"> TOTAL GASTOS DOTACION DE ADMINISTRACION</t>
  </si>
  <si>
    <t>TOTAL GASTOS VARIO O DIVERSOS</t>
  </si>
  <si>
    <t xml:space="preserve"> TOTAL GASTOS TRANSPORTE GENERAL</t>
  </si>
  <si>
    <t xml:space="preserve"> TOTAL GASTOS ASEO GENERAL DEL ADULTO MAYOR Y LOCATIVO</t>
  </si>
  <si>
    <t xml:space="preserve"> TOTAL GASTOS DOTACION Y BUEN VESTIR ADULTO MAYOR</t>
  </si>
  <si>
    <t>TOTAL GASTOS DE MEDICAMENTOS, SOLUCIONES E INSUMOS</t>
  </si>
  <si>
    <t xml:space="preserve"> TOTAL GASTOS PROYECTOS PRODUCTIVOS -INCLUSION ADULTO MAYOR</t>
  </si>
  <si>
    <t>TOTAL GASTOS TALENTO HUMANO</t>
  </si>
  <si>
    <t>TOTAL SERVICIOS DE ALIMENTACION NUTRICIONAL BALANCEADA</t>
  </si>
  <si>
    <t xml:space="preserve"> 30/04/2026</t>
  </si>
  <si>
    <t>PAGO PRESTACION DE SERVICIOS COMO ADMINISTRADOR EN EL ANCIANATO EL BUEN SAMARITANO DEL 20 AL 30 DE ABRIL /2026</t>
  </si>
  <si>
    <t>PAGO PRESTACION DE SERVICIOS COMO SERVICIO GENERAL (OFICIOS VARIOS) EN EL ANCIANATO EL BUEN SAMARITANO DEL 20 AL 30 DE ABRIL /2026</t>
  </si>
  <si>
    <t>PAGO PRESTACION DE SERVICIOS COMO SERVICIOS GENERALES EN EL ANCIANATO EL BUEN SAMARITANO DEL 20 AL 30 DE ABRIL /2026</t>
  </si>
  <si>
    <t>PAGO PRESTACION DE SERVICIOS COMO AUXILIAR DE ENFERMERIA EN EL ANCIANATO EL BUEN SAMARITANO DEL 20 AL 30 DE ABRIL /2026</t>
  </si>
  <si>
    <t>PAGO PRESTACION DE SERVICIOS COMO MANIPULADORA DE ALIMENTOS EN EL ANCIANATO EL BUEN SAMARITANO DEL 20 AL 30 DE ABRIL /2026</t>
  </si>
  <si>
    <t>PAGO PRESTACION DE SERVICIOS COMO AUXILIAR DE ENFERMERIA OCASIONAL EN EL ANCIANATO EL BUEN SAMARITANO DEL 20 AL 30 DE ABRIL /2026</t>
  </si>
  <si>
    <t>PAGO PRESTACION DE SERVICIOS COMO SERVICIOS GENERALES OCASIONAL EN EL ANCIANATO EL BUEN SAMARITANO DEL 20 AL 30 DE ABRIL /2026</t>
  </si>
  <si>
    <t>PAGO PRESTACION DE SERVICIOS COMO SERVICIO GENERAL (OFICIOS VARIOS) OCASIONAL EN EL ANCIANATO EL BUEN SAMARITANO DEL 20 AL 30 DE ABRIL /2026</t>
  </si>
  <si>
    <t>PAGO PRESTACION DE SERVICIOS COMO PSICOLOGA EN EL ANCIANATO EL BUEN SAMARITANO DEL 20 AL 30 DE ABRIL /2026</t>
  </si>
  <si>
    <t>PAGO PRESTACION DE SERVICIOS COMO FISIOTERAPISTA  EN EL ANCIANATO EL BUEN SAMARITANO DEL 20 AL 30 DE ABRIL /2026</t>
  </si>
  <si>
    <t>PAGO PRESTACION DE SERVICIOS COMO NUTRICIONISTA EN EL ANCIANATO EL BUEN SAMARITANO DEL 20 AL 30 DE ABRIL /2026</t>
  </si>
  <si>
    <t>PAGO PRESTACION DE SERVICIOS COMO AUXILIAR DE ENFERMERIA EN EL ANCIANATO EL BUEN SAMARITANO DEL 20 AL 30 DE ABRIL /2026. RETENCION $35.200 Y VALOR PAGADO $ 551,466</t>
  </si>
  <si>
    <t>PAGO PRESTACION DE SERVICIOS AL CUIDADO DE LOS PROYECTOS PRODUCTIVOS EN EL ANCIANATO EL BUEN SAMARITANO DEL 20 AL 30 DE ABRIL /2026. RETENCION $35.200 Y VALOR PAGADO $ 551,466</t>
  </si>
  <si>
    <t xml:space="preserve"> 30/05/2026</t>
  </si>
  <si>
    <t>PAGO PRESTACION DE SERVICIOS COMO ADMINISTRADOR EN EL ANCIANATO EL BUEN SAMARITANO DEL MES DE MAYO /2026</t>
  </si>
  <si>
    <t>PAGO PRESTACION DE SERVICIOS COMO SERVICIO GENERAL (OFICIOS VARIOS) EN EL ANCIANATO EL BUEN SAMARITANO DEL MES DE MAYO /2026</t>
  </si>
  <si>
    <t>PAGO PRESTACION DE SERVICIOS COMO SERVICIOS GENERALES EN EL ANCIANATO EL BUEN SAMARITANO DEL MES DE MAYO /2026</t>
  </si>
  <si>
    <t>PAGO PRESTACION DE SERVICIOS COMO AUXILIAR DE ENFERMERIA EN EL ANCIANATO EL BUEN SAMARITANO DEL MES DE MAYO /2026</t>
  </si>
  <si>
    <t>PAGO PRESTACION DE SERVICIOS COMO MANIPULADORA DE ALIMENTOS EN EL ANCIANATO EL BUEN SAMARITANO DEL MES DE MAYO /2026</t>
  </si>
  <si>
    <t>PAGO PRESTACION DE SERVICIOS COMO AUXILIAR DE ENFERMERIA OCASIONAL EN EL ANCIANATO EL BUEN SAMARITANO DEL MES DE MAYO /2026</t>
  </si>
  <si>
    <t>PAGO PRESTACION DE SERVICIOS COMO SERVICIOS GENERALES OCASIONAL EN EL ANCIANATO EL BUEN SAMARITANO DEL MES DE MAYO /2026</t>
  </si>
  <si>
    <t>PAGO PRESTACION DE SERVICIOS COMO SERVICIO GENERAL (OFICIOS VARIOS) OCASIONAL EN EL ANCIANATO EL BUEN SAMARITANO DEL MES DE MAYO /2026</t>
  </si>
  <si>
    <t>PAGO PRESTACION DE SERVICIOS COMO PSICOLOGA EN EL ANCIANATO EL BUEN SAMARITANO DEL MES DE MAYO /2026</t>
  </si>
  <si>
    <t>PAGO PRESTACION DE SERVICIOS COMO FISIOTERAPISTA  EN EL ANCIANATO EL BUEN SAMARITANO DEL MES DE MAYO /2026</t>
  </si>
  <si>
    <t>PAGO PRESTACION DE SERVICIOS COMO NUTRICIONISTA EN EL ANCIANATO EL BUEN SAMARITANO DEL MES DE MAYO /2026</t>
  </si>
  <si>
    <t>PAGO PRESTACION DE SERVICIOS COMO AUXILIAR DE ENFERMERIA EN EL ANCIANATO EL BUEN SAMARITANO DEL MES DE MAYO /2026. RETENCION $96,000 Y VALOR PAGADO $1.504.000</t>
  </si>
  <si>
    <t>PAGO PRESTACION DE SERVICIOS AL CUIDADO DE LOS PROYECTOS PRODUCTIVOS EN EL ANCIANATO EL BUEN SAMARITANO DEL MES DE MAYO /2026. RETENCION $96.000 Y VALOR PAGADO $1,504,0000</t>
  </si>
  <si>
    <t>PAGO PRESTACION DE SERVICIOS COMO COORDINADORA EN EL ANCIANATO EL BUEN SAMARITANO DEL 20 AL 30 DE ABRIL /2026. RETENCION $51,333 VALOR PAGADO $1,232,000</t>
  </si>
  <si>
    <t>PAGO PRESTACION DE SERVICIOS COMO COORDINADORA EN EL ANCIANATO EL BUEN SAMARITANO DEL MES DE MAYO /2026. RETENCION $140,000 Y VALOR PAGADO $3,360,000</t>
  </si>
  <si>
    <t>GASTOS MANUTENCION PARA LOS ABUELOS DEL ANCIANATO. FACTURAS N. FE 614- CARMEN CECILIA GELVEZ ROMERO. VALOR RETEFUENTE $ 730,148  Y VALOR PAGADO $ 29,269,852</t>
  </si>
  <si>
    <t>GASTOS MANUTENCION PARA LOS ABUELOS DEL ANCIANATO. FACTURAS N. FE 621- CARMEN CECILIA GELVEZ ROMERO. VALOR RETEFUENTE $835,710  Y VALOR PAGADO $ 33,164,290</t>
  </si>
  <si>
    <t>GASTOS INSUMOS PARA PROYECTOS PRODUCTIVO PARA LOS ABUELOS DEL ANCIANATO. FACTURAS N. FV 1748- NATALY PAOLA JIMENEZ ARIZA.</t>
  </si>
  <si>
    <t>GASTOS INSUMOS PARA PROYECTOS PRODUCTIVO PARA LOS ABUELOS DEL ANCIANATO. FACTURAS N. FV 1730- NATALY PAOLA JIMENEZ ARIZA.</t>
  </si>
  <si>
    <t>GASTOS INSUMOS PARA PROYECTOS PRODUCTIVO PARA LOS ABUELOS DEL ANCIANATO. FACTURAS N. FV 1759- NATALY PAOLA JIMENEZ ARIZA.</t>
  </si>
  <si>
    <t>GASTOS INSUMOS PARA PROYECTOS PRODUCTIVO PARA LOS ABUELOS DEL ANCIANATO. FACTURAS N. FV 1776- NATALY PAOLA JIMENEZ ARIZA.</t>
  </si>
  <si>
    <t>GASTOS INSUMOS PARA PROYECTOS PRODUCTIVO PARA LOS ABUELOS DEL ANCIANATO. FACTURAS N. FV 1799- NATALY PAOLA JIMENEZ ARIZA.</t>
  </si>
  <si>
    <t>GASTOS INSUMOS PARA PROYECTOS PRODUCTIVO PARA LOS ABUELOS DEL ANCIANATO. FACTURAS N. FV 1816- NATALY PAOLA JIMENEZ ARIZA.</t>
  </si>
  <si>
    <t>GASTOS INSUMOS PARA PROYECTOS PRODUCTIVO PARA LOS ABUELOS DEL ANCIANATO. FACTURAS N. FV 1827- NATALY PAOLA JIMENEZ ARIZA.</t>
  </si>
  <si>
    <t>GASTOS MEDICAMENTOS PARA ABUELOS DEL ANCIANATO- FACTURA N. FE613- CARMEN CECILIA GELVEZ ROMERO. VALOR RETEFUENTE $72,988 Y VALOR A PAGAR $ 2.927,012</t>
  </si>
  <si>
    <t>GASTOS MEDICAMENTOS PARA ABUELOS DEL ANCIANATO- FACTURA N. FE 619- CARMEN CECILIA GELVEZ ROMERO. VALOR RETEFUENTE $87,500 Y VALOR A PAGAR $ 3,412,500</t>
  </si>
  <si>
    <t>GASTOS DOTACION  PARA ABUELOS DEL ANCIANATO-  GLADYS MARIA FUENTES ARDILA.  VALOR RETEFUENTE         $ 273,420 Y VALOR PAGADO $7,538,580</t>
  </si>
  <si>
    <t>GASTOS VARIOS PARA ABUELOS DEL ANCIANATO- COMPRA ELEMENTOS DE ASEO FACTURA N. FE 612- CARMEN CECILIA GELVEZ ROMERO.  VALOR RETEFUENTE     $ 148,775 Y VALOR PAGADO $6,851,225</t>
  </si>
  <si>
    <t>GASTOS VARIOS PARA ABUELOS DEL ANCIANATO- COMPRA ELEMENTOS DE ASEO FACTURA N. FEMG 1141- WILMER SANCHEZ VILLALOBO.  RETEFUENTE $109,642 VALOR A PAGAR $5,109,358</t>
  </si>
  <si>
    <t>GASTOS VARIOS PARA ABUELOS DEL ANCIANATO- COMPRA ELEMENTOS DE ASEO FACTURA N. FE 620- CARMEN CECILIA GELVEZ ROMERO.  VALOR RETEFUENTE     $ 147,477 Y VALOR PAGADO $6,852,523</t>
  </si>
  <si>
    <t>GASTOS VARIOS PARA EL ANCIANATO PARA TRANSPORTE PARA COMPRA DE VIVERES, CITAS MEDICAS Y DILIGENCIA DE OFICINA - LUIS CARLOS RODRIGUEZ LIÑAN</t>
  </si>
  <si>
    <t>GASTOS VARIOS PARA EL ANCIANATO PAGO SERVICIO DE AGUA- FACTURA 2535265- EMCODAZZI</t>
  </si>
  <si>
    <t>GASTOS VARIOS PARA EL ANCIANATO PAGO SERVICIO DE INTERNET- UFIMAX SAS</t>
  </si>
  <si>
    <t>GASTOS VARIOS PARA EL ANCIANATO PAGO REPUESTOS PARA MANTENIMIENTOS DE LAS LAVADORA- LUIS ERNESTO CRUZ HERRERA</t>
  </si>
  <si>
    <t>GASTOS VARIOS PARA EL ANCIANATO PAGO PARA REPARACIONES Y MANTENIMIENTOS EN LAS INSTALACIONES LOCATIVAS- JOSE JAVIER GONZALEZ CAMARGO. RETENCIONES $26,250 Y VALOR PAGADO $723,750</t>
  </si>
  <si>
    <t>GASTOS VARIOS PARA EL ANCIANATO PAGO COMPRA DE MATERIALES PARA REPARACIONES Y MANTENIMIENTOS EN LAS INSTALACIONES LOCATIVAS- MERCEDES DEVIA RODRIGUEZ - FACTURAS N. ELEC 3610 Y ELEC 3609</t>
  </si>
  <si>
    <t>GASTOS DE ADMINISTRACION- PAGO DE POLIZA DE CUMPLIMIENTO ENTIDAD ESTATAL 56-101012927-0</t>
  </si>
  <si>
    <t>GASTOS DE ADMINISTRACION- PAGO DE ESTAMPILLAS PARA EL BIENESTAR DEL ADULTO MAYOR</t>
  </si>
  <si>
    <t>GASTOS DE ADMINISTRACION- PAGO TASA PRO -DEPORTE</t>
  </si>
  <si>
    <t>GASTOS DE ADMINISTRACION- PAGO DE ESTAMPILLAS POR CULTURA</t>
  </si>
  <si>
    <t>GASTOS DE ADMINISTRACION- PAGO GESTOR DE BIENESTAR Y FORTALECIMIENTO COMUNITARIO (CONVIVENCIA Y PREVENCIÓN DEL SUICIDIO) AL PERSONAL DE TALENTO HUMANO Y ABUELOS DEL ANCIANATO. RETENCION $44,000 VALOR PAGADO $1,056,000</t>
  </si>
  <si>
    <t>GASTOS DE ADMINISTRACION- PAGO GESTOR DE BIENESTAR Y FORTALECIMIENTO COMUNITARIO (CONVIVENCIA Y PREVENCIÓN DEL SUICIDIO) AL PERSONAL DE TALENTO HUMANO Y ABUELOS DEL ANCIANATO. RETENCION $120,000 VALOR PAGADO $2,880,000</t>
  </si>
  <si>
    <t xml:space="preserve"> CASA DEL ABUELO EL BUEN SAMARITANO</t>
  </si>
  <si>
    <t>PRESUPUESTO</t>
  </si>
  <si>
    <t>GASTOS EJECUTADOS</t>
  </si>
  <si>
    <t>VALOR TOTAL GASTOS  EJECUTADOS A 30 DE MAYO/26</t>
  </si>
  <si>
    <t>VALOR POR EJECUTAR</t>
  </si>
  <si>
    <t>VALOR TOTAL GASTOS  EJECUTADO A MAYO 30/2026</t>
  </si>
  <si>
    <t>GASTOS VARIOS PARA ABUELOS DEL ANCIANATO- COMPRA ELEMENTOS DE ASEO FACTURA N. FEMG 1441- MILDRETH DEL SOCORRO GELVES RAMIREZ.  .  RETEFUENTE $150,882 VALOR A PAGAR $7,031,118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</si>
</sst>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2"/>
      <color rgb="FF000000"/>
      <name val="Bookman Old Style"/>
      <family val="1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43" fontId="0" fillId="0" borderId="0" xfId="1" applyFont="1"/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6" fillId="0" borderId="10" xfId="0" applyFont="1" applyBorder="1"/>
    <xf numFmtId="43" fontId="8" fillId="0" borderId="11" xfId="1" applyFont="1" applyFill="1" applyBorder="1"/>
    <xf numFmtId="0" fontId="6" fillId="0" borderId="12" xfId="0" applyFont="1" applyBorder="1" applyAlignment="1">
      <alignment vertical="center"/>
    </xf>
    <xf numFmtId="43" fontId="3" fillId="0" borderId="13" xfId="1" applyFont="1" applyFill="1" applyBorder="1" applyAlignment="1">
      <alignment vertical="center"/>
    </xf>
    <xf numFmtId="0" fontId="6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43" fontId="3" fillId="0" borderId="13" xfId="1" applyFont="1" applyFill="1" applyBorder="1" applyAlignment="1">
      <alignment vertical="center" wrapText="1"/>
    </xf>
    <xf numFmtId="43" fontId="4" fillId="0" borderId="13" xfId="1" applyFont="1" applyFill="1" applyBorder="1" applyAlignment="1">
      <alignment vertical="center" wrapText="1"/>
    </xf>
    <xf numFmtId="0" fontId="6" fillId="0" borderId="12" xfId="0" applyFont="1" applyBorder="1"/>
    <xf numFmtId="43" fontId="0" fillId="0" borderId="13" xfId="1" applyFont="1" applyFill="1" applyBorder="1" applyAlignment="1"/>
    <xf numFmtId="0" fontId="9" fillId="3" borderId="12" xfId="0" applyFont="1" applyFill="1" applyBorder="1" applyAlignment="1">
      <alignment vertical="center"/>
    </xf>
    <xf numFmtId="43" fontId="9" fillId="3" borderId="13" xfId="0" applyNumberFormat="1" applyFont="1" applyFill="1" applyBorder="1" applyAlignment="1">
      <alignment vertical="center"/>
    </xf>
    <xf numFmtId="0" fontId="7" fillId="4" borderId="14" xfId="0" applyFont="1" applyFill="1" applyBorder="1" applyAlignment="1">
      <alignment vertical="center"/>
    </xf>
    <xf numFmtId="43" fontId="7" fillId="4" borderId="15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43" fontId="2" fillId="0" borderId="11" xfId="1" applyFont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 wrapText="1"/>
    </xf>
    <xf numFmtId="43" fontId="1" fillId="0" borderId="13" xfId="1" applyFont="1" applyFill="1" applyBorder="1" applyAlignment="1">
      <alignment horizontal="center" vertical="center"/>
    </xf>
    <xf numFmtId="43" fontId="12" fillId="5" borderId="15" xfId="1" applyFont="1" applyFill="1" applyBorder="1"/>
    <xf numFmtId="0" fontId="2" fillId="0" borderId="4" xfId="0" applyFont="1" applyBorder="1" applyAlignment="1">
      <alignment horizontal="center"/>
    </xf>
    <xf numFmtId="43" fontId="2" fillId="0" borderId="4" xfId="1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43" fontId="1" fillId="0" borderId="4" xfId="1" applyFont="1" applyBorder="1" applyAlignment="1">
      <alignment horizontal="center" vertical="center"/>
    </xf>
    <xf numFmtId="43" fontId="2" fillId="5" borderId="4" xfId="1" applyFont="1" applyFill="1" applyBorder="1"/>
    <xf numFmtId="43" fontId="1" fillId="0" borderId="4" xfId="1" applyFont="1" applyFill="1" applyBorder="1" applyAlignment="1">
      <alignment horizontal="center"/>
    </xf>
    <xf numFmtId="43" fontId="1" fillId="0" borderId="4" xfId="1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43" fontId="0" fillId="0" borderId="0" xfId="0" applyNumberFormat="1"/>
    <xf numFmtId="14" fontId="0" fillId="0" borderId="4" xfId="0" applyNumberFormat="1" applyBorder="1" applyAlignment="1">
      <alignment horizontal="center"/>
    </xf>
    <xf numFmtId="43" fontId="1" fillId="0" borderId="4" xfId="1" applyFont="1" applyBorder="1" applyAlignment="1">
      <alignment horizontal="center"/>
    </xf>
    <xf numFmtId="43" fontId="2" fillId="5" borderId="21" xfId="1" applyFont="1" applyFill="1" applyBorder="1"/>
    <xf numFmtId="14" fontId="0" fillId="0" borderId="12" xfId="0" applyNumberFormat="1" applyBorder="1" applyAlignment="1">
      <alignment horizontal="center"/>
    </xf>
    <xf numFmtId="43" fontId="1" fillId="0" borderId="13" xfId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22" xfId="0" applyBorder="1" applyAlignment="1">
      <alignment horizontal="left" wrapText="1"/>
    </xf>
    <xf numFmtId="43" fontId="1" fillId="0" borderId="15" xfId="1" applyFont="1" applyBorder="1" applyAlignment="1">
      <alignment horizontal="center" vertical="center"/>
    </xf>
    <xf numFmtId="43" fontId="2" fillId="5" borderId="24" xfId="1" applyFont="1" applyFill="1" applyBorder="1"/>
    <xf numFmtId="14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left" vertical="center" wrapText="1"/>
    </xf>
    <xf numFmtId="43" fontId="1" fillId="0" borderId="27" xfId="1" applyFont="1" applyBorder="1" applyAlignment="1">
      <alignment horizontal="center" vertical="center"/>
    </xf>
    <xf numFmtId="43" fontId="5" fillId="0" borderId="11" xfId="1" applyFont="1" applyFill="1" applyBorder="1"/>
    <xf numFmtId="43" fontId="5" fillId="0" borderId="13" xfId="1" applyFont="1" applyFill="1" applyBorder="1" applyAlignment="1"/>
    <xf numFmtId="43" fontId="5" fillId="0" borderId="13" xfId="1" applyFont="1" applyFill="1" applyBorder="1" applyAlignment="1">
      <alignment vertical="center"/>
    </xf>
    <xf numFmtId="43" fontId="5" fillId="0" borderId="13" xfId="1" applyFont="1" applyFill="1" applyBorder="1" applyAlignment="1">
      <alignment vertical="center" wrapText="1"/>
    </xf>
    <xf numFmtId="0" fontId="11" fillId="0" borderId="0" xfId="0" applyFont="1"/>
    <xf numFmtId="0" fontId="2" fillId="0" borderId="0" xfId="0" applyFont="1"/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3" fontId="5" fillId="0" borderId="28" xfId="1" applyFont="1" applyFill="1" applyBorder="1"/>
    <xf numFmtId="43" fontId="5" fillId="0" borderId="5" xfId="1" applyFont="1" applyFill="1" applyBorder="1" applyAlignment="1">
      <alignment vertical="center"/>
    </xf>
    <xf numFmtId="43" fontId="5" fillId="0" borderId="5" xfId="1" applyFont="1" applyFill="1" applyBorder="1" applyAlignment="1">
      <alignment vertical="center" wrapText="1"/>
    </xf>
    <xf numFmtId="43" fontId="5" fillId="0" borderId="5" xfId="1" applyFont="1" applyFill="1" applyBorder="1" applyAlignment="1"/>
    <xf numFmtId="0" fontId="2" fillId="0" borderId="1" xfId="0" applyFont="1" applyBorder="1" applyAlignment="1">
      <alignment horizontal="center"/>
    </xf>
    <xf numFmtId="43" fontId="0" fillId="0" borderId="29" xfId="0" applyNumberFormat="1" applyBorder="1"/>
    <xf numFmtId="0" fontId="6" fillId="0" borderId="25" xfId="0" applyFont="1" applyBorder="1"/>
    <xf numFmtId="43" fontId="5" fillId="0" borderId="27" xfId="1" applyFont="1" applyFill="1" applyBorder="1" applyAlignment="1"/>
    <xf numFmtId="43" fontId="5" fillId="0" borderId="30" xfId="1" applyFont="1" applyFill="1" applyBorder="1" applyAlignment="1"/>
    <xf numFmtId="43" fontId="0" fillId="0" borderId="3" xfId="0" applyNumberFormat="1" applyBorder="1"/>
    <xf numFmtId="0" fontId="9" fillId="2" borderId="12" xfId="0" applyFont="1" applyFill="1" applyBorder="1" applyAlignment="1">
      <alignment vertical="center"/>
    </xf>
    <xf numFmtId="43" fontId="11" fillId="2" borderId="13" xfId="0" applyNumberFormat="1" applyFont="1" applyFill="1" applyBorder="1" applyAlignment="1">
      <alignment vertical="center"/>
    </xf>
    <xf numFmtId="43" fontId="11" fillId="2" borderId="5" xfId="0" applyNumberFormat="1" applyFont="1" applyFill="1" applyBorder="1" applyAlignment="1">
      <alignment vertical="center"/>
    </xf>
    <xf numFmtId="43" fontId="2" fillId="2" borderId="29" xfId="0" applyNumberFormat="1" applyFont="1" applyFill="1" applyBorder="1"/>
    <xf numFmtId="0" fontId="7" fillId="5" borderId="31" xfId="0" applyFont="1" applyFill="1" applyBorder="1" applyAlignment="1">
      <alignment vertical="center"/>
    </xf>
    <xf numFmtId="43" fontId="7" fillId="5" borderId="24" xfId="0" applyNumberFormat="1" applyFont="1" applyFill="1" applyBorder="1" applyAlignment="1">
      <alignment vertical="center"/>
    </xf>
    <xf numFmtId="43" fontId="7" fillId="5" borderId="32" xfId="0" applyNumberFormat="1" applyFont="1" applyFill="1" applyBorder="1" applyAlignment="1">
      <alignment vertical="center"/>
    </xf>
    <xf numFmtId="0" fontId="7" fillId="5" borderId="14" xfId="0" applyFont="1" applyFill="1" applyBorder="1" applyAlignment="1">
      <alignment vertical="center"/>
    </xf>
    <xf numFmtId="43" fontId="7" fillId="5" borderId="15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2" fillId="5" borderId="19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3"/>
  <sheetViews>
    <sheetView tabSelected="1" workbookViewId="0">
      <selection activeCell="E11" sqref="E10:E11"/>
    </sheetView>
  </sheetViews>
  <sheetFormatPr baseColWidth="10" defaultRowHeight="15" x14ac:dyDescent="0.25"/>
  <cols>
    <col min="2" max="2" width="67" customWidth="1"/>
    <col min="3" max="3" width="26.5703125" customWidth="1"/>
  </cols>
  <sheetData>
    <row r="3" spans="2:7" x14ac:dyDescent="0.25">
      <c r="B3" s="85" t="s">
        <v>21</v>
      </c>
      <c r="C3" s="85"/>
      <c r="D3" s="57"/>
    </row>
    <row r="4" spans="2:7" x14ac:dyDescent="0.25">
      <c r="B4" s="85" t="s">
        <v>22</v>
      </c>
      <c r="C4" s="85"/>
      <c r="D4" s="57"/>
    </row>
    <row r="5" spans="2:7" ht="15.75" x14ac:dyDescent="0.25">
      <c r="B5" s="81" t="s">
        <v>10</v>
      </c>
      <c r="C5" s="81"/>
      <c r="D5" s="7"/>
      <c r="E5" s="7"/>
      <c r="F5" s="7"/>
      <c r="G5" s="7"/>
    </row>
    <row r="6" spans="2:7" x14ac:dyDescent="0.25">
      <c r="B6" s="84" t="s">
        <v>12</v>
      </c>
      <c r="C6" s="84"/>
    </row>
    <row r="7" spans="2:7" ht="15.75" thickBot="1" x14ac:dyDescent="0.3">
      <c r="B7" s="8"/>
      <c r="C7" s="8"/>
    </row>
    <row r="8" spans="2:7" ht="15.75" thickBot="1" x14ac:dyDescent="0.3">
      <c r="B8" s="24" t="s">
        <v>15</v>
      </c>
      <c r="C8" s="23" t="s">
        <v>14</v>
      </c>
    </row>
    <row r="9" spans="2:7" x14ac:dyDescent="0.25">
      <c r="B9" s="9" t="s">
        <v>0</v>
      </c>
      <c r="C9" s="10">
        <v>153890000</v>
      </c>
    </row>
    <row r="10" spans="2:7" ht="15.75" x14ac:dyDescent="0.25">
      <c r="B10" s="11" t="s">
        <v>1</v>
      </c>
      <c r="C10" s="12">
        <v>96006000</v>
      </c>
      <c r="D10" s="1"/>
      <c r="E10" s="1"/>
      <c r="F10" s="1"/>
    </row>
    <row r="11" spans="2:7" ht="15.75" x14ac:dyDescent="0.25">
      <c r="B11" s="11" t="s">
        <v>2</v>
      </c>
      <c r="C11" s="12">
        <v>19450000</v>
      </c>
      <c r="D11" s="1"/>
      <c r="E11" s="1"/>
      <c r="F11" s="1"/>
    </row>
    <row r="12" spans="2:7" ht="27" customHeight="1" x14ac:dyDescent="0.25">
      <c r="B12" s="13" t="s">
        <v>7</v>
      </c>
      <c r="C12" s="14">
        <v>10500000</v>
      </c>
      <c r="D12" s="2"/>
      <c r="E12" s="2"/>
      <c r="F12" s="2"/>
    </row>
    <row r="13" spans="2:7" ht="15.75" customHeight="1" x14ac:dyDescent="0.25">
      <c r="B13" s="13" t="s">
        <v>3</v>
      </c>
      <c r="C13" s="15">
        <v>19404000</v>
      </c>
      <c r="D13" s="2"/>
      <c r="E13" s="2"/>
      <c r="F13" s="2"/>
    </row>
    <row r="14" spans="2:7" ht="19.5" customHeight="1" x14ac:dyDescent="0.25">
      <c r="B14" s="13" t="s">
        <v>4</v>
      </c>
      <c r="C14" s="16">
        <v>39750000</v>
      </c>
      <c r="D14" s="3"/>
      <c r="E14" s="3"/>
      <c r="F14" s="3"/>
    </row>
    <row r="15" spans="2:7" x14ac:dyDescent="0.25">
      <c r="B15" s="13" t="s">
        <v>5</v>
      </c>
      <c r="C15" s="16">
        <v>12000000</v>
      </c>
      <c r="D15" s="3"/>
      <c r="E15" s="3"/>
      <c r="F15" s="3"/>
    </row>
    <row r="16" spans="2:7" x14ac:dyDescent="0.25">
      <c r="B16" s="17" t="s">
        <v>6</v>
      </c>
      <c r="C16" s="18">
        <v>9000000</v>
      </c>
    </row>
    <row r="17" spans="2:5" x14ac:dyDescent="0.25">
      <c r="B17" s="19" t="s">
        <v>8</v>
      </c>
      <c r="C17" s="20">
        <f>SUM(C9:C16)</f>
        <v>360000000</v>
      </c>
      <c r="D17" s="6"/>
      <c r="E17" s="6"/>
    </row>
    <row r="18" spans="2:5" x14ac:dyDescent="0.25">
      <c r="B18" s="17" t="s">
        <v>11</v>
      </c>
      <c r="C18" s="18">
        <v>40000000</v>
      </c>
    </row>
    <row r="19" spans="2:5" ht="15.75" thickBot="1" x14ac:dyDescent="0.3">
      <c r="B19" s="21" t="s">
        <v>9</v>
      </c>
      <c r="C19" s="22">
        <f>SUM(C17:C18)</f>
        <v>400000000</v>
      </c>
      <c r="D19" s="5"/>
      <c r="E19" s="5"/>
    </row>
    <row r="20" spans="2:5" x14ac:dyDescent="0.25">
      <c r="B20" s="5"/>
      <c r="C20" s="5"/>
      <c r="D20" s="5"/>
      <c r="E20" s="5"/>
    </row>
    <row r="21" spans="2:5" x14ac:dyDescent="0.25">
      <c r="C21" s="4"/>
    </row>
    <row r="22" spans="2:5" x14ac:dyDescent="0.25">
      <c r="C22" s="4"/>
    </row>
    <row r="23" spans="2:5" x14ac:dyDescent="0.25">
      <c r="C23" s="4"/>
    </row>
  </sheetData>
  <mergeCells count="4">
    <mergeCell ref="B5:C5"/>
    <mergeCell ref="B6:C6"/>
    <mergeCell ref="B4:C4"/>
    <mergeCell ref="B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D174"/>
  <sheetViews>
    <sheetView workbookViewId="0">
      <selection activeCell="G13" sqref="G13"/>
    </sheetView>
  </sheetViews>
  <sheetFormatPr baseColWidth="10" defaultRowHeight="15" x14ac:dyDescent="0.25"/>
  <cols>
    <col min="3" max="3" width="51.7109375" customWidth="1"/>
    <col min="4" max="4" width="22.5703125" customWidth="1"/>
  </cols>
  <sheetData>
    <row r="3" spans="2:4" x14ac:dyDescent="0.25">
      <c r="B3" s="85" t="s">
        <v>21</v>
      </c>
      <c r="C3" s="85"/>
      <c r="D3" s="85"/>
    </row>
    <row r="4" spans="2:4" x14ac:dyDescent="0.25">
      <c r="B4" s="85" t="s">
        <v>22</v>
      </c>
      <c r="C4" s="85"/>
      <c r="D4" s="85"/>
    </row>
    <row r="5" spans="2:4" ht="15.75" x14ac:dyDescent="0.25">
      <c r="B5" s="90" t="s">
        <v>16</v>
      </c>
      <c r="C5" s="90"/>
      <c r="D5" s="90"/>
    </row>
    <row r="6" spans="2:4" x14ac:dyDescent="0.25">
      <c r="B6" s="91" t="s">
        <v>0</v>
      </c>
      <c r="C6" s="91"/>
      <c r="D6" s="91"/>
    </row>
    <row r="7" spans="2:4" ht="15.75" thickBot="1" x14ac:dyDescent="0.3">
      <c r="B7" s="91" t="s">
        <v>23</v>
      </c>
      <c r="C7" s="91"/>
      <c r="D7" s="91"/>
    </row>
    <row r="8" spans="2:4" x14ac:dyDescent="0.25">
      <c r="B8" s="25" t="s">
        <v>17</v>
      </c>
      <c r="C8" s="26" t="s">
        <v>13</v>
      </c>
      <c r="D8" s="27" t="s">
        <v>14</v>
      </c>
    </row>
    <row r="9" spans="2:4" ht="45" x14ac:dyDescent="0.25">
      <c r="B9" s="28" t="s">
        <v>33</v>
      </c>
      <c r="C9" s="29" t="s">
        <v>34</v>
      </c>
      <c r="D9" s="30">
        <v>1320000</v>
      </c>
    </row>
    <row r="10" spans="2:4" ht="60" x14ac:dyDescent="0.25">
      <c r="B10" s="28" t="s">
        <v>33</v>
      </c>
      <c r="C10" s="29" t="s">
        <v>61</v>
      </c>
      <c r="D10" s="30">
        <v>1283333</v>
      </c>
    </row>
    <row r="11" spans="2:4" ht="45" x14ac:dyDescent="0.25">
      <c r="B11" s="28" t="s">
        <v>33</v>
      </c>
      <c r="C11" s="29" t="s">
        <v>35</v>
      </c>
      <c r="D11" s="30">
        <v>843000</v>
      </c>
    </row>
    <row r="12" spans="2:4" ht="45" x14ac:dyDescent="0.25">
      <c r="B12" s="28" t="s">
        <v>33</v>
      </c>
      <c r="C12" s="29" t="s">
        <v>36</v>
      </c>
      <c r="D12" s="30">
        <v>806667</v>
      </c>
    </row>
    <row r="13" spans="2:4" ht="45" x14ac:dyDescent="0.25">
      <c r="B13" s="28" t="s">
        <v>33</v>
      </c>
      <c r="C13" s="29" t="s">
        <v>37</v>
      </c>
      <c r="D13" s="30">
        <v>806667</v>
      </c>
    </row>
    <row r="14" spans="2:4" ht="45" x14ac:dyDescent="0.25">
      <c r="B14" s="28" t="s">
        <v>33</v>
      </c>
      <c r="C14" s="29" t="s">
        <v>37</v>
      </c>
      <c r="D14" s="30">
        <v>806667</v>
      </c>
    </row>
    <row r="15" spans="2:4" ht="45" x14ac:dyDescent="0.25">
      <c r="B15" s="28" t="s">
        <v>33</v>
      </c>
      <c r="C15" s="29" t="s">
        <v>37</v>
      </c>
      <c r="D15" s="30">
        <v>806667</v>
      </c>
    </row>
    <row r="16" spans="2:4" ht="45" x14ac:dyDescent="0.25">
      <c r="B16" s="28" t="s">
        <v>33</v>
      </c>
      <c r="C16" s="29" t="s">
        <v>37</v>
      </c>
      <c r="D16" s="30">
        <v>806667</v>
      </c>
    </row>
    <row r="17" spans="2:4" ht="45" x14ac:dyDescent="0.25">
      <c r="B17" s="28" t="s">
        <v>33</v>
      </c>
      <c r="C17" s="29" t="s">
        <v>36</v>
      </c>
      <c r="D17" s="30">
        <v>806667</v>
      </c>
    </row>
    <row r="18" spans="2:4" ht="45" x14ac:dyDescent="0.25">
      <c r="B18" s="28" t="s">
        <v>33</v>
      </c>
      <c r="C18" s="29" t="s">
        <v>36</v>
      </c>
      <c r="D18" s="30">
        <v>806667</v>
      </c>
    </row>
    <row r="19" spans="2:4" ht="45" x14ac:dyDescent="0.25">
      <c r="B19" s="28" t="s">
        <v>33</v>
      </c>
      <c r="C19" s="29" t="s">
        <v>36</v>
      </c>
      <c r="D19" s="30">
        <v>806667</v>
      </c>
    </row>
    <row r="20" spans="2:4" ht="45" x14ac:dyDescent="0.25">
      <c r="B20" s="28" t="s">
        <v>33</v>
      </c>
      <c r="C20" s="29" t="s">
        <v>38</v>
      </c>
      <c r="D20" s="30">
        <v>806667</v>
      </c>
    </row>
    <row r="21" spans="2:4" ht="45" x14ac:dyDescent="0.25">
      <c r="B21" s="28" t="s">
        <v>33</v>
      </c>
      <c r="C21" s="29" t="s">
        <v>38</v>
      </c>
      <c r="D21" s="30">
        <v>806667</v>
      </c>
    </row>
    <row r="22" spans="2:4" ht="45" x14ac:dyDescent="0.25">
      <c r="B22" s="28" t="s">
        <v>33</v>
      </c>
      <c r="C22" s="29" t="s">
        <v>38</v>
      </c>
      <c r="D22" s="30">
        <v>806667</v>
      </c>
    </row>
    <row r="23" spans="2:4" ht="45" x14ac:dyDescent="0.25">
      <c r="B23" s="28" t="s">
        <v>33</v>
      </c>
      <c r="C23" s="29" t="s">
        <v>39</v>
      </c>
      <c r="D23" s="30">
        <v>140000</v>
      </c>
    </row>
    <row r="24" spans="2:4" ht="45" x14ac:dyDescent="0.25">
      <c r="B24" s="28" t="s">
        <v>33</v>
      </c>
      <c r="C24" s="29" t="s">
        <v>40</v>
      </c>
      <c r="D24" s="30">
        <v>140000</v>
      </c>
    </row>
    <row r="25" spans="2:4" ht="60" x14ac:dyDescent="0.25">
      <c r="B25" s="28" t="s">
        <v>33</v>
      </c>
      <c r="C25" s="29" t="s">
        <v>41</v>
      </c>
      <c r="D25" s="30">
        <v>140000</v>
      </c>
    </row>
    <row r="26" spans="2:4" ht="45" x14ac:dyDescent="0.25">
      <c r="B26" s="28" t="s">
        <v>33</v>
      </c>
      <c r="C26" s="29" t="s">
        <v>38</v>
      </c>
      <c r="D26" s="30">
        <v>140000</v>
      </c>
    </row>
    <row r="27" spans="2:4" ht="45" x14ac:dyDescent="0.25">
      <c r="B27" s="28" t="s">
        <v>33</v>
      </c>
      <c r="C27" s="29" t="s">
        <v>42</v>
      </c>
      <c r="D27" s="30">
        <v>1283333</v>
      </c>
    </row>
    <row r="28" spans="2:4" ht="45" x14ac:dyDescent="0.25">
      <c r="B28" s="28" t="s">
        <v>33</v>
      </c>
      <c r="C28" s="29" t="s">
        <v>43</v>
      </c>
      <c r="D28" s="30">
        <v>1283333</v>
      </c>
    </row>
    <row r="29" spans="2:4" ht="45" x14ac:dyDescent="0.25">
      <c r="B29" s="28" t="s">
        <v>33</v>
      </c>
      <c r="C29" s="29" t="s">
        <v>44</v>
      </c>
      <c r="D29" s="30">
        <v>1283333</v>
      </c>
    </row>
    <row r="30" spans="2:4" ht="60" x14ac:dyDescent="0.25">
      <c r="B30" s="28" t="s">
        <v>33</v>
      </c>
      <c r="C30" s="29" t="s">
        <v>45</v>
      </c>
      <c r="D30" s="30">
        <v>586667</v>
      </c>
    </row>
    <row r="31" spans="2:4" ht="60" x14ac:dyDescent="0.25">
      <c r="B31" s="28" t="s">
        <v>33</v>
      </c>
      <c r="C31" s="29" t="s">
        <v>46</v>
      </c>
      <c r="D31" s="30">
        <v>586667</v>
      </c>
    </row>
    <row r="32" spans="2:4" ht="45" x14ac:dyDescent="0.25">
      <c r="B32" s="28" t="s">
        <v>47</v>
      </c>
      <c r="C32" s="29" t="s">
        <v>48</v>
      </c>
      <c r="D32" s="30">
        <v>3600000</v>
      </c>
    </row>
    <row r="33" spans="2:4" ht="60" x14ac:dyDescent="0.25">
      <c r="B33" s="28" t="s">
        <v>47</v>
      </c>
      <c r="C33" s="29" t="s">
        <v>62</v>
      </c>
      <c r="D33" s="30">
        <v>3500000</v>
      </c>
    </row>
    <row r="34" spans="2:4" ht="45" x14ac:dyDescent="0.25">
      <c r="B34" s="28" t="s">
        <v>47</v>
      </c>
      <c r="C34" s="29" t="s">
        <v>49</v>
      </c>
      <c r="D34" s="30">
        <v>2300000</v>
      </c>
    </row>
    <row r="35" spans="2:4" ht="45" x14ac:dyDescent="0.25">
      <c r="B35" s="28" t="s">
        <v>47</v>
      </c>
      <c r="C35" s="29" t="s">
        <v>50</v>
      </c>
      <c r="D35" s="30">
        <v>2200000</v>
      </c>
    </row>
    <row r="36" spans="2:4" ht="45" x14ac:dyDescent="0.25">
      <c r="B36" s="28" t="s">
        <v>47</v>
      </c>
      <c r="C36" s="29" t="s">
        <v>51</v>
      </c>
      <c r="D36" s="30">
        <v>2200000</v>
      </c>
    </row>
    <row r="37" spans="2:4" ht="45" x14ac:dyDescent="0.25">
      <c r="B37" s="28" t="s">
        <v>47</v>
      </c>
      <c r="C37" s="29" t="s">
        <v>51</v>
      </c>
      <c r="D37" s="30">
        <v>2200000</v>
      </c>
    </row>
    <row r="38" spans="2:4" ht="45" x14ac:dyDescent="0.25">
      <c r="B38" s="28" t="s">
        <v>47</v>
      </c>
      <c r="C38" s="29" t="s">
        <v>51</v>
      </c>
      <c r="D38" s="30">
        <v>2200000</v>
      </c>
    </row>
    <row r="39" spans="2:4" ht="45" x14ac:dyDescent="0.25">
      <c r="B39" s="28" t="s">
        <v>47</v>
      </c>
      <c r="C39" s="29" t="s">
        <v>51</v>
      </c>
      <c r="D39" s="30">
        <v>2200000</v>
      </c>
    </row>
    <row r="40" spans="2:4" ht="45" x14ac:dyDescent="0.25">
      <c r="B40" s="28" t="s">
        <v>47</v>
      </c>
      <c r="C40" s="29" t="s">
        <v>50</v>
      </c>
      <c r="D40" s="30">
        <v>2200000</v>
      </c>
    </row>
    <row r="41" spans="2:4" ht="45" x14ac:dyDescent="0.25">
      <c r="B41" s="28" t="s">
        <v>47</v>
      </c>
      <c r="C41" s="29" t="s">
        <v>50</v>
      </c>
      <c r="D41" s="30">
        <v>2200000</v>
      </c>
    </row>
    <row r="42" spans="2:4" ht="45" x14ac:dyDescent="0.25">
      <c r="B42" s="28" t="s">
        <v>47</v>
      </c>
      <c r="C42" s="29" t="s">
        <v>50</v>
      </c>
      <c r="D42" s="30">
        <v>2200000</v>
      </c>
    </row>
    <row r="43" spans="2:4" ht="45" x14ac:dyDescent="0.25">
      <c r="B43" s="28" t="s">
        <v>47</v>
      </c>
      <c r="C43" s="29" t="s">
        <v>52</v>
      </c>
      <c r="D43" s="30">
        <v>2200000</v>
      </c>
    </row>
    <row r="44" spans="2:4" ht="45" x14ac:dyDescent="0.25">
      <c r="B44" s="28" t="s">
        <v>47</v>
      </c>
      <c r="C44" s="29" t="s">
        <v>52</v>
      </c>
      <c r="D44" s="30">
        <v>2200000</v>
      </c>
    </row>
    <row r="45" spans="2:4" ht="45" x14ac:dyDescent="0.25">
      <c r="B45" s="28" t="s">
        <v>47</v>
      </c>
      <c r="C45" s="29" t="s">
        <v>52</v>
      </c>
      <c r="D45" s="30">
        <v>2200000</v>
      </c>
    </row>
    <row r="46" spans="2:4" ht="45" x14ac:dyDescent="0.25">
      <c r="B46" s="28" t="s">
        <v>47</v>
      </c>
      <c r="C46" s="29" t="s">
        <v>53</v>
      </c>
      <c r="D46" s="30">
        <v>700000</v>
      </c>
    </row>
    <row r="47" spans="2:4" ht="45" x14ac:dyDescent="0.25">
      <c r="B47" s="28" t="s">
        <v>47</v>
      </c>
      <c r="C47" s="29" t="s">
        <v>54</v>
      </c>
      <c r="D47" s="30">
        <v>700000</v>
      </c>
    </row>
    <row r="48" spans="2:4" ht="60" x14ac:dyDescent="0.25">
      <c r="B48" s="28" t="s">
        <v>47</v>
      </c>
      <c r="C48" s="29" t="s">
        <v>55</v>
      </c>
      <c r="D48" s="30">
        <v>700000</v>
      </c>
    </row>
    <row r="49" spans="2:4" ht="45" x14ac:dyDescent="0.25">
      <c r="B49" s="28" t="s">
        <v>47</v>
      </c>
      <c r="C49" s="29" t="s">
        <v>52</v>
      </c>
      <c r="D49" s="30">
        <v>700000</v>
      </c>
    </row>
    <row r="50" spans="2:4" ht="45" x14ac:dyDescent="0.25">
      <c r="B50" s="28" t="s">
        <v>47</v>
      </c>
      <c r="C50" s="29" t="s">
        <v>56</v>
      </c>
      <c r="D50" s="30">
        <v>3500000</v>
      </c>
    </row>
    <row r="51" spans="2:4" ht="45" x14ac:dyDescent="0.25">
      <c r="B51" s="28" t="s">
        <v>47</v>
      </c>
      <c r="C51" s="29" t="s">
        <v>57</v>
      </c>
      <c r="D51" s="30">
        <v>3500000</v>
      </c>
    </row>
    <row r="52" spans="2:4" ht="45" x14ac:dyDescent="0.25">
      <c r="B52" s="28" t="s">
        <v>47</v>
      </c>
      <c r="C52" s="29" t="s">
        <v>58</v>
      </c>
      <c r="D52" s="30">
        <v>3500000</v>
      </c>
    </row>
    <row r="53" spans="2:4" ht="60" x14ac:dyDescent="0.25">
      <c r="B53" s="28" t="s">
        <v>47</v>
      </c>
      <c r="C53" s="29" t="s">
        <v>59</v>
      </c>
      <c r="D53" s="30">
        <v>1600000</v>
      </c>
    </row>
    <row r="54" spans="2:4" ht="60" x14ac:dyDescent="0.25">
      <c r="B54" s="28" t="s">
        <v>47</v>
      </c>
      <c r="C54" s="29" t="s">
        <v>60</v>
      </c>
      <c r="D54" s="30">
        <v>1600000</v>
      </c>
    </row>
    <row r="55" spans="2:4" ht="16.5" thickBot="1" x14ac:dyDescent="0.3">
      <c r="B55" s="97" t="s">
        <v>31</v>
      </c>
      <c r="C55" s="98"/>
      <c r="D55" s="31">
        <f>SUM(D9:D54)</f>
        <v>68003003</v>
      </c>
    </row>
    <row r="56" spans="2:4" x14ac:dyDescent="0.25">
      <c r="D56" s="4"/>
    </row>
    <row r="57" spans="2:4" x14ac:dyDescent="0.25">
      <c r="D57" s="4"/>
    </row>
    <row r="58" spans="2:4" x14ac:dyDescent="0.25">
      <c r="B58" s="85" t="s">
        <v>21</v>
      </c>
      <c r="C58" s="85"/>
      <c r="D58" s="85"/>
    </row>
    <row r="59" spans="2:4" x14ac:dyDescent="0.25">
      <c r="B59" s="85" t="s">
        <v>22</v>
      </c>
      <c r="C59" s="85"/>
      <c r="D59" s="85"/>
    </row>
    <row r="60" spans="2:4" ht="15.75" x14ac:dyDescent="0.25">
      <c r="B60" s="90" t="s">
        <v>16</v>
      </c>
      <c r="C60" s="90"/>
      <c r="D60" s="90"/>
    </row>
    <row r="61" spans="2:4" x14ac:dyDescent="0.25">
      <c r="B61" s="91" t="s">
        <v>1</v>
      </c>
      <c r="C61" s="91"/>
      <c r="D61" s="91"/>
    </row>
    <row r="62" spans="2:4" x14ac:dyDescent="0.25">
      <c r="B62" s="91" t="s">
        <v>23</v>
      </c>
      <c r="C62" s="91"/>
      <c r="D62" s="91"/>
    </row>
    <row r="63" spans="2:4" x14ac:dyDescent="0.25">
      <c r="B63" s="32" t="s">
        <v>17</v>
      </c>
      <c r="C63" s="32" t="s">
        <v>13</v>
      </c>
      <c r="D63" s="33" t="s">
        <v>14</v>
      </c>
    </row>
    <row r="64" spans="2:4" ht="60" x14ac:dyDescent="0.25">
      <c r="B64" s="28" t="s">
        <v>33</v>
      </c>
      <c r="C64" s="29" t="s">
        <v>63</v>
      </c>
      <c r="D64" s="37">
        <v>30000000</v>
      </c>
    </row>
    <row r="65" spans="2:4" ht="60" x14ac:dyDescent="0.25">
      <c r="B65" s="28" t="s">
        <v>47</v>
      </c>
      <c r="C65" s="29" t="s">
        <v>64</v>
      </c>
      <c r="D65" s="37">
        <v>34000000</v>
      </c>
    </row>
    <row r="66" spans="2:4" x14ac:dyDescent="0.25">
      <c r="B66" s="88" t="s">
        <v>32</v>
      </c>
      <c r="C66" s="89"/>
      <c r="D66" s="36">
        <f>SUM(D64:D65)</f>
        <v>64000000</v>
      </c>
    </row>
    <row r="67" spans="2:4" x14ac:dyDescent="0.25">
      <c r="D67" s="4"/>
    </row>
    <row r="68" spans="2:4" x14ac:dyDescent="0.25">
      <c r="D68" s="4"/>
    </row>
    <row r="69" spans="2:4" x14ac:dyDescent="0.25">
      <c r="D69" s="4"/>
    </row>
    <row r="70" spans="2:4" x14ac:dyDescent="0.25">
      <c r="B70" s="85" t="s">
        <v>21</v>
      </c>
      <c r="C70" s="85"/>
      <c r="D70" s="85"/>
    </row>
    <row r="71" spans="2:4" x14ac:dyDescent="0.25">
      <c r="B71" s="85" t="s">
        <v>22</v>
      </c>
      <c r="C71" s="85"/>
      <c r="D71" s="85"/>
    </row>
    <row r="72" spans="2:4" ht="15.75" x14ac:dyDescent="0.25">
      <c r="B72" s="90" t="s">
        <v>16</v>
      </c>
      <c r="C72" s="90"/>
      <c r="D72" s="90"/>
    </row>
    <row r="73" spans="2:4" x14ac:dyDescent="0.25">
      <c r="B73" s="91" t="s">
        <v>2</v>
      </c>
      <c r="C73" s="91"/>
      <c r="D73" s="91"/>
    </row>
    <row r="74" spans="2:4" x14ac:dyDescent="0.25">
      <c r="B74" s="91" t="s">
        <v>23</v>
      </c>
      <c r="C74" s="91"/>
      <c r="D74" s="91"/>
    </row>
    <row r="75" spans="2:4" x14ac:dyDescent="0.25">
      <c r="B75" s="32" t="s">
        <v>17</v>
      </c>
      <c r="C75" s="32" t="s">
        <v>13</v>
      </c>
      <c r="D75" s="33" t="s">
        <v>14</v>
      </c>
    </row>
    <row r="76" spans="2:4" ht="45" x14ac:dyDescent="0.25">
      <c r="B76" s="41">
        <v>46150</v>
      </c>
      <c r="C76" s="29" t="s">
        <v>65</v>
      </c>
      <c r="D76" s="42">
        <v>170000</v>
      </c>
    </row>
    <row r="77" spans="2:4" ht="45" x14ac:dyDescent="0.25">
      <c r="B77" s="41">
        <v>46150</v>
      </c>
      <c r="C77" s="29" t="s">
        <v>66</v>
      </c>
      <c r="D77" s="42">
        <v>1445000</v>
      </c>
    </row>
    <row r="78" spans="2:4" ht="45" x14ac:dyDescent="0.25">
      <c r="B78" s="41">
        <v>46151</v>
      </c>
      <c r="C78" s="29" t="s">
        <v>67</v>
      </c>
      <c r="D78" s="42">
        <v>170000</v>
      </c>
    </row>
    <row r="79" spans="2:4" ht="45" x14ac:dyDescent="0.25">
      <c r="B79" s="41">
        <v>46154</v>
      </c>
      <c r="C79" s="29" t="s">
        <v>68</v>
      </c>
      <c r="D79" s="42">
        <v>170000</v>
      </c>
    </row>
    <row r="80" spans="2:4" ht="45" x14ac:dyDescent="0.25">
      <c r="B80" s="41">
        <v>46155</v>
      </c>
      <c r="C80" s="29" t="s">
        <v>69</v>
      </c>
      <c r="D80" s="42">
        <v>255000</v>
      </c>
    </row>
    <row r="81" spans="2:4" ht="45" x14ac:dyDescent="0.25">
      <c r="B81" s="41">
        <v>46156</v>
      </c>
      <c r="C81" s="29" t="s">
        <v>70</v>
      </c>
      <c r="D81" s="42">
        <v>340000</v>
      </c>
    </row>
    <row r="82" spans="2:4" ht="45" x14ac:dyDescent="0.25">
      <c r="B82" s="41">
        <v>46157</v>
      </c>
      <c r="C82" s="29" t="s">
        <v>71</v>
      </c>
      <c r="D82" s="42">
        <v>340000</v>
      </c>
    </row>
    <row r="83" spans="2:4" x14ac:dyDescent="0.25">
      <c r="B83" s="94" t="s">
        <v>30</v>
      </c>
      <c r="C83" s="95"/>
      <c r="D83" s="36">
        <f>SUM(D76:D82)</f>
        <v>2890000</v>
      </c>
    </row>
    <row r="84" spans="2:4" x14ac:dyDescent="0.25">
      <c r="D84" s="4"/>
    </row>
    <row r="85" spans="2:4" x14ac:dyDescent="0.25">
      <c r="D85" s="4"/>
    </row>
    <row r="86" spans="2:4" x14ac:dyDescent="0.25">
      <c r="D86" s="4"/>
    </row>
    <row r="87" spans="2:4" x14ac:dyDescent="0.25">
      <c r="D87" s="4"/>
    </row>
    <row r="88" spans="2:4" x14ac:dyDescent="0.25">
      <c r="B88" s="85" t="s">
        <v>21</v>
      </c>
      <c r="C88" s="85"/>
      <c r="D88" s="85"/>
    </row>
    <row r="89" spans="2:4" x14ac:dyDescent="0.25">
      <c r="B89" s="85" t="s">
        <v>22</v>
      </c>
      <c r="C89" s="85"/>
      <c r="D89" s="85"/>
    </row>
    <row r="90" spans="2:4" ht="15.75" x14ac:dyDescent="0.25">
      <c r="B90" s="90" t="s">
        <v>16</v>
      </c>
      <c r="C90" s="90"/>
      <c r="D90" s="90"/>
    </row>
    <row r="91" spans="2:4" x14ac:dyDescent="0.25">
      <c r="B91" s="96" t="s">
        <v>7</v>
      </c>
      <c r="C91" s="96"/>
      <c r="D91" s="96"/>
    </row>
    <row r="92" spans="2:4" x14ac:dyDescent="0.25">
      <c r="B92" s="91" t="s">
        <v>23</v>
      </c>
      <c r="C92" s="91"/>
      <c r="D92" s="91"/>
    </row>
    <row r="93" spans="2:4" x14ac:dyDescent="0.25">
      <c r="B93" s="32" t="s">
        <v>17</v>
      </c>
      <c r="C93" s="32" t="s">
        <v>13</v>
      </c>
      <c r="D93" s="33" t="s">
        <v>14</v>
      </c>
    </row>
    <row r="94" spans="2:4" ht="51" customHeight="1" x14ac:dyDescent="0.25">
      <c r="B94" s="28" t="s">
        <v>33</v>
      </c>
      <c r="C94" s="39" t="s">
        <v>72</v>
      </c>
      <c r="D94" s="38">
        <v>3000000</v>
      </c>
    </row>
    <row r="95" spans="2:4" ht="60" x14ac:dyDescent="0.25">
      <c r="B95" s="41">
        <v>46169</v>
      </c>
      <c r="C95" s="34" t="s">
        <v>73</v>
      </c>
      <c r="D95" s="38">
        <v>3500000</v>
      </c>
    </row>
    <row r="96" spans="2:4" x14ac:dyDescent="0.25">
      <c r="B96" s="88" t="s">
        <v>29</v>
      </c>
      <c r="C96" s="89"/>
      <c r="D96" s="36">
        <f>SUM(D94:D95)</f>
        <v>6500000</v>
      </c>
    </row>
    <row r="97" spans="2:4" x14ac:dyDescent="0.25">
      <c r="D97" s="4"/>
    </row>
    <row r="98" spans="2:4" x14ac:dyDescent="0.25">
      <c r="D98" s="4"/>
    </row>
    <row r="99" spans="2:4" x14ac:dyDescent="0.25">
      <c r="B99" s="85" t="s">
        <v>21</v>
      </c>
      <c r="C99" s="85"/>
      <c r="D99" s="85"/>
    </row>
    <row r="100" spans="2:4" x14ac:dyDescent="0.25">
      <c r="B100" s="85" t="s">
        <v>22</v>
      </c>
      <c r="C100" s="85"/>
      <c r="D100" s="85"/>
    </row>
    <row r="101" spans="2:4" ht="15.75" x14ac:dyDescent="0.25">
      <c r="B101" s="90" t="s">
        <v>16</v>
      </c>
      <c r="C101" s="90"/>
      <c r="D101" s="90"/>
    </row>
    <row r="102" spans="2:4" x14ac:dyDescent="0.25">
      <c r="B102" s="91" t="s">
        <v>3</v>
      </c>
      <c r="C102" s="91"/>
      <c r="D102" s="91"/>
    </row>
    <row r="103" spans="2:4" x14ac:dyDescent="0.25">
      <c r="B103" s="91" t="s">
        <v>23</v>
      </c>
      <c r="C103" s="91"/>
      <c r="D103" s="91"/>
    </row>
    <row r="104" spans="2:4" x14ac:dyDescent="0.25">
      <c r="B104" s="32" t="s">
        <v>17</v>
      </c>
      <c r="C104" s="32" t="s">
        <v>13</v>
      </c>
      <c r="D104" s="33" t="s">
        <v>14</v>
      </c>
    </row>
    <row r="105" spans="2:4" ht="45" x14ac:dyDescent="0.25">
      <c r="B105" s="41">
        <v>46146</v>
      </c>
      <c r="C105" s="34" t="s">
        <v>74</v>
      </c>
      <c r="D105" s="35">
        <v>7812000</v>
      </c>
    </row>
    <row r="106" spans="2:4" x14ac:dyDescent="0.25">
      <c r="B106" s="88" t="s">
        <v>28</v>
      </c>
      <c r="C106" s="89"/>
      <c r="D106" s="36">
        <f>SUM(D105:D105)</f>
        <v>7812000</v>
      </c>
    </row>
    <row r="107" spans="2:4" x14ac:dyDescent="0.25">
      <c r="D107" s="4"/>
    </row>
    <row r="108" spans="2:4" x14ac:dyDescent="0.25">
      <c r="D108" s="4"/>
    </row>
    <row r="109" spans="2:4" x14ac:dyDescent="0.25">
      <c r="D109" s="4"/>
    </row>
    <row r="110" spans="2:4" x14ac:dyDescent="0.25">
      <c r="B110" s="85" t="s">
        <v>21</v>
      </c>
      <c r="C110" s="85"/>
      <c r="D110" s="85"/>
    </row>
    <row r="111" spans="2:4" x14ac:dyDescent="0.25">
      <c r="B111" s="85" t="s">
        <v>22</v>
      </c>
      <c r="C111" s="85"/>
      <c r="D111" s="85"/>
    </row>
    <row r="112" spans="2:4" ht="15.75" x14ac:dyDescent="0.25">
      <c r="B112" s="90" t="s">
        <v>16</v>
      </c>
      <c r="C112" s="90"/>
      <c r="D112" s="90"/>
    </row>
    <row r="113" spans="2:4" x14ac:dyDescent="0.25">
      <c r="B113" s="91" t="s">
        <v>4</v>
      </c>
      <c r="C113" s="91"/>
      <c r="D113" s="91"/>
    </row>
    <row r="114" spans="2:4" x14ac:dyDescent="0.25">
      <c r="B114" s="91" t="s">
        <v>23</v>
      </c>
      <c r="C114" s="91"/>
      <c r="D114" s="91"/>
    </row>
    <row r="115" spans="2:4" x14ac:dyDescent="0.25">
      <c r="B115" s="32" t="s">
        <v>17</v>
      </c>
      <c r="C115" s="32" t="s">
        <v>13</v>
      </c>
      <c r="D115" s="33" t="s">
        <v>14</v>
      </c>
    </row>
    <row r="116" spans="2:4" ht="60" x14ac:dyDescent="0.25">
      <c r="B116" s="28" t="s">
        <v>33</v>
      </c>
      <c r="C116" s="39" t="s">
        <v>75</v>
      </c>
      <c r="D116" s="35">
        <v>7000000</v>
      </c>
    </row>
    <row r="117" spans="2:4" ht="60" x14ac:dyDescent="0.25">
      <c r="B117" s="28" t="s">
        <v>33</v>
      </c>
      <c r="C117" s="39" t="s">
        <v>76</v>
      </c>
      <c r="D117" s="35">
        <v>5219000</v>
      </c>
    </row>
    <row r="118" spans="2:4" ht="60" x14ac:dyDescent="0.25">
      <c r="B118" s="41">
        <v>46157</v>
      </c>
      <c r="C118" s="39" t="s">
        <v>96</v>
      </c>
      <c r="D118" s="35">
        <v>7182000</v>
      </c>
    </row>
    <row r="119" spans="2:4" ht="60" x14ac:dyDescent="0.25">
      <c r="B119" s="41">
        <v>46157</v>
      </c>
      <c r="C119" s="39" t="s">
        <v>77</v>
      </c>
      <c r="D119" s="35">
        <v>7000000</v>
      </c>
    </row>
    <row r="120" spans="2:4" x14ac:dyDescent="0.25">
      <c r="B120" s="88" t="s">
        <v>27</v>
      </c>
      <c r="C120" s="89"/>
      <c r="D120" s="36">
        <f>SUM(D116:D119)</f>
        <v>26401000</v>
      </c>
    </row>
    <row r="121" spans="2:4" x14ac:dyDescent="0.25">
      <c r="D121" s="4"/>
    </row>
    <row r="122" spans="2:4" x14ac:dyDescent="0.25">
      <c r="D122" s="4"/>
    </row>
    <row r="123" spans="2:4" x14ac:dyDescent="0.25">
      <c r="D123" s="4"/>
    </row>
    <row r="124" spans="2:4" x14ac:dyDescent="0.25">
      <c r="D124" s="4"/>
    </row>
    <row r="125" spans="2:4" x14ac:dyDescent="0.25">
      <c r="D125" s="4"/>
    </row>
    <row r="126" spans="2:4" x14ac:dyDescent="0.25">
      <c r="B126" s="85" t="s">
        <v>21</v>
      </c>
      <c r="C126" s="85"/>
      <c r="D126" s="85"/>
    </row>
    <row r="127" spans="2:4" x14ac:dyDescent="0.25">
      <c r="B127" s="85" t="s">
        <v>22</v>
      </c>
      <c r="C127" s="85"/>
      <c r="D127" s="85"/>
    </row>
    <row r="128" spans="2:4" ht="15.75" x14ac:dyDescent="0.25">
      <c r="B128" s="90" t="s">
        <v>16</v>
      </c>
      <c r="C128" s="90"/>
      <c r="D128" s="90"/>
    </row>
    <row r="129" spans="2:4" x14ac:dyDescent="0.25">
      <c r="B129" s="91" t="s">
        <v>5</v>
      </c>
      <c r="C129" s="91"/>
      <c r="D129" s="91"/>
    </row>
    <row r="130" spans="2:4" ht="15.75" thickBot="1" x14ac:dyDescent="0.3">
      <c r="B130" s="91" t="s">
        <v>23</v>
      </c>
      <c r="C130" s="91"/>
      <c r="D130" s="91"/>
    </row>
    <row r="131" spans="2:4" x14ac:dyDescent="0.25">
      <c r="B131" s="25" t="s">
        <v>17</v>
      </c>
      <c r="C131" s="26" t="s">
        <v>13</v>
      </c>
      <c r="D131" s="27" t="s">
        <v>14</v>
      </c>
    </row>
    <row r="132" spans="2:4" ht="60" x14ac:dyDescent="0.25">
      <c r="B132" s="28">
        <v>46135</v>
      </c>
      <c r="C132" s="39" t="s">
        <v>78</v>
      </c>
      <c r="D132" s="45">
        <v>480000</v>
      </c>
    </row>
    <row r="133" spans="2:4" ht="60" x14ac:dyDescent="0.25">
      <c r="B133" s="28">
        <v>46141</v>
      </c>
      <c r="C133" s="39" t="s">
        <v>78</v>
      </c>
      <c r="D133" s="45">
        <v>390000</v>
      </c>
    </row>
    <row r="134" spans="2:4" ht="45" x14ac:dyDescent="0.25">
      <c r="B134" s="28" t="s">
        <v>33</v>
      </c>
      <c r="C134" s="39" t="s">
        <v>19</v>
      </c>
      <c r="D134" s="45">
        <v>1382000</v>
      </c>
    </row>
    <row r="135" spans="2:4" ht="60" x14ac:dyDescent="0.25">
      <c r="B135" s="44">
        <v>46150</v>
      </c>
      <c r="C135" s="39" t="s">
        <v>78</v>
      </c>
      <c r="D135" s="45">
        <v>490000</v>
      </c>
    </row>
    <row r="136" spans="2:4" ht="60" x14ac:dyDescent="0.25">
      <c r="B136" s="44">
        <v>46161</v>
      </c>
      <c r="C136" s="39" t="s">
        <v>78</v>
      </c>
      <c r="D136" s="45">
        <v>460000</v>
      </c>
    </row>
    <row r="137" spans="2:4" ht="60" x14ac:dyDescent="0.25">
      <c r="B137" s="44">
        <v>46171</v>
      </c>
      <c r="C137" s="39" t="s">
        <v>78</v>
      </c>
      <c r="D137" s="45">
        <v>460000</v>
      </c>
    </row>
    <row r="138" spans="2:4" ht="45.75" thickBot="1" x14ac:dyDescent="0.3">
      <c r="B138" s="50">
        <v>46172</v>
      </c>
      <c r="C138" s="51" t="s">
        <v>19</v>
      </c>
      <c r="D138" s="52">
        <v>3476000</v>
      </c>
    </row>
    <row r="139" spans="2:4" ht="15.75" thickBot="1" x14ac:dyDescent="0.3">
      <c r="B139" s="86" t="s">
        <v>26</v>
      </c>
      <c r="C139" s="87"/>
      <c r="D139" s="49">
        <f>SUM(D132:D138)</f>
        <v>7138000</v>
      </c>
    </row>
    <row r="140" spans="2:4" x14ac:dyDescent="0.25">
      <c r="D140" s="4"/>
    </row>
    <row r="141" spans="2:4" x14ac:dyDescent="0.25">
      <c r="D141" s="4"/>
    </row>
    <row r="142" spans="2:4" x14ac:dyDescent="0.25">
      <c r="D142" s="4"/>
    </row>
    <row r="143" spans="2:4" x14ac:dyDescent="0.25">
      <c r="B143" s="85" t="s">
        <v>21</v>
      </c>
      <c r="C143" s="85"/>
      <c r="D143" s="85"/>
    </row>
    <row r="144" spans="2:4" x14ac:dyDescent="0.25">
      <c r="B144" s="85" t="s">
        <v>22</v>
      </c>
      <c r="C144" s="85"/>
      <c r="D144" s="85"/>
    </row>
    <row r="145" spans="2:4" ht="15.75" x14ac:dyDescent="0.25">
      <c r="B145" s="90" t="s">
        <v>16</v>
      </c>
      <c r="C145" s="90"/>
      <c r="D145" s="90"/>
    </row>
    <row r="146" spans="2:4" x14ac:dyDescent="0.25">
      <c r="B146" s="91" t="s">
        <v>6</v>
      </c>
      <c r="C146" s="91"/>
      <c r="D146" s="91"/>
    </row>
    <row r="147" spans="2:4" ht="15.75" thickBot="1" x14ac:dyDescent="0.3">
      <c r="B147" s="91" t="s">
        <v>23</v>
      </c>
      <c r="C147" s="91"/>
      <c r="D147" s="91"/>
    </row>
    <row r="148" spans="2:4" x14ac:dyDescent="0.25">
      <c r="B148" s="25" t="s">
        <v>17</v>
      </c>
      <c r="C148" s="26" t="s">
        <v>13</v>
      </c>
      <c r="D148" s="27" t="s">
        <v>14</v>
      </c>
    </row>
    <row r="149" spans="2:4" ht="30" x14ac:dyDescent="0.25">
      <c r="B149" s="28" t="s">
        <v>33</v>
      </c>
      <c r="C149" s="39" t="s">
        <v>79</v>
      </c>
      <c r="D149" s="30">
        <v>229320</v>
      </c>
    </row>
    <row r="150" spans="2:4" ht="30" x14ac:dyDescent="0.25">
      <c r="B150" s="28" t="s">
        <v>33</v>
      </c>
      <c r="C150" s="39" t="s">
        <v>18</v>
      </c>
      <c r="D150" s="30">
        <v>977200</v>
      </c>
    </row>
    <row r="151" spans="2:4" ht="45" x14ac:dyDescent="0.25">
      <c r="B151" s="44">
        <v>46146</v>
      </c>
      <c r="C151" s="39" t="s">
        <v>81</v>
      </c>
      <c r="D151" s="30">
        <v>330000</v>
      </c>
    </row>
    <row r="152" spans="2:4" ht="30" x14ac:dyDescent="0.25">
      <c r="B152" s="44">
        <v>46147</v>
      </c>
      <c r="C152" s="39" t="s">
        <v>80</v>
      </c>
      <c r="D152" s="30">
        <v>50000</v>
      </c>
    </row>
    <row r="153" spans="2:4" ht="75" x14ac:dyDescent="0.25">
      <c r="B153" s="44">
        <v>46155</v>
      </c>
      <c r="C153" s="39" t="s">
        <v>82</v>
      </c>
      <c r="D153" s="30">
        <v>750000</v>
      </c>
    </row>
    <row r="154" spans="2:4" ht="60" x14ac:dyDescent="0.25">
      <c r="B154" s="44">
        <v>46172</v>
      </c>
      <c r="C154" s="39" t="s">
        <v>83</v>
      </c>
      <c r="D154" s="30">
        <f>563502+401991</f>
        <v>965493</v>
      </c>
    </row>
    <row r="155" spans="2:4" ht="15.75" thickBot="1" x14ac:dyDescent="0.3">
      <c r="B155" s="92" t="s">
        <v>25</v>
      </c>
      <c r="C155" s="93"/>
      <c r="D155" s="43">
        <f>SUM(D149:D154)</f>
        <v>3302013</v>
      </c>
    </row>
    <row r="156" spans="2:4" x14ac:dyDescent="0.25">
      <c r="D156" s="4"/>
    </row>
    <row r="157" spans="2:4" x14ac:dyDescent="0.25">
      <c r="D157" s="4"/>
    </row>
    <row r="158" spans="2:4" x14ac:dyDescent="0.25">
      <c r="D158" s="4"/>
    </row>
    <row r="159" spans="2:4" x14ac:dyDescent="0.25">
      <c r="B159" s="85" t="s">
        <v>21</v>
      </c>
      <c r="C159" s="85"/>
      <c r="D159" s="85"/>
    </row>
    <row r="160" spans="2:4" x14ac:dyDescent="0.25">
      <c r="B160" s="85" t="s">
        <v>22</v>
      </c>
      <c r="C160" s="85"/>
      <c r="D160" s="85"/>
    </row>
    <row r="161" spans="2:4" ht="15.75" x14ac:dyDescent="0.25">
      <c r="B161" s="90" t="s">
        <v>16</v>
      </c>
      <c r="C161" s="90"/>
      <c r="D161" s="90"/>
    </row>
    <row r="162" spans="2:4" x14ac:dyDescent="0.25">
      <c r="B162" s="91" t="s">
        <v>20</v>
      </c>
      <c r="C162" s="91"/>
      <c r="D162" s="91"/>
    </row>
    <row r="163" spans="2:4" ht="15.75" thickBot="1" x14ac:dyDescent="0.3">
      <c r="B163" s="91" t="s">
        <v>23</v>
      </c>
      <c r="C163" s="91"/>
      <c r="D163" s="91"/>
    </row>
    <row r="164" spans="2:4" x14ac:dyDescent="0.25">
      <c r="B164" s="25" t="s">
        <v>17</v>
      </c>
      <c r="C164" s="26" t="s">
        <v>13</v>
      </c>
      <c r="D164" s="27" t="s">
        <v>14</v>
      </c>
    </row>
    <row r="165" spans="2:4" ht="30" x14ac:dyDescent="0.25">
      <c r="B165" s="28">
        <v>46132</v>
      </c>
      <c r="C165" s="34" t="s">
        <v>84</v>
      </c>
      <c r="D165" s="45">
        <v>1514006</v>
      </c>
    </row>
    <row r="166" spans="2:4" ht="30" x14ac:dyDescent="0.25">
      <c r="B166" s="28">
        <v>46135</v>
      </c>
      <c r="C166" s="34" t="s">
        <v>85</v>
      </c>
      <c r="D166" s="45">
        <v>16000000</v>
      </c>
    </row>
    <row r="167" spans="2:4" ht="30" x14ac:dyDescent="0.25">
      <c r="B167" s="28">
        <v>46135</v>
      </c>
      <c r="C167" s="34" t="s">
        <v>86</v>
      </c>
      <c r="D167" s="45">
        <v>6000000</v>
      </c>
    </row>
    <row r="168" spans="2:4" ht="30" x14ac:dyDescent="0.25">
      <c r="B168" s="28">
        <v>46135</v>
      </c>
      <c r="C168" s="34" t="s">
        <v>87</v>
      </c>
      <c r="D168" s="45">
        <v>6000000</v>
      </c>
    </row>
    <row r="169" spans="2:4" ht="90" x14ac:dyDescent="0.25">
      <c r="B169" s="28">
        <v>46142</v>
      </c>
      <c r="C169" s="34" t="s">
        <v>88</v>
      </c>
      <c r="D169" s="45">
        <v>1100000</v>
      </c>
    </row>
    <row r="170" spans="2:4" ht="90.75" thickBot="1" x14ac:dyDescent="0.3">
      <c r="B170" s="46">
        <v>46172</v>
      </c>
      <c r="C170" s="47" t="s">
        <v>89</v>
      </c>
      <c r="D170" s="48">
        <v>3000000</v>
      </c>
    </row>
    <row r="171" spans="2:4" ht="15.75" thickBot="1" x14ac:dyDescent="0.3">
      <c r="B171" s="86" t="s">
        <v>24</v>
      </c>
      <c r="C171" s="87"/>
      <c r="D171" s="49">
        <f>SUM(D165:D170)</f>
        <v>33614006</v>
      </c>
    </row>
    <row r="172" spans="2:4" x14ac:dyDescent="0.25">
      <c r="D172" s="4"/>
    </row>
    <row r="173" spans="2:4" x14ac:dyDescent="0.25">
      <c r="D173" s="4"/>
    </row>
    <row r="174" spans="2:4" x14ac:dyDescent="0.25">
      <c r="D174" s="40">
        <f>D55+D66+D83+D96+D106+D120+D139+D155+D171</f>
        <v>219660022</v>
      </c>
    </row>
  </sheetData>
  <mergeCells count="54">
    <mergeCell ref="B60:D60"/>
    <mergeCell ref="B59:D59"/>
    <mergeCell ref="B70:D70"/>
    <mergeCell ref="B58:D58"/>
    <mergeCell ref="B3:D3"/>
    <mergeCell ref="B5:D5"/>
    <mergeCell ref="B6:D6"/>
    <mergeCell ref="B7:D7"/>
    <mergeCell ref="B55:C55"/>
    <mergeCell ref="B4:D4"/>
    <mergeCell ref="B92:D92"/>
    <mergeCell ref="B88:D88"/>
    <mergeCell ref="B61:D61"/>
    <mergeCell ref="B62:D62"/>
    <mergeCell ref="B66:C66"/>
    <mergeCell ref="B71:D71"/>
    <mergeCell ref="B72:D72"/>
    <mergeCell ref="B73:D73"/>
    <mergeCell ref="B74:D74"/>
    <mergeCell ref="B83:C83"/>
    <mergeCell ref="B89:D89"/>
    <mergeCell ref="B90:D90"/>
    <mergeCell ref="B91:D91"/>
    <mergeCell ref="B96:C96"/>
    <mergeCell ref="B144:D144"/>
    <mergeCell ref="B145:D145"/>
    <mergeCell ref="B146:D146"/>
    <mergeCell ref="B147:D147"/>
    <mergeCell ref="B127:D127"/>
    <mergeCell ref="B128:D128"/>
    <mergeCell ref="B129:D129"/>
    <mergeCell ref="B130:D130"/>
    <mergeCell ref="B100:D100"/>
    <mergeCell ref="B101:D101"/>
    <mergeCell ref="B102:D102"/>
    <mergeCell ref="B103:D103"/>
    <mergeCell ref="B99:D99"/>
    <mergeCell ref="B110:D110"/>
    <mergeCell ref="B126:D126"/>
    <mergeCell ref="B160:D160"/>
    <mergeCell ref="B161:D161"/>
    <mergeCell ref="B162:D162"/>
    <mergeCell ref="B163:D163"/>
    <mergeCell ref="B171:C171"/>
    <mergeCell ref="B143:D143"/>
    <mergeCell ref="B159:D159"/>
    <mergeCell ref="B139:C139"/>
    <mergeCell ref="B106:C106"/>
    <mergeCell ref="B111:D111"/>
    <mergeCell ref="B112:D112"/>
    <mergeCell ref="B113:D113"/>
    <mergeCell ref="B114:D114"/>
    <mergeCell ref="B120:C120"/>
    <mergeCell ref="B155:C15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20"/>
  <sheetViews>
    <sheetView workbookViewId="0">
      <selection activeCell="C30" sqref="C30"/>
    </sheetView>
  </sheetViews>
  <sheetFormatPr baseColWidth="10" defaultRowHeight="15" x14ac:dyDescent="0.25"/>
  <cols>
    <col min="2" max="2" width="67" customWidth="1"/>
    <col min="3" max="3" width="26.5703125" customWidth="1"/>
  </cols>
  <sheetData>
    <row r="2" spans="2:4" x14ac:dyDescent="0.25">
      <c r="B2" s="85" t="s">
        <v>21</v>
      </c>
      <c r="C2" s="85"/>
      <c r="D2" s="57"/>
    </row>
    <row r="3" spans="2:4" x14ac:dyDescent="0.25">
      <c r="B3" s="85" t="s">
        <v>22</v>
      </c>
      <c r="C3" s="85"/>
      <c r="D3" s="57"/>
    </row>
    <row r="4" spans="2:4" ht="15.75" x14ac:dyDescent="0.25">
      <c r="B4" s="81" t="s">
        <v>90</v>
      </c>
      <c r="C4" s="81"/>
    </row>
    <row r="5" spans="2:4" x14ac:dyDescent="0.25">
      <c r="B5" s="91" t="s">
        <v>12</v>
      </c>
      <c r="C5" s="91"/>
    </row>
    <row r="6" spans="2:4" ht="15.75" thickBot="1" x14ac:dyDescent="0.3">
      <c r="B6" s="99" t="s">
        <v>23</v>
      </c>
      <c r="C6" s="99"/>
      <c r="D6" s="58"/>
    </row>
    <row r="7" spans="2:4" ht="15.75" thickBot="1" x14ac:dyDescent="0.3">
      <c r="B7" s="59" t="s">
        <v>15</v>
      </c>
      <c r="C7" s="60" t="s">
        <v>92</v>
      </c>
    </row>
    <row r="8" spans="2:4" x14ac:dyDescent="0.25">
      <c r="B8" s="9" t="s">
        <v>0</v>
      </c>
      <c r="C8" s="53">
        <f>'INFORME 20 AB A 30 MAY2026'!D55</f>
        <v>68003003</v>
      </c>
    </row>
    <row r="9" spans="2:4" x14ac:dyDescent="0.25">
      <c r="B9" s="11" t="s">
        <v>1</v>
      </c>
      <c r="C9" s="55">
        <f>'INFORME 20 AB A 30 MAY2026'!D66</f>
        <v>64000000</v>
      </c>
    </row>
    <row r="10" spans="2:4" x14ac:dyDescent="0.25">
      <c r="B10" s="11" t="s">
        <v>2</v>
      </c>
      <c r="C10" s="55">
        <f>'INFORME 20 AB A 30 MAY2026'!D83</f>
        <v>2890000</v>
      </c>
    </row>
    <row r="11" spans="2:4" ht="25.5" x14ac:dyDescent="0.25">
      <c r="B11" s="13" t="s">
        <v>7</v>
      </c>
      <c r="C11" s="56">
        <f>'INFORME 20 AB A 30 MAY2026'!D96</f>
        <v>6500000</v>
      </c>
    </row>
    <row r="12" spans="2:4" x14ac:dyDescent="0.25">
      <c r="B12" s="13" t="s">
        <v>3</v>
      </c>
      <c r="C12" s="56">
        <f>'INFORME 20 AB A 30 MAY2026'!D106</f>
        <v>7812000</v>
      </c>
    </row>
    <row r="13" spans="2:4" x14ac:dyDescent="0.25">
      <c r="B13" s="13" t="s">
        <v>4</v>
      </c>
      <c r="C13" s="56">
        <f>'INFORME 20 AB A 30 MAY2026'!D120</f>
        <v>26401000</v>
      </c>
    </row>
    <row r="14" spans="2:4" x14ac:dyDescent="0.25">
      <c r="B14" s="13" t="s">
        <v>5</v>
      </c>
      <c r="C14" s="56">
        <f>'INFORME 20 AB A 30 MAY2026'!D139</f>
        <v>7138000</v>
      </c>
    </row>
    <row r="15" spans="2:4" x14ac:dyDescent="0.25">
      <c r="B15" s="17" t="s">
        <v>6</v>
      </c>
      <c r="C15" s="54">
        <f>'INFORME 20 AB A 30 MAY2026'!D155</f>
        <v>3302013</v>
      </c>
    </row>
    <row r="16" spans="2:4" x14ac:dyDescent="0.25">
      <c r="B16" s="71" t="s">
        <v>8</v>
      </c>
      <c r="C16" s="72">
        <f>SUM(C8:C15)</f>
        <v>186046016</v>
      </c>
    </row>
    <row r="17" spans="2:3" x14ac:dyDescent="0.25">
      <c r="B17" s="17" t="s">
        <v>11</v>
      </c>
      <c r="C17" s="54">
        <f>'INFORME 20 AB A 30 MAY2026'!D171</f>
        <v>33614006</v>
      </c>
    </row>
    <row r="18" spans="2:3" ht="15.75" thickBot="1" x14ac:dyDescent="0.3">
      <c r="B18" s="78" t="s">
        <v>93</v>
      </c>
      <c r="C18" s="79">
        <f>SUM(C16:C17)</f>
        <v>219660022</v>
      </c>
    </row>
    <row r="19" spans="2:3" x14ac:dyDescent="0.25">
      <c r="B19" s="5"/>
      <c r="C19" s="5"/>
    </row>
    <row r="20" spans="2:3" x14ac:dyDescent="0.25">
      <c r="C20" s="4"/>
    </row>
  </sheetData>
  <mergeCells count="5">
    <mergeCell ref="B6:C6"/>
    <mergeCell ref="B4:C4"/>
    <mergeCell ref="B5:C5"/>
    <mergeCell ref="B2:C2"/>
    <mergeCell ref="B3:C3"/>
  </mergeCells>
  <pageMargins left="0.7" right="0.7" top="0.75" bottom="0.7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E21"/>
  <sheetViews>
    <sheetView view="pageLayout" zoomScale="40" zoomScaleNormal="100" zoomScalePageLayoutView="40" workbookViewId="0">
      <selection activeCell="D30" sqref="D30"/>
    </sheetView>
  </sheetViews>
  <sheetFormatPr baseColWidth="10" defaultRowHeight="15" x14ac:dyDescent="0.25"/>
  <cols>
    <col min="1" max="1" width="4" customWidth="1"/>
    <col min="2" max="2" width="67" customWidth="1"/>
    <col min="3" max="3" width="24.7109375" customWidth="1"/>
    <col min="4" max="4" width="26.5703125" customWidth="1"/>
    <col min="5" max="5" width="28.7109375" customWidth="1"/>
  </cols>
  <sheetData>
    <row r="3" spans="2:5" ht="15.75" x14ac:dyDescent="0.25">
      <c r="B3" s="80" t="s">
        <v>21</v>
      </c>
      <c r="C3" s="80"/>
      <c r="D3" s="80"/>
      <c r="E3" s="80"/>
    </row>
    <row r="4" spans="2:5" ht="15.75" x14ac:dyDescent="0.25">
      <c r="B4" s="80" t="s">
        <v>22</v>
      </c>
      <c r="C4" s="80"/>
      <c r="D4" s="80"/>
      <c r="E4" s="80"/>
    </row>
    <row r="5" spans="2:5" ht="15.75" x14ac:dyDescent="0.25">
      <c r="B5" s="81" t="s">
        <v>90</v>
      </c>
      <c r="C5" s="81"/>
      <c r="D5" s="81"/>
      <c r="E5" s="81"/>
    </row>
    <row r="6" spans="2:5" ht="18.75" x14ac:dyDescent="0.3">
      <c r="B6" s="82" t="s">
        <v>12</v>
      </c>
      <c r="C6" s="82"/>
      <c r="D6" s="82"/>
      <c r="E6" s="82"/>
    </row>
    <row r="7" spans="2:5" ht="19.5" thickBot="1" x14ac:dyDescent="0.35">
      <c r="B7" s="83" t="s">
        <v>23</v>
      </c>
      <c r="C7" s="83"/>
      <c r="D7" s="83"/>
      <c r="E7" s="83"/>
    </row>
    <row r="8" spans="2:5" ht="15.75" thickBot="1" x14ac:dyDescent="0.3">
      <c r="B8" s="59" t="s">
        <v>15</v>
      </c>
      <c r="C8" s="60" t="s">
        <v>91</v>
      </c>
      <c r="D8" s="65" t="s">
        <v>92</v>
      </c>
      <c r="E8" s="59" t="s">
        <v>94</v>
      </c>
    </row>
    <row r="9" spans="2:5" x14ac:dyDescent="0.25">
      <c r="B9" s="9" t="s">
        <v>0</v>
      </c>
      <c r="C9" s="53">
        <v>153890000</v>
      </c>
      <c r="D9" s="61">
        <v>68003003</v>
      </c>
      <c r="E9" s="66">
        <f>C9-D9</f>
        <v>85886997</v>
      </c>
    </row>
    <row r="10" spans="2:5" x14ac:dyDescent="0.25">
      <c r="B10" s="11" t="s">
        <v>1</v>
      </c>
      <c r="C10" s="55">
        <v>96006000</v>
      </c>
      <c r="D10" s="62">
        <v>64000000</v>
      </c>
      <c r="E10" s="66">
        <f t="shared" ref="E10:E18" si="0">C10-D10</f>
        <v>32006000</v>
      </c>
    </row>
    <row r="11" spans="2:5" x14ac:dyDescent="0.25">
      <c r="B11" s="11" t="s">
        <v>2</v>
      </c>
      <c r="C11" s="55">
        <v>19450000</v>
      </c>
      <c r="D11" s="62">
        <v>2890000</v>
      </c>
      <c r="E11" s="66">
        <f t="shared" si="0"/>
        <v>16560000</v>
      </c>
    </row>
    <row r="12" spans="2:5" ht="25.5" x14ac:dyDescent="0.25">
      <c r="B12" s="13" t="s">
        <v>7</v>
      </c>
      <c r="C12" s="56">
        <v>10500000</v>
      </c>
      <c r="D12" s="63">
        <v>6500000</v>
      </c>
      <c r="E12" s="66">
        <f t="shared" si="0"/>
        <v>4000000</v>
      </c>
    </row>
    <row r="13" spans="2:5" x14ac:dyDescent="0.25">
      <c r="B13" s="13" t="s">
        <v>3</v>
      </c>
      <c r="C13" s="56">
        <v>19404000</v>
      </c>
      <c r="D13" s="63">
        <v>7812000</v>
      </c>
      <c r="E13" s="66">
        <f t="shared" si="0"/>
        <v>11592000</v>
      </c>
    </row>
    <row r="14" spans="2:5" x14ac:dyDescent="0.25">
      <c r="B14" s="13" t="s">
        <v>4</v>
      </c>
      <c r="C14" s="56">
        <v>39750000</v>
      </c>
      <c r="D14" s="63">
        <v>26401000</v>
      </c>
      <c r="E14" s="66">
        <f t="shared" si="0"/>
        <v>13349000</v>
      </c>
    </row>
    <row r="15" spans="2:5" x14ac:dyDescent="0.25">
      <c r="B15" s="13" t="s">
        <v>5</v>
      </c>
      <c r="C15" s="56">
        <v>12000000</v>
      </c>
      <c r="D15" s="63">
        <v>7138000</v>
      </c>
      <c r="E15" s="66">
        <f t="shared" si="0"/>
        <v>4862000</v>
      </c>
    </row>
    <row r="16" spans="2:5" x14ac:dyDescent="0.25">
      <c r="B16" s="17" t="s">
        <v>6</v>
      </c>
      <c r="C16" s="54">
        <v>9000000</v>
      </c>
      <c r="D16" s="64">
        <v>3302013</v>
      </c>
      <c r="E16" s="66">
        <f t="shared" si="0"/>
        <v>5697987</v>
      </c>
    </row>
    <row r="17" spans="2:5" x14ac:dyDescent="0.25">
      <c r="B17" s="71" t="s">
        <v>8</v>
      </c>
      <c r="C17" s="72">
        <f>SUM(C9:C16)</f>
        <v>360000000</v>
      </c>
      <c r="D17" s="73">
        <f>SUM(D9:D16)</f>
        <v>186046016</v>
      </c>
      <c r="E17" s="74">
        <f t="shared" si="0"/>
        <v>173953984</v>
      </c>
    </row>
    <row r="18" spans="2:5" ht="15.75" thickBot="1" x14ac:dyDescent="0.3">
      <c r="B18" s="67" t="s">
        <v>11</v>
      </c>
      <c r="C18" s="68">
        <v>40000000</v>
      </c>
      <c r="D18" s="69">
        <v>33614006</v>
      </c>
      <c r="E18" s="70">
        <f t="shared" si="0"/>
        <v>6385994</v>
      </c>
    </row>
    <row r="19" spans="2:5" ht="29.25" customHeight="1" thickBot="1" x14ac:dyDescent="0.3">
      <c r="B19" s="75" t="s">
        <v>95</v>
      </c>
      <c r="C19" s="76">
        <f>SUM(C17:C18)</f>
        <v>400000000</v>
      </c>
      <c r="D19" s="77">
        <f>D17+D18</f>
        <v>219660022</v>
      </c>
      <c r="E19" s="76">
        <f>SUM(E17:E18)</f>
        <v>180339978</v>
      </c>
    </row>
    <row r="20" spans="2:5" x14ac:dyDescent="0.25">
      <c r="B20" s="5"/>
      <c r="C20" s="5"/>
    </row>
    <row r="21" spans="2:5" x14ac:dyDescent="0.25">
      <c r="C21" s="4"/>
    </row>
  </sheetData>
  <mergeCells count="5">
    <mergeCell ref="B3:E3"/>
    <mergeCell ref="B4:E4"/>
    <mergeCell ref="B5:E5"/>
    <mergeCell ref="B6:E6"/>
    <mergeCell ref="B7:E7"/>
  </mergeCells>
  <pageMargins left="0.25" right="0.25" top="0.75" bottom="0.75" header="0.3" footer="0.3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 inicial</vt:lpstr>
      <vt:lpstr>INFORME 20 AB A 30 MAY2026</vt:lpstr>
      <vt:lpstr>TOTAL GASTOS</vt:lpstr>
      <vt:lpstr>PRESUPUESTO EJECUTADO</vt:lpstr>
      <vt:lpstr>'INFORME 20 AB A 30 MAY2026'!Área_de_impresión</vt:lpstr>
      <vt:lpstr>'PRESUPUESTO EJECUTADO'!Área_de_impresión</vt:lpstr>
      <vt:lpstr>'TOTAL GASTOS'!Área_de_impresión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</dc:creator>
  <cp:lastModifiedBy>Biblioteca Publica Municipal La Gloria</cp:lastModifiedBy>
  <cp:lastPrinted>2026-07-09T16:37:06Z</cp:lastPrinted>
  <dcterms:created xsi:type="dcterms:W3CDTF">2026-05-30T13:56:01Z</dcterms:created>
  <dcterms:modified xsi:type="dcterms:W3CDTF">2026-07-09T16:44:53Z</dcterms:modified>
</cp:coreProperties>
</file>