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FELIPE/2026/4. CONCURSO DE MERITOS/3. IntervenPanelesSolares/11. DocPublicarSecop/"/>
    </mc:Choice>
  </mc:AlternateContent>
  <xr:revisionPtr revIDLastSave="44" documentId="13_ncr:1_{439B75AD-4A23-1748-932B-107591CD10D1}" xr6:coauthVersionLast="47" xr6:coauthVersionMax="47" xr10:uidLastSave="{D9CA986D-AFED-4712-B799-24A26880970B}"/>
  <bookViews>
    <workbookView xWindow="-120" yWindow="-120" windowWidth="29040" windowHeight="15720" xr2:uid="{00000000-000D-0000-FFFF-FFFF00000000}"/>
  </bookViews>
  <sheets>
    <sheet name="PPTO INTERV" sheetId="1" r:id="rId1"/>
    <sheet name="FACTOR MULTIPLICADOR" sheetId="4" r:id="rId2"/>
  </sheets>
  <externalReferences>
    <externalReference r:id="rId3"/>
  </externalReferences>
  <definedNames>
    <definedName name="_Toc142041533" localSheetId="0">'PPTO INTERV'!$A$731</definedName>
    <definedName name="_Toc143694497" localSheetId="0">'PPTO INTERV'!$A$191</definedName>
    <definedName name="_Toc143694537" localSheetId="0">'PPTO INTERV'!$A$219</definedName>
    <definedName name="_Toc143694561" localSheetId="0">'PPTO INTERV'!$A$405</definedName>
    <definedName name="_Toc144106979" localSheetId="0">'PPTO INTERV'!$A$11</definedName>
    <definedName name="_Toc144106980" localSheetId="0">'PPTO INTERV'!$A$39</definedName>
    <definedName name="_Toc144106982" localSheetId="0">'PPTO INTERV'!$A$47</definedName>
    <definedName name="_Toc144106983" localSheetId="0">'PPTO INTERV'!$A$50</definedName>
    <definedName name="_Toc144106984" localSheetId="0">'PPTO INTERV'!$A$52</definedName>
    <definedName name="_Toc144106985" localSheetId="0">'PPTO INTERV'!$A$54</definedName>
    <definedName name="_Toc144106986" localSheetId="0">'PPTO INTERV'!$A$56</definedName>
    <definedName name="_Toc144106987" localSheetId="0">'PPTO INTERV'!$A$75</definedName>
    <definedName name="_Toc144106988" localSheetId="0">'PPTO INTERV'!$A$77</definedName>
    <definedName name="_Toc144106989" localSheetId="0">'PPTO INTERV'!$A$82</definedName>
    <definedName name="_Toc144106990" localSheetId="0">'PPTO INTERV'!$A$102</definedName>
    <definedName name="_Toc144106991" localSheetId="0">'PPTO INTERV'!$A$106</definedName>
    <definedName name="_Toc144106992" localSheetId="0">'PPTO INTERV'!$A$110</definedName>
    <definedName name="_Toc144106993" localSheetId="0">'PPTO INTERV'!$A$115</definedName>
    <definedName name="_Toc144106994" localSheetId="0">'PPTO INTERV'!$A$121</definedName>
    <definedName name="_Toc144106995" localSheetId="0">'PPTO INTERV'!$A$127</definedName>
    <definedName name="_Toc144106996" localSheetId="0">'PPTO INTERV'!$A$136</definedName>
    <definedName name="_Toc144106997" localSheetId="0">'PPTO INTERV'!$A$142</definedName>
    <definedName name="_Toc144106998" localSheetId="0">'PPTO INTERV'!$A$148</definedName>
    <definedName name="_Toc144106999" localSheetId="0">'PPTO INTERV'!$A$152</definedName>
    <definedName name="_Toc144107000" localSheetId="0">'PPTO INTERV'!$A$161</definedName>
    <definedName name="_Toc144107001" localSheetId="0">'PPTO INTERV'!$A$169</definedName>
    <definedName name="_Toc144107002" localSheetId="0">'PPTO INTERV'!$A$174</definedName>
    <definedName name="_Toc144107003" localSheetId="0">'PPTO INTERV'!$A$176</definedName>
    <definedName name="_Toc144107004" localSheetId="0">'PPTO INTERV'!$A$178</definedName>
    <definedName name="_Toc144107005" localSheetId="0">'PPTO INTERV'!$A$182</definedName>
    <definedName name="_Toc144107006" localSheetId="0">'PPTO INTERV'!$A$192</definedName>
    <definedName name="_Toc144107007" localSheetId="0">'PPTO INTERV'!$A$207</definedName>
    <definedName name="_Toc144107008" localSheetId="0">'PPTO INTERV'!$A$210</definedName>
    <definedName name="_Toc144107009" localSheetId="0">'PPTO INTERV'!$A$218</definedName>
    <definedName name="_Toc144107010" localSheetId="0">'PPTO INTERV'!$A$220</definedName>
    <definedName name="_Toc144107011" localSheetId="0">'PPTO INTERV'!$A$222</definedName>
    <definedName name="_Toc144107012" localSheetId="0">'PPTO INTERV'!$A$225</definedName>
    <definedName name="_Toc144107013" localSheetId="0">'PPTO INTERV'!$A$227</definedName>
    <definedName name="_Toc144107014" localSheetId="0">'PPTO INTERV'!$A$229</definedName>
    <definedName name="_Toc144107015" localSheetId="0">'PPTO INTERV'!$A$231</definedName>
    <definedName name="_Toc144107016" localSheetId="0">'PPTO INTERV'!$A$233</definedName>
    <definedName name="_Toc144107017" localSheetId="0">'PPTO INTERV'!$A$235</definedName>
    <definedName name="_Toc144107018" localSheetId="0">'PPTO INTERV'!$A$237</definedName>
    <definedName name="_Toc144107019" localSheetId="0">'PPTO INTERV'!$A$239</definedName>
    <definedName name="_Toc144107020" localSheetId="0">'PPTO INTERV'!$A$241</definedName>
    <definedName name="_Toc144107021" localSheetId="0">'PPTO INTERV'!$A$243</definedName>
    <definedName name="_Toc144107022" localSheetId="0">'PPTO INTERV'!$A$245</definedName>
    <definedName name="_Toc144107023" localSheetId="0">'PPTO INTERV'!$A$247</definedName>
    <definedName name="_Toc144107024" localSheetId="0">'PPTO INTERV'!$A$249</definedName>
    <definedName name="_Toc144107025" localSheetId="0">'PPTO INTERV'!$A$251</definedName>
    <definedName name="_Toc144107026" localSheetId="0">'PPTO INTERV'!$A$253</definedName>
    <definedName name="_Toc144107027" localSheetId="0">'PPTO INTERV'!$A$255</definedName>
    <definedName name="_Toc144107028" localSheetId="0">'PPTO INTERV'!$A$258</definedName>
    <definedName name="_Toc144107029" localSheetId="0">'PPTO INTERV'!$A$260</definedName>
    <definedName name="_Toc144107030" localSheetId="0">'PPTO INTERV'!$A$262</definedName>
    <definedName name="_Toc144107031" localSheetId="0">'PPTO INTERV'!$A$264</definedName>
    <definedName name="_Toc144107032" localSheetId="0">'PPTO INTERV'!$A$291</definedName>
    <definedName name="_Toc144107033" localSheetId="0">'PPTO INTERV'!$A$296</definedName>
    <definedName name="_Toc144107034" localSheetId="0">'PPTO INTERV'!$A$327</definedName>
    <definedName name="_Toc144107035" localSheetId="0">'PPTO INTERV'!$A$329</definedName>
    <definedName name="_Toc144107036" localSheetId="0">'PPTO INTERV'!$A$353</definedName>
    <definedName name="_Toc144107037" localSheetId="0">'PPTO INTERV'!$A$362</definedName>
    <definedName name="_Toc144107038" localSheetId="0">'PPTO INTERV'!$A$367</definedName>
    <definedName name="_Toc144107039" localSheetId="0">'PPTO INTERV'!$A$371</definedName>
    <definedName name="_Toc144107040" localSheetId="0">'PPTO INTERV'!$A$383</definedName>
    <definedName name="_Toc144107041" localSheetId="0">'PPTO INTERV'!$A$387</definedName>
    <definedName name="_Toc144107042" localSheetId="0">'PPTO INTERV'!$A$388</definedName>
    <definedName name="_Toc144107043" localSheetId="0">'PPTO INTERV'!$A$389</definedName>
    <definedName name="_Toc144107044" localSheetId="0">'PPTO INTERV'!$A$390</definedName>
    <definedName name="_Toc144107045" localSheetId="0">'PPTO INTERV'!$A$391</definedName>
    <definedName name="_Toc144107046" localSheetId="0">'PPTO INTERV'!$A$392</definedName>
    <definedName name="_Toc144107047" localSheetId="0">'PPTO INTERV'!$A$393</definedName>
    <definedName name="_Toc144107048" localSheetId="0">'PPTO INTERV'!$A$394</definedName>
    <definedName name="_Toc144107049" localSheetId="0">'PPTO INTERV'!$A$395</definedName>
    <definedName name="_Toc144107050" localSheetId="0">'PPTO INTERV'!$A$396</definedName>
    <definedName name="_Toc144107051" localSheetId="0">'PPTO INTERV'!$A$397</definedName>
    <definedName name="_Toc144107052" localSheetId="0">'PPTO INTERV'!$A$398</definedName>
    <definedName name="_Toc144107053" localSheetId="0">'PPTO INTERV'!$A$399</definedName>
    <definedName name="_Toc144107054" localSheetId="0">'PPTO INTERV'!$A$400</definedName>
    <definedName name="_Toc144107055" localSheetId="0">'PPTO INTERV'!$A$401</definedName>
    <definedName name="_Toc144107056" localSheetId="0">'PPTO INTERV'!$A$402</definedName>
    <definedName name="_Toc144107057" localSheetId="0">'PPTO INTERV'!$A$403</definedName>
    <definedName name="_Toc144107058" localSheetId="0">'PPTO INTERV'!$A$404</definedName>
    <definedName name="_Toc144107060" localSheetId="0">'PPTO INTERV'!$A$408</definedName>
    <definedName name="_Toc144107061" localSheetId="0">'PPTO INTERV'!$A$426</definedName>
    <definedName name="_Toc144107062" localSheetId="0">'PPTO INTERV'!$A$443</definedName>
    <definedName name="_Toc144107063" localSheetId="0">'PPTO INTERV'!$A$449</definedName>
    <definedName name="_Toc144107064" localSheetId="0">'PPTO INTERV'!$A$457</definedName>
    <definedName name="_Toc144107065" localSheetId="0">'PPTO INTERV'!$A$461</definedName>
    <definedName name="_Toc144107066" localSheetId="0">'PPTO INTERV'!$A$465</definedName>
    <definedName name="_Toc144107067" localSheetId="0">'PPTO INTERV'!$A$469</definedName>
    <definedName name="_Toc144107068" localSheetId="0">'PPTO INTERV'!$A$478</definedName>
    <definedName name="_Toc144107069" localSheetId="0">'PPTO INTERV'!$A$484</definedName>
    <definedName name="_Toc144107070" localSheetId="0">'PPTO INTERV'!$A$488</definedName>
    <definedName name="_Toc144107071" localSheetId="0">'PPTO INTERV'!$A$492</definedName>
    <definedName name="_Toc144107072" localSheetId="0">'PPTO INTERV'!$A$497</definedName>
    <definedName name="_Toc144107073" localSheetId="0">'PPTO INTERV'!$A$501</definedName>
    <definedName name="_Toc144107074" localSheetId="0">'PPTO INTERV'!$A$526</definedName>
    <definedName name="_Toc144107075" localSheetId="0">'PPTO INTERV'!$A$530</definedName>
    <definedName name="_Toc144107076" localSheetId="0">'PPTO INTERV'!$A$532</definedName>
    <definedName name="_Toc144107077" localSheetId="0">'PPTO INTERV'!$A$534</definedName>
    <definedName name="_Toc144107078" localSheetId="0">'PPTO INTERV'!$A$542</definedName>
    <definedName name="_Toc144107079" localSheetId="0">'PPTO INTERV'!$A$544</definedName>
    <definedName name="_Toc144107080" localSheetId="0">'PPTO INTERV'!$A$556</definedName>
    <definedName name="_Toc144107081" localSheetId="0">'PPTO INTERV'!$A$560</definedName>
    <definedName name="_Toc144107082" localSheetId="0">'PPTO INTERV'!$A$564</definedName>
    <definedName name="_Toc144107083" localSheetId="0">'PPTO INTERV'!$A$570</definedName>
    <definedName name="_Toc144107084" localSheetId="0">'PPTO INTERV'!$A$578</definedName>
    <definedName name="_Toc144107085" localSheetId="0">'PPTO INTERV'!$A$582</definedName>
    <definedName name="_Toc144107086" localSheetId="0">'PPTO INTERV'!$A$586</definedName>
    <definedName name="_Toc144107087" localSheetId="0">'PPTO INTERV'!$A$590</definedName>
    <definedName name="_Toc144107088" localSheetId="0">'PPTO INTERV'!$A$594</definedName>
    <definedName name="_Toc144107089" localSheetId="0">'PPTO INTERV'!$A$598</definedName>
    <definedName name="_Toc144107090" localSheetId="0">'PPTO INTERV'!$A$610</definedName>
    <definedName name="_Toc144107091" localSheetId="0">'PPTO INTERV'!$A$632</definedName>
    <definedName name="_Toc144107092" localSheetId="0">'PPTO INTERV'!$A$640</definedName>
    <definedName name="_Toc144107093" localSheetId="0">'PPTO INTERV'!$A$652</definedName>
    <definedName name="_Toc144107094" localSheetId="0">'PPTO INTERV'!$A$658</definedName>
    <definedName name="_Toc144107095" localSheetId="0">'PPTO INTERV'!$A$664</definedName>
    <definedName name="_Toc144107096" localSheetId="0">'PPTO INTERV'!$A$682</definedName>
    <definedName name="_Toc144107097" localSheetId="0">'PPTO INTERV'!$A$694</definedName>
    <definedName name="_Toc144107098" localSheetId="0">'PPTO INTERV'!$A$700</definedName>
    <definedName name="_Toc144107099" localSheetId="0">'PPTO INTERV'!$A$713</definedName>
    <definedName name="_Toc144107100" localSheetId="0">'PPTO INTERV'!$A$719</definedName>
    <definedName name="_Toc144107101" localSheetId="0">'PPTO INTERV'!$A$726</definedName>
    <definedName name="_Toc144107102" localSheetId="0">'PPTO INTERV'!$A$728</definedName>
    <definedName name="_Toc144107103" localSheetId="0">'PPTO INTERV'!$A$731</definedName>
    <definedName name="_Toc144107104" localSheetId="0">'PPTO INTERV'!$A$760</definedName>
    <definedName name="_Toc144107105" localSheetId="0">'PPTO INTERV'!$A$802</definedName>
    <definedName name="_Toc144107106" localSheetId="0">'PPTO INTERV'!$A$1017</definedName>
    <definedName name="_xlnm.Print_Area" localSheetId="1">'FACTOR MULTIPLICADOR'!$A$1:$L$48</definedName>
    <definedName name="_xlnm.Print_Area" localSheetId="0">'PPTO INTERV'!$A$1:$I$31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H10" i="1"/>
  <c r="G10" i="1"/>
  <c r="H9" i="1"/>
  <c r="I10" i="1" l="1"/>
  <c r="H26" i="1"/>
  <c r="I26" i="1" s="1"/>
  <c r="F9" i="1" l="1"/>
  <c r="G9" i="1" s="1"/>
  <c r="I9" i="1" s="1"/>
  <c r="J34" i="4"/>
  <c r="I34" i="4"/>
  <c r="I30" i="4"/>
  <c r="I7" i="4"/>
  <c r="I9" i="4" s="1"/>
  <c r="I6" i="4"/>
  <c r="I17" i="4" l="1"/>
  <c r="I40" i="4"/>
  <c r="I46" i="4" s="1"/>
  <c r="H15" i="1"/>
  <c r="H8" i="1"/>
  <c r="G8" i="1" l="1"/>
  <c r="I8" i="1" s="1"/>
  <c r="I11" i="1" s="1"/>
  <c r="I25" i="1"/>
  <c r="I27" i="1" s="1"/>
  <c r="G20" i="1" l="1"/>
  <c r="I20" i="1" s="1"/>
  <c r="F15" i="1"/>
  <c r="G15" i="1" s="1"/>
  <c r="I15" i="1" s="1"/>
  <c r="I16" i="1" l="1"/>
  <c r="I29" i="1" s="1"/>
  <c r="I30" i="1" s="1"/>
  <c r="I21" i="1"/>
  <c r="I31" i="1" l="1"/>
</calcChain>
</file>

<file path=xl/sharedStrings.xml><?xml version="1.0" encoding="utf-8"?>
<sst xmlns="http://schemas.openxmlformats.org/spreadsheetml/2006/main" count="121" uniqueCount="104">
  <si>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</si>
  <si>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</si>
  <si>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</si>
  <si>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</si>
  <si>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</si>
  <si>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</si>
  <si>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</si>
  <si>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</si>
  <si>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</si>
  <si>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</si>
  <si>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</si>
  <si>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</si>
  <si>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</si>
  <si>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</si>
  <si>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</si>
  <si>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</si>
  <si>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</si>
  <si>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</si>
  <si>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</si>
  <si>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PERSONAL TÉCNICO (2)</t>
  </si>
  <si>
    <t>Personal técnico</t>
  </si>
  <si>
    <t>SUELDOS BÁSICOS</t>
  </si>
  <si>
    <t>No DE MESES</t>
  </si>
  <si>
    <t>SUBTOTAL COSTO PERSONAL TECNICO (2)</t>
  </si>
  <si>
    <t>PERSONAL ADMINISTRATIVO (3)</t>
  </si>
  <si>
    <t xml:space="preserve">Personal administrativo </t>
  </si>
  <si>
    <t xml:space="preserve">Secretaria </t>
  </si>
  <si>
    <t>SUBTOTAL COSTO ADMINISTRATIVO (3)</t>
  </si>
  <si>
    <t>OTROS COSTOS DIRECTOS (4)</t>
  </si>
  <si>
    <t>Otros Costos Directos</t>
  </si>
  <si>
    <t>VR UNITARIO</t>
  </si>
  <si>
    <t>VALOR TOTAL</t>
  </si>
  <si>
    <t>SUBTOTAL COSTOS DIRECTOS VARIABLES (4)</t>
  </si>
  <si>
    <t>RESUMEN GENERAL</t>
  </si>
  <si>
    <t>IVA 19%</t>
  </si>
  <si>
    <t xml:space="preserve">VALOR TOTAL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</si>
  <si>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</si>
  <si>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</si>
  <si>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</si>
  <si>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</si>
  <si>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</si>
  <si>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</si>
  <si>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</si>
  <si>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</si>
  <si>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</si>
  <si>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</si>
  <si>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</si>
  <si>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</si>
  <si>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</si>
  <si>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</si>
  <si>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</si>
  <si>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</si>
  <si>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</si>
  <si>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</si>
  <si>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</si>
  <si>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</si>
  <si>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ICBF</t>
  </si>
  <si>
    <t>1.11.</t>
  </si>
  <si>
    <t>1.12.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</si>
  <si>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</si>
  <si>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</si>
  <si>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</si>
  <si>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</si>
  <si>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</si>
  <si>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</si>
  <si>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</si>
  <si>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</si>
  <si>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</si>
  <si>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</si>
  <si>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</si>
  <si>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</si>
  <si>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</si>
  <si>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</si>
  <si>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</si>
  <si>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</si>
  <si>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PLAZO</t>
  </si>
  <si>
    <t>Cesantías</t>
  </si>
  <si>
    <t>Intereses de las cesantías</t>
  </si>
  <si>
    <t>12,5 salud y pension 16</t>
  </si>
  <si>
    <t>8,5 salud y pensión 12</t>
  </si>
  <si>
    <t>Otros (Auxilios varios, prestaciones extralegales, Indemnización por despido, Incapacidades no cubiertas, examenes de ingreso y egreso)</t>
  </si>
  <si>
    <t>Costos de personal Administrativo no facturable</t>
  </si>
  <si>
    <t>Asesorias Profesionales en otras areas, no facturable</t>
  </si>
  <si>
    <t>Actualización tecnologica (Sofware, correo electronico, etc).</t>
  </si>
  <si>
    <t>Garantia de seriedad</t>
  </si>
  <si>
    <t>Impuesto de industria y comercio</t>
  </si>
  <si>
    <t>Acompañamiento posterior a la entrega</t>
  </si>
  <si>
    <t>Vehículo doble cabina 4x4 por medio de empresa de transportes acreditada - Vr. X Dia</t>
  </si>
  <si>
    <t>Para proyectos rurales</t>
  </si>
  <si>
    <t xml:space="preserve">Comunicaciones (telefonía fija y/o celular) </t>
  </si>
  <si>
    <t xml:space="preserve">Estampillas </t>
  </si>
  <si>
    <t>Ingeniero Residente</t>
  </si>
  <si>
    <t>Residente SISO</t>
  </si>
  <si>
    <t xml:space="preserve">Inspector </t>
  </si>
  <si>
    <t>COSTO BASICO (1 + 2 )</t>
  </si>
  <si>
    <t>Gastos de vehículo y desplazamientos</t>
  </si>
  <si>
    <t>Nombre o Razón social del proponente</t>
  </si>
  <si>
    <t>NIT</t>
  </si>
  <si>
    <t>Nombre del Representante legal</t>
  </si>
  <si>
    <t xml:space="preserve">Identificación </t>
  </si>
  <si>
    <t>Firma</t>
  </si>
  <si>
    <t>OBJETO:Interventoría técnica, administrativa, legal, ambiental y financiera para la implementación de sistemas de energía fotovoltaica en algunas sedes del nivel desconcentrado.</t>
  </si>
  <si>
    <t>FORMATO 6</t>
  </si>
  <si>
    <t>OBJETO:  Interventoría técnica, administrativa, legal, ambiental y financiera para la implementación de sistemas de energía fotovoltaica en algunas sedes del nivel desconcentrado.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</si>
</sst>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.00"/>
    <numFmt numFmtId="168" formatCode="&quot;$&quot;\ #,##0;[Red]&quot;$&quot;\ \-#,##0"/>
    <numFmt numFmtId="169" formatCode="0.000"/>
    <numFmt numFmtId="170" formatCode="0.0"/>
    <numFmt numFmtId="171" formatCode="#,##0.000"/>
  </numFmts>
  <fonts count="17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0"/>
      <color rgb="FF000000"/>
      <name val="Calibri"/>
      <family val="2"/>
      <scheme val="minor"/>
    </font>
    <font>
      <b/>
      <u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theme="0"/>
      <name val="Arial Narrow"/>
      <family val="2"/>
    </font>
    <font>
      <sz val="12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59999389629810485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9" fillId="0" borderId="0"/>
  </cellStyleXfs>
  <cellXfs count="148">
    <xf numFmtId="0" fontId="0" fillId="0" borderId="0" xfId="0"/>
    <xf numFmtId="0" fontId="12" fillId="0" borderId="0" xfId="6" applyFont="1"/>
    <xf numFmtId="0" fontId="13" fillId="0" borderId="0" xfId="6" applyFont="1"/>
    <xf numFmtId="0" fontId="14" fillId="6" borderId="25" xfId="6" applyFont="1" applyFill="1" applyBorder="1" applyAlignment="1">
      <alignment horizontal="left"/>
    </xf>
    <xf numFmtId="0" fontId="13" fillId="0" borderId="27" xfId="6" applyFont="1" applyBorder="1" applyAlignment="1">
      <alignment horizontal="left"/>
    </xf>
    <xf numFmtId="10" fontId="13" fillId="0" borderId="31" xfId="6" applyNumberFormat="1" applyFont="1" applyBorder="1"/>
    <xf numFmtId="10" fontId="13" fillId="0" borderId="29" xfId="6" applyNumberFormat="1" applyFont="1" applyBorder="1"/>
    <xf numFmtId="0" fontId="13" fillId="0" borderId="29" xfId="6" applyFont="1" applyBorder="1" applyAlignment="1">
      <alignment horizontal="left"/>
    </xf>
    <xf numFmtId="0" fontId="13" fillId="0" borderId="29" xfId="6" applyFont="1" applyBorder="1"/>
    <xf numFmtId="10" fontId="13" fillId="0" borderId="30" xfId="6" applyNumberFormat="1" applyFont="1" applyBorder="1"/>
    <xf numFmtId="0" fontId="15" fillId="0" borderId="0" xfId="6" applyFont="1"/>
    <xf numFmtId="9" fontId="12" fillId="0" borderId="0" xfId="6" applyNumberFormat="1" applyFont="1"/>
    <xf numFmtId="0" fontId="13" fillId="6" borderId="32" xfId="6" applyFont="1" applyFill="1" applyBorder="1"/>
    <xf numFmtId="0" fontId="13" fillId="6" borderId="33" xfId="6" applyFont="1" applyFill="1" applyBorder="1"/>
    <xf numFmtId="0" fontId="13" fillId="6" borderId="34" xfId="6" applyFont="1" applyFill="1" applyBorder="1"/>
    <xf numFmtId="10" fontId="14" fillId="6" borderId="36" xfId="6" applyNumberFormat="1" applyFont="1" applyFill="1" applyBorder="1"/>
    <xf numFmtId="0" fontId="13" fillId="0" borderId="37" xfId="6" applyFont="1" applyBorder="1"/>
    <xf numFmtId="10" fontId="13" fillId="0" borderId="0" xfId="6" applyNumberFormat="1" applyFont="1"/>
    <xf numFmtId="10" fontId="13" fillId="0" borderId="38" xfId="6" applyNumberFormat="1" applyFont="1" applyBorder="1"/>
    <xf numFmtId="0" fontId="13" fillId="0" borderId="43" xfId="6" applyFont="1" applyBorder="1" applyAlignment="1">
      <alignment horizontal="left"/>
    </xf>
    <xf numFmtId="0" fontId="11" fillId="0" borderId="44" xfId="6" applyFont="1" applyBorder="1"/>
    <xf numFmtId="0" fontId="11" fillId="0" borderId="45" xfId="6" applyFont="1" applyBorder="1"/>
    <xf numFmtId="0" fontId="12" fillId="0" borderId="0" xfId="6" applyFont="1" applyAlignment="1">
      <alignment horizontal="center"/>
    </xf>
    <xf numFmtId="0" fontId="13" fillId="0" borderId="22" xfId="6" applyFont="1" applyBorder="1"/>
    <xf numFmtId="0" fontId="13" fillId="0" borderId="23" xfId="6" applyFont="1" applyBorder="1"/>
    <xf numFmtId="10" fontId="13" fillId="0" borderId="23" xfId="6" applyNumberFormat="1" applyFont="1" applyBorder="1"/>
    <xf numFmtId="10" fontId="13" fillId="0" borderId="24" xfId="6" applyNumberFormat="1" applyFont="1" applyBorder="1"/>
    <xf numFmtId="0" fontId="14" fillId="0" borderId="46" xfId="6" applyFont="1" applyBorder="1"/>
    <xf numFmtId="0" fontId="10" fillId="0" borderId="44" xfId="6" applyFont="1" applyBorder="1"/>
    <xf numFmtId="0" fontId="13" fillId="0" borderId="44" xfId="6" applyFont="1" applyBorder="1"/>
    <xf numFmtId="10" fontId="13" fillId="0" borderId="44" xfId="6" applyNumberFormat="1" applyFont="1" applyBorder="1"/>
    <xf numFmtId="10" fontId="13" fillId="0" borderId="47" xfId="6" applyNumberFormat="1" applyFont="1" applyBorder="1"/>
    <xf numFmtId="0" fontId="14" fillId="6" borderId="48" xfId="6" applyFont="1" applyFill="1" applyBorder="1" applyAlignment="1">
      <alignment horizontal="left"/>
    </xf>
    <xf numFmtId="10" fontId="14" fillId="6" borderId="52" xfId="6" applyNumberFormat="1" applyFont="1" applyFill="1" applyBorder="1"/>
    <xf numFmtId="10" fontId="12" fillId="0" borderId="0" xfId="6" applyNumberFormat="1" applyFont="1"/>
    <xf numFmtId="0" fontId="13" fillId="0" borderId="46" xfId="6" applyFont="1" applyBorder="1"/>
    <xf numFmtId="10" fontId="14" fillId="6" borderId="54" xfId="6" applyNumberFormat="1" applyFont="1" applyFill="1" applyBorder="1"/>
    <xf numFmtId="0" fontId="12" fillId="0" borderId="0" xfId="6" applyFont="1" applyAlignment="1">
      <alignment wrapText="1"/>
    </xf>
    <xf numFmtId="171" fontId="14" fillId="6" borderId="54" xfId="6" applyNumberFormat="1" applyFont="1" applyFill="1" applyBorder="1"/>
    <xf numFmtId="2" fontId="13" fillId="0" borderId="42" xfId="6" applyNumberFormat="1" applyFont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1" fillId="3" borderId="56" xfId="2" applyFont="1" applyFill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70" fontId="5" fillId="0" borderId="1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65" fontId="4" fillId="0" borderId="16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wrapText="1"/>
    </xf>
    <xf numFmtId="0" fontId="4" fillId="0" borderId="3" xfId="0" applyFont="1" applyBorder="1" applyAlignment="1">
      <alignment wrapText="1"/>
    </xf>
    <xf numFmtId="168" fontId="4" fillId="0" borderId="8" xfId="0" applyNumberFormat="1" applyFont="1" applyBorder="1" applyAlignment="1">
      <alignment horizontal="right" wrapText="1"/>
    </xf>
    <xf numFmtId="165" fontId="5" fillId="5" borderId="1" xfId="0" applyNumberFormat="1" applyFont="1" applyFill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vertical="center"/>
    </xf>
    <xf numFmtId="165" fontId="4" fillId="0" borderId="6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0" xfId="0" applyFont="1" applyBorder="1"/>
    <xf numFmtId="165" fontId="4" fillId="0" borderId="18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165" fontId="4" fillId="0" borderId="13" xfId="0" applyNumberFormat="1" applyFont="1" applyBorder="1" applyAlignment="1">
      <alignment horizontal="right" vertical="center"/>
    </xf>
    <xf numFmtId="165" fontId="4" fillId="3" borderId="18" xfId="0" applyNumberFormat="1" applyFont="1" applyFill="1" applyBorder="1" applyAlignment="1">
      <alignment horizontal="right" vertical="center"/>
    </xf>
    <xf numFmtId="2" fontId="7" fillId="0" borderId="0" xfId="0" applyNumberFormat="1" applyFont="1"/>
    <xf numFmtId="0" fontId="8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2" fillId="0" borderId="60" xfId="0" applyFont="1" applyBorder="1"/>
    <xf numFmtId="167" fontId="2" fillId="0" borderId="0" xfId="0" applyNumberFormat="1" applyFont="1"/>
    <xf numFmtId="0" fontId="2" fillId="0" borderId="60" xfId="0" applyFont="1" applyBorder="1" applyAlignment="1">
      <alignment wrapText="1"/>
    </xf>
    <xf numFmtId="165" fontId="5" fillId="7" borderId="1" xfId="1" applyNumberFormat="1" applyFont="1" applyFill="1" applyBorder="1" applyAlignment="1" applyProtection="1">
      <alignment horizontal="right" vertical="center" wrapText="1"/>
      <protection locked="0"/>
    </xf>
    <xf numFmtId="165" fontId="5" fillId="7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59" xfId="0" applyFont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0" fontId="4" fillId="4" borderId="13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0" fontId="4" fillId="0" borderId="17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0" xfId="0" applyFont="1" applyFill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9" fontId="5" fillId="3" borderId="2" xfId="0" applyNumberFormat="1" applyFont="1" applyFill="1" applyBorder="1" applyAlignment="1">
      <alignment horizontal="center" vertical="center"/>
    </xf>
    <xf numFmtId="169" fontId="5" fillId="3" borderId="3" xfId="0" applyNumberFormat="1" applyFont="1" applyFill="1" applyBorder="1" applyAlignment="1">
      <alignment horizontal="center" vertical="center"/>
    </xf>
    <xf numFmtId="169" fontId="5" fillId="3" borderId="4" xfId="0" applyNumberFormat="1" applyFont="1" applyFill="1" applyBorder="1" applyAlignment="1">
      <alignment horizontal="center" vertical="center"/>
    </xf>
    <xf numFmtId="0" fontId="7" fillId="0" borderId="61" xfId="0" applyFont="1" applyBorder="1" applyAlignment="1">
      <alignment horizont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55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4" fillId="6" borderId="53" xfId="6" applyFont="1" applyFill="1" applyBorder="1" applyAlignment="1">
      <alignment horizontal="center"/>
    </xf>
    <xf numFmtId="0" fontId="11" fillId="0" borderId="50" xfId="6" applyFont="1" applyBorder="1"/>
    <xf numFmtId="0" fontId="13" fillId="0" borderId="28" xfId="6" applyFont="1" applyBorder="1" applyAlignment="1">
      <alignment horizontal="left"/>
    </xf>
    <xf numFmtId="0" fontId="11" fillId="0" borderId="29" xfId="6" applyFont="1" applyBorder="1"/>
    <xf numFmtId="0" fontId="11" fillId="0" borderId="30" xfId="6" applyFont="1" applyBorder="1"/>
    <xf numFmtId="0" fontId="14" fillId="6" borderId="34" xfId="6" applyFont="1" applyFill="1" applyBorder="1" applyAlignment="1">
      <alignment horizontal="right"/>
    </xf>
    <xf numFmtId="0" fontId="11" fillId="0" borderId="34" xfId="6" applyFont="1" applyBorder="1"/>
    <xf numFmtId="0" fontId="11" fillId="0" borderId="35" xfId="6" applyFont="1" applyBorder="1"/>
    <xf numFmtId="0" fontId="10" fillId="6" borderId="49" xfId="6" applyFont="1" applyFill="1" applyBorder="1" applyAlignment="1">
      <alignment horizontal="left" wrapText="1"/>
    </xf>
    <xf numFmtId="0" fontId="14" fillId="6" borderId="50" xfId="6" applyFont="1" applyFill="1" applyBorder="1" applyAlignment="1">
      <alignment horizontal="right"/>
    </xf>
    <xf numFmtId="0" fontId="11" fillId="0" borderId="51" xfId="6" applyFont="1" applyBorder="1"/>
    <xf numFmtId="0" fontId="10" fillId="6" borderId="39" xfId="6" applyFont="1" applyFill="1" applyBorder="1" applyAlignment="1">
      <alignment horizontal="left"/>
    </xf>
    <xf numFmtId="0" fontId="11" fillId="0" borderId="40" xfId="6" applyFont="1" applyBorder="1"/>
    <xf numFmtId="0" fontId="11" fillId="0" borderId="41" xfId="6" applyFont="1" applyBorder="1"/>
    <xf numFmtId="0" fontId="13" fillId="0" borderId="28" xfId="6" applyFont="1" applyBorder="1" applyAlignment="1">
      <alignment horizontal="left" wrapText="1"/>
    </xf>
    <xf numFmtId="0" fontId="10" fillId="0" borderId="19" xfId="6" applyFont="1" applyBorder="1" applyAlignment="1">
      <alignment horizontal="center" wrapText="1"/>
    </xf>
    <xf numFmtId="0" fontId="11" fillId="0" borderId="20" xfId="6" applyFont="1" applyBorder="1"/>
    <xf numFmtId="0" fontId="11" fillId="0" borderId="21" xfId="6" applyFont="1" applyBorder="1"/>
    <xf numFmtId="0" fontId="14" fillId="0" borderId="19" xfId="6" applyFont="1" applyBorder="1" applyAlignment="1">
      <alignment horizontal="center" vertical="center" wrapText="1"/>
    </xf>
    <xf numFmtId="0" fontId="11" fillId="0" borderId="20" xfId="6" applyFont="1" applyBorder="1" applyAlignment="1">
      <alignment vertical="center"/>
    </xf>
    <xf numFmtId="0" fontId="11" fillId="0" borderId="21" xfId="6" applyFont="1" applyBorder="1" applyAlignment="1">
      <alignment vertical="center"/>
    </xf>
    <xf numFmtId="0" fontId="11" fillId="0" borderId="22" xfId="6" applyFont="1" applyBorder="1" applyAlignment="1">
      <alignment vertical="center"/>
    </xf>
    <xf numFmtId="0" fontId="11" fillId="0" borderId="23" xfId="6" applyFont="1" applyBorder="1" applyAlignment="1">
      <alignment vertical="center"/>
    </xf>
    <xf numFmtId="0" fontId="11" fillId="0" borderId="24" xfId="6" applyFont="1" applyBorder="1" applyAlignment="1">
      <alignment vertical="center"/>
    </xf>
    <xf numFmtId="0" fontId="10" fillId="6" borderId="26" xfId="6" applyFont="1" applyFill="1" applyBorder="1" applyAlignment="1">
      <alignment horizontal="left"/>
    </xf>
  </cellXfs>
  <cellStyles count="7">
    <cellStyle name="Moneda" xfId="1" builtinId="4"/>
    <cellStyle name="Normal" xfId="0" builtinId="0"/>
    <cellStyle name="Normal 2" xfId="3" xr:uid="{00000000-0005-0000-0000-000002000000}"/>
    <cellStyle name="Normal 23" xfId="5" xr:uid="{00000000-0005-0000-0000-000003000000}"/>
    <cellStyle name="Normal 3" xfId="2" xr:uid="{00000000-0005-0000-0000-000004000000}"/>
    <cellStyle name="Normal 4" xfId="6" xr:uid="{00000000-0005-0000-0000-000005000000}"/>
    <cellStyle name="Porcentaje 2" xfId="4" xr:uid="{00000000-0005-0000-0000-000006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468312</xdr:colOff>
      <xdr:row>1</xdr:row>
      <xdr:rowOff>71438</xdr:rowOff>
    </xdr:from>
    <xdr:to>
      <xdr:col>0</xdr:col>
      <xdr:colOff>1563687</xdr:colOff>
      <xdr:row>1</xdr:row>
      <xdr:rowOff>566523</xdr:rowOff>
    </xdr:to>
    <xdr:pic>
      <xdr:nvPicPr>
        <xdr:cNvPr id="2" name="Imagen 53" descr="Logo regis 2">
          <a:extLst>
            <a:ext uri="{FF2B5EF4-FFF2-40B4-BE49-F238E27FC236}">
              <a16:creationId xmlns:a16="http://schemas.microsoft.com/office/drawing/2014/main" id="{0450A1F4-DF52-42F8-B7E8-74DA58E98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312" y="246063"/>
          <a:ext cx="1095375" cy="495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c_85/compartida/Cofinanciacion/FICHAS%20Y%20FORMATOS/UNITARIOS%20GENERALES.xls" TargetMode="External"/><Relationship Id="rId1" Type="http://schemas.openxmlformats.org/officeDocument/2006/relationships/externalLinkPath" Target="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abSelected="1" zoomScale="120" zoomScaleNormal="120" zoomScaleSheetLayoutView="120" workbookViewId="0">
      <selection activeCell="C35" sqref="C35"/>
    </sheetView>
  </sheetViews>
  <sheetFormatPr baseColWidth="10" defaultColWidth="9.140625" defaultRowHeight="12.75" x14ac:dyDescent="0.2"/>
  <cols>
    <col min="1" max="1" width="29.140625" style="40" customWidth="1"/>
    <col min="2" max="2" width="13.42578125" style="40" customWidth="1"/>
    <col min="3" max="3" width="17.85546875" style="41" customWidth="1"/>
    <col min="4" max="5" width="8.28515625" style="41" customWidth="1"/>
    <col min="6" max="6" width="10" style="41" customWidth="1"/>
    <col min="7" max="7" width="15.42578125" style="41" customWidth="1"/>
    <col min="8" max="8" width="14.42578125" style="41" customWidth="1"/>
    <col min="9" max="9" width="18.140625" style="41" customWidth="1"/>
    <col min="10" max="16384" width="9.140625" style="41"/>
  </cols>
  <sheetData>
    <row r="1" spans="1:9" ht="26.25" customHeight="1" thickBot="1" x14ac:dyDescent="0.25">
      <c r="D1" s="107" t="s">
        <v>102</v>
      </c>
      <c r="E1" s="107"/>
    </row>
    <row r="2" spans="1:9" ht="46.5" customHeight="1" thickBot="1" x14ac:dyDescent="0.25">
      <c r="A2" s="42"/>
      <c r="B2" s="108" t="s">
        <v>101</v>
      </c>
      <c r="C2" s="108"/>
      <c r="D2" s="108"/>
      <c r="E2" s="108"/>
      <c r="F2" s="108"/>
      <c r="G2" s="108"/>
      <c r="H2" s="108"/>
      <c r="I2" s="109"/>
    </row>
    <row r="3" spans="1:9" ht="19.5" customHeight="1" x14ac:dyDescent="0.2">
      <c r="A3" s="112" t="s">
        <v>75</v>
      </c>
      <c r="B3" s="113"/>
      <c r="C3" s="113"/>
      <c r="D3" s="113"/>
      <c r="E3" s="113"/>
      <c r="F3" s="113"/>
      <c r="G3" s="113"/>
      <c r="H3" s="114"/>
      <c r="I3" s="43">
        <v>4</v>
      </c>
    </row>
    <row r="4" spans="1:9" ht="16.5" customHeight="1" x14ac:dyDescent="0.2">
      <c r="A4" s="115" t="s">
        <v>0</v>
      </c>
      <c r="B4" s="116"/>
      <c r="C4" s="116"/>
      <c r="D4" s="116"/>
      <c r="E4" s="116"/>
      <c r="F4" s="116"/>
      <c r="G4" s="116"/>
      <c r="H4" s="116"/>
      <c r="I4" s="117"/>
    </row>
    <row r="5" spans="1:9" ht="12.75" customHeight="1" x14ac:dyDescent="0.2">
      <c r="A5" s="118" t="s">
        <v>1</v>
      </c>
      <c r="B5" s="119"/>
      <c r="C5" s="119"/>
      <c r="D5" s="119"/>
      <c r="E5" s="119"/>
      <c r="F5" s="119"/>
      <c r="G5" s="119"/>
      <c r="H5" s="119"/>
      <c r="I5" s="120"/>
    </row>
    <row r="6" spans="1:9" x14ac:dyDescent="0.2">
      <c r="A6" s="44" t="s">
        <v>2</v>
      </c>
      <c r="B6" s="45" t="s">
        <v>3</v>
      </c>
      <c r="C6" s="45" t="s">
        <v>4</v>
      </c>
      <c r="D6" s="121" t="s">
        <v>5</v>
      </c>
      <c r="E6" s="122"/>
      <c r="F6" s="45" t="s">
        <v>6</v>
      </c>
      <c r="G6" s="45" t="s">
        <v>7</v>
      </c>
      <c r="H6" s="45" t="s">
        <v>8</v>
      </c>
      <c r="I6" s="46" t="s">
        <v>9</v>
      </c>
    </row>
    <row r="7" spans="1:9" ht="25.5" customHeight="1" x14ac:dyDescent="0.2">
      <c r="A7" s="47" t="s">
        <v>10</v>
      </c>
      <c r="B7" s="48" t="s">
        <v>11</v>
      </c>
      <c r="C7" s="48" t="s">
        <v>12</v>
      </c>
      <c r="D7" s="89" t="s">
        <v>13</v>
      </c>
      <c r="E7" s="90"/>
      <c r="F7" s="48" t="s">
        <v>14</v>
      </c>
      <c r="G7" s="48" t="s">
        <v>15</v>
      </c>
      <c r="H7" s="49" t="s">
        <v>16</v>
      </c>
      <c r="I7" s="50" t="s">
        <v>17</v>
      </c>
    </row>
    <row r="8" spans="1:9" ht="12.75" customHeight="1" x14ac:dyDescent="0.2">
      <c r="A8" s="51" t="s">
        <v>18</v>
      </c>
      <c r="B8" s="52">
        <v>1</v>
      </c>
      <c r="C8" s="83"/>
      <c r="D8" s="110">
        <v>0.3</v>
      </c>
      <c r="E8" s="111"/>
      <c r="F8" s="53">
        <f>+'FACTOR MULTIPLICADOR'!$I$48</f>
        <v>1.94</v>
      </c>
      <c r="G8" s="54">
        <f>ROUND(C8*D8*F8*B8,0)</f>
        <v>0</v>
      </c>
      <c r="H8" s="55">
        <f>+$I$3</f>
        <v>4</v>
      </c>
      <c r="I8" s="56">
        <f>ROUND(G8*H8,0)</f>
        <v>0</v>
      </c>
    </row>
    <row r="9" spans="1:9" x14ac:dyDescent="0.2">
      <c r="A9" s="57" t="s">
        <v>91</v>
      </c>
      <c r="B9" s="58">
        <v>2</v>
      </c>
      <c r="C9" s="83"/>
      <c r="D9" s="91">
        <v>1</v>
      </c>
      <c r="E9" s="92"/>
      <c r="F9" s="53">
        <f>+$F$8</f>
        <v>1.94</v>
      </c>
      <c r="G9" s="54">
        <f>ROUND(C9*D9*F9*B9,0)</f>
        <v>0</v>
      </c>
      <c r="H9" s="55">
        <f>+$I$3</f>
        <v>4</v>
      </c>
      <c r="I9" s="56">
        <f>ROUND(G9*H9,0)</f>
        <v>0</v>
      </c>
    </row>
    <row r="10" spans="1:9" x14ac:dyDescent="0.2">
      <c r="A10" s="57" t="s">
        <v>92</v>
      </c>
      <c r="B10" s="58">
        <v>1</v>
      </c>
      <c r="C10" s="83"/>
      <c r="D10" s="91">
        <v>0.3</v>
      </c>
      <c r="E10" s="92"/>
      <c r="F10" s="53">
        <v>1.94</v>
      </c>
      <c r="G10" s="54">
        <f>ROUND(C10*D10*F10*B10,0)</f>
        <v>0</v>
      </c>
      <c r="H10" s="55">
        <f>+$I$3</f>
        <v>4</v>
      </c>
      <c r="I10" s="56">
        <f>ROUND(G10*H10,0)</f>
        <v>0</v>
      </c>
    </row>
    <row r="11" spans="1:9" ht="12.75" customHeight="1" x14ac:dyDescent="0.2">
      <c r="A11" s="93"/>
      <c r="B11" s="94"/>
      <c r="C11" s="94"/>
      <c r="D11" s="94"/>
      <c r="E11" s="94"/>
      <c r="F11" s="94"/>
      <c r="G11" s="94"/>
      <c r="H11" s="95"/>
      <c r="I11" s="59">
        <f>SUM(I8:I10)</f>
        <v>0</v>
      </c>
    </row>
    <row r="12" spans="1:9" x14ac:dyDescent="0.2">
      <c r="A12" s="60"/>
      <c r="B12" s="61"/>
      <c r="C12" s="61"/>
      <c r="D12" s="61"/>
      <c r="E12" s="61"/>
      <c r="F12" s="61"/>
      <c r="G12" s="61"/>
      <c r="H12" s="61"/>
      <c r="I12" s="62"/>
    </row>
    <row r="13" spans="1:9" ht="12.75" customHeight="1" x14ac:dyDescent="0.2">
      <c r="A13" s="86" t="s">
        <v>19</v>
      </c>
      <c r="B13" s="87"/>
      <c r="C13" s="87"/>
      <c r="D13" s="87"/>
      <c r="E13" s="87"/>
      <c r="F13" s="87"/>
      <c r="G13" s="87"/>
      <c r="H13" s="87"/>
      <c r="I13" s="88"/>
    </row>
    <row r="14" spans="1:9" ht="25.5" customHeight="1" x14ac:dyDescent="0.2">
      <c r="A14" s="47" t="s">
        <v>20</v>
      </c>
      <c r="B14" s="48" t="s">
        <v>11</v>
      </c>
      <c r="C14" s="48" t="s">
        <v>21</v>
      </c>
      <c r="D14" s="89" t="s">
        <v>13</v>
      </c>
      <c r="E14" s="90"/>
      <c r="F14" s="48" t="s">
        <v>14</v>
      </c>
      <c r="G14" s="48" t="s">
        <v>15</v>
      </c>
      <c r="H14" s="49" t="s">
        <v>22</v>
      </c>
      <c r="I14" s="50" t="s">
        <v>17</v>
      </c>
    </row>
    <row r="15" spans="1:9" x14ac:dyDescent="0.2">
      <c r="A15" s="57" t="s">
        <v>93</v>
      </c>
      <c r="B15" s="58">
        <v>2</v>
      </c>
      <c r="C15" s="84"/>
      <c r="D15" s="91">
        <v>0.7</v>
      </c>
      <c r="E15" s="92"/>
      <c r="F15" s="53">
        <f>+$F$8</f>
        <v>1.94</v>
      </c>
      <c r="G15" s="54">
        <f>ROUND(C15*D15*F15*B15,0)</f>
        <v>0</v>
      </c>
      <c r="H15" s="55">
        <f>+$I$3</f>
        <v>4</v>
      </c>
      <c r="I15" s="56">
        <f>ROUND(G15*H15,0)</f>
        <v>0</v>
      </c>
    </row>
    <row r="16" spans="1:9" ht="12.75" customHeight="1" x14ac:dyDescent="0.2">
      <c r="A16" s="93" t="s">
        <v>23</v>
      </c>
      <c r="B16" s="94"/>
      <c r="C16" s="94"/>
      <c r="D16" s="94"/>
      <c r="E16" s="94"/>
      <c r="F16" s="94"/>
      <c r="G16" s="94"/>
      <c r="H16" s="95"/>
      <c r="I16" s="59">
        <f>+SUM(I15:I15)</f>
        <v>0</v>
      </c>
    </row>
    <row r="17" spans="1:11" x14ac:dyDescent="0.2">
      <c r="A17" s="60"/>
      <c r="B17" s="61"/>
      <c r="C17" s="61"/>
      <c r="D17" s="61"/>
      <c r="E17" s="61"/>
      <c r="F17" s="61"/>
      <c r="G17" s="61"/>
      <c r="H17" s="61"/>
      <c r="I17" s="62"/>
    </row>
    <row r="18" spans="1:11" ht="12.75" hidden="1" customHeight="1" x14ac:dyDescent="0.2">
      <c r="A18" s="86" t="s">
        <v>24</v>
      </c>
      <c r="B18" s="87"/>
      <c r="C18" s="87"/>
      <c r="D18" s="87"/>
      <c r="E18" s="87"/>
      <c r="F18" s="87"/>
      <c r="G18" s="87"/>
      <c r="H18" s="87"/>
      <c r="I18" s="88"/>
    </row>
    <row r="19" spans="1:11" ht="25.5" hidden="1" customHeight="1" x14ac:dyDescent="0.2">
      <c r="A19" s="47" t="s">
        <v>25</v>
      </c>
      <c r="B19" s="48" t="s">
        <v>11</v>
      </c>
      <c r="C19" s="48" t="s">
        <v>21</v>
      </c>
      <c r="D19" s="89" t="s">
        <v>13</v>
      </c>
      <c r="E19" s="90"/>
      <c r="F19" s="48" t="s">
        <v>14</v>
      </c>
      <c r="G19" s="48" t="s">
        <v>15</v>
      </c>
      <c r="H19" s="49" t="s">
        <v>22</v>
      </c>
      <c r="I19" s="50" t="s">
        <v>17</v>
      </c>
    </row>
    <row r="20" spans="1:11" ht="12.75" hidden="1" customHeight="1" x14ac:dyDescent="0.2">
      <c r="A20" s="57" t="s">
        <v>26</v>
      </c>
      <c r="B20" s="58">
        <v>0</v>
      </c>
      <c r="C20" s="63">
        <v>1650000</v>
      </c>
      <c r="D20" s="91">
        <v>0.25</v>
      </c>
      <c r="E20" s="92"/>
      <c r="F20" s="53"/>
      <c r="G20" s="54">
        <f>ROUND(C20*D20*F20*B20,0)</f>
        <v>0</v>
      </c>
      <c r="H20" s="64"/>
      <c r="I20" s="56">
        <f>ROUND(G20*H20,0)</f>
        <v>0</v>
      </c>
    </row>
    <row r="21" spans="1:11" ht="12.75" hidden="1" customHeight="1" x14ac:dyDescent="0.2">
      <c r="A21" s="93" t="s">
        <v>27</v>
      </c>
      <c r="B21" s="94"/>
      <c r="C21" s="94"/>
      <c r="D21" s="94"/>
      <c r="E21" s="94"/>
      <c r="F21" s="94"/>
      <c r="G21" s="94"/>
      <c r="H21" s="95"/>
      <c r="I21" s="59">
        <f>+SUM(I20:I20)</f>
        <v>0</v>
      </c>
    </row>
    <row r="22" spans="1:11" ht="12.75" hidden="1" customHeight="1" x14ac:dyDescent="0.2">
      <c r="A22" s="60"/>
      <c r="B22" s="61"/>
      <c r="C22" s="61"/>
      <c r="D22" s="61"/>
      <c r="E22" s="61"/>
      <c r="F22" s="61"/>
      <c r="G22" s="61"/>
      <c r="H22" s="61"/>
      <c r="I22" s="62"/>
    </row>
    <row r="23" spans="1:11" ht="12.75" hidden="1" customHeight="1" x14ac:dyDescent="0.2">
      <c r="A23" s="86" t="s">
        <v>28</v>
      </c>
      <c r="B23" s="87"/>
      <c r="C23" s="87"/>
      <c r="D23" s="87"/>
      <c r="E23" s="87"/>
      <c r="F23" s="87"/>
      <c r="G23" s="87"/>
      <c r="H23" s="87"/>
      <c r="I23" s="88"/>
    </row>
    <row r="24" spans="1:11" ht="12.75" hidden="1" customHeight="1" x14ac:dyDescent="0.2">
      <c r="A24" s="44" t="s">
        <v>29</v>
      </c>
      <c r="B24" s="96" t="s">
        <v>11</v>
      </c>
      <c r="C24" s="97"/>
      <c r="D24" s="98"/>
      <c r="E24" s="96" t="s">
        <v>22</v>
      </c>
      <c r="F24" s="97"/>
      <c r="G24" s="98"/>
      <c r="H24" s="48" t="s">
        <v>30</v>
      </c>
      <c r="I24" s="65" t="s">
        <v>31</v>
      </c>
    </row>
    <row r="25" spans="1:11" ht="51" hidden="1" customHeight="1" x14ac:dyDescent="0.2">
      <c r="A25" s="51" t="s">
        <v>89</v>
      </c>
      <c r="B25" s="101">
        <v>0</v>
      </c>
      <c r="C25" s="102"/>
      <c r="D25" s="103"/>
      <c r="E25" s="104">
        <v>0</v>
      </c>
      <c r="F25" s="105"/>
      <c r="G25" s="106"/>
      <c r="H25" s="63">
        <v>100000</v>
      </c>
      <c r="I25" s="56">
        <f t="shared" ref="I25:I26" si="0">ROUND(B25*E25*H25,0)</f>
        <v>0</v>
      </c>
    </row>
    <row r="26" spans="1:11" ht="114.75" hidden="1" customHeight="1" x14ac:dyDescent="0.2">
      <c r="A26" s="51" t="s">
        <v>87</v>
      </c>
      <c r="B26" s="101">
        <v>0</v>
      </c>
      <c r="C26" s="102"/>
      <c r="D26" s="103"/>
      <c r="E26" s="104">
        <v>0</v>
      </c>
      <c r="F26" s="105"/>
      <c r="G26" s="106"/>
      <c r="H26" s="63">
        <f>290000</f>
        <v>290000</v>
      </c>
      <c r="I26" s="56">
        <f t="shared" si="0"/>
        <v>0</v>
      </c>
      <c r="K26" s="66" t="s">
        <v>88</v>
      </c>
    </row>
    <row r="27" spans="1:11" ht="13.5" hidden="1" customHeight="1" x14ac:dyDescent="0.2">
      <c r="A27" s="93" t="s">
        <v>32</v>
      </c>
      <c r="B27" s="94"/>
      <c r="C27" s="94"/>
      <c r="D27" s="94"/>
      <c r="E27" s="94"/>
      <c r="F27" s="94"/>
      <c r="G27" s="94"/>
      <c r="H27" s="95"/>
      <c r="I27" s="67">
        <f>SUM(I25:I26)</f>
        <v>0</v>
      </c>
    </row>
    <row r="28" spans="1:11" x14ac:dyDescent="0.2">
      <c r="A28" s="86" t="s">
        <v>33</v>
      </c>
      <c r="B28" s="99"/>
      <c r="C28" s="99"/>
      <c r="D28" s="99"/>
      <c r="E28" s="99"/>
      <c r="F28" s="99"/>
      <c r="G28" s="99"/>
      <c r="H28" s="99"/>
      <c r="I28" s="100"/>
    </row>
    <row r="29" spans="1:11" ht="15.75" customHeight="1" thickBot="1" x14ac:dyDescent="0.25">
      <c r="A29" s="68" t="s">
        <v>94</v>
      </c>
      <c r="B29" s="69"/>
      <c r="C29" s="69"/>
      <c r="D29" s="69"/>
      <c r="E29" s="70"/>
      <c r="F29" s="70"/>
      <c r="G29" s="70"/>
      <c r="H29" s="70"/>
      <c r="I29" s="71">
        <f>+I11+I16+I27+I21</f>
        <v>0</v>
      </c>
    </row>
    <row r="30" spans="1:11" x14ac:dyDescent="0.2">
      <c r="A30" s="72" t="s">
        <v>34</v>
      </c>
      <c r="B30" s="73"/>
      <c r="C30" s="74"/>
      <c r="D30" s="74"/>
      <c r="E30" s="74"/>
      <c r="F30" s="74"/>
      <c r="G30" s="74"/>
      <c r="H30" s="74"/>
      <c r="I30" s="75">
        <f>ROUND(I29*0.19,0)-1</f>
        <v>-1</v>
      </c>
    </row>
    <row r="31" spans="1:11" ht="14.25" customHeight="1" thickBot="1" x14ac:dyDescent="0.25">
      <c r="A31" s="68" t="s">
        <v>35</v>
      </c>
      <c r="B31" s="69"/>
      <c r="C31" s="70"/>
      <c r="D31" s="70"/>
      <c r="E31" s="70"/>
      <c r="F31" s="70"/>
      <c r="G31" s="70"/>
      <c r="H31" s="70"/>
      <c r="I31" s="76">
        <f>+I29+I30</f>
        <v>-1</v>
      </c>
    </row>
    <row r="32" spans="1:11" x14ac:dyDescent="0.2">
      <c r="D32" s="77"/>
    </row>
    <row r="33" spans="1:8" x14ac:dyDescent="0.2">
      <c r="D33" s="77"/>
    </row>
    <row r="34" spans="1:8" ht="15" x14ac:dyDescent="0.2">
      <c r="A34" s="78"/>
      <c r="B34" s="79"/>
    </row>
    <row r="35" spans="1:8" ht="13.5" thickBot="1" x14ac:dyDescent="0.25">
      <c r="G35" s="80"/>
    </row>
    <row r="36" spans="1:8" ht="13.5" thickTop="1" x14ac:dyDescent="0.2">
      <c r="B36" s="85" t="s">
        <v>96</v>
      </c>
      <c r="C36" s="85"/>
      <c r="D36" s="85"/>
      <c r="E36" s="85"/>
      <c r="F36" s="85"/>
      <c r="G36" s="85"/>
      <c r="H36" s="85"/>
    </row>
    <row r="39" spans="1:8" x14ac:dyDescent="0.2">
      <c r="G39" s="81"/>
    </row>
    <row r="40" spans="1:8" ht="13.5" thickBot="1" x14ac:dyDescent="0.25">
      <c r="B40" s="82"/>
      <c r="C40" s="80"/>
      <c r="D40" s="80"/>
      <c r="E40" s="80"/>
      <c r="F40" s="80"/>
      <c r="G40" s="80"/>
      <c r="H40" s="80"/>
    </row>
    <row r="41" spans="1:8" ht="13.5" thickTop="1" x14ac:dyDescent="0.2">
      <c r="B41" s="85" t="s">
        <v>97</v>
      </c>
      <c r="C41" s="85"/>
      <c r="D41" s="85"/>
      <c r="E41" s="85"/>
      <c r="F41" s="85"/>
      <c r="G41" s="85"/>
      <c r="H41" s="85"/>
    </row>
    <row r="46" spans="1:8" ht="13.5" thickBot="1" x14ac:dyDescent="0.25">
      <c r="B46" s="82"/>
      <c r="C46" s="80"/>
      <c r="D46" s="80"/>
      <c r="E46" s="80"/>
      <c r="F46" s="80"/>
      <c r="G46" s="80"/>
      <c r="H46" s="80"/>
    </row>
    <row r="47" spans="1:8" ht="13.5" thickTop="1" x14ac:dyDescent="0.2">
      <c r="B47" s="85" t="s">
        <v>98</v>
      </c>
      <c r="C47" s="85"/>
      <c r="D47" s="85"/>
      <c r="E47" s="85"/>
      <c r="F47" s="85"/>
      <c r="G47" s="85"/>
      <c r="H47" s="85"/>
    </row>
    <row r="52" spans="2:8" ht="13.5" thickBot="1" x14ac:dyDescent="0.25">
      <c r="B52" s="82"/>
      <c r="C52" s="80"/>
      <c r="D52" s="80"/>
      <c r="E52" s="80"/>
      <c r="F52" s="80"/>
      <c r="G52" s="80"/>
      <c r="H52" s="80"/>
    </row>
    <row r="53" spans="2:8" ht="13.5" thickTop="1" x14ac:dyDescent="0.2">
      <c r="B53" s="85" t="s">
        <v>99</v>
      </c>
      <c r="C53" s="85"/>
      <c r="D53" s="85"/>
      <c r="E53" s="85"/>
      <c r="F53" s="85"/>
      <c r="G53" s="85"/>
      <c r="H53" s="85"/>
    </row>
    <row r="58" spans="2:8" ht="13.5" thickBot="1" x14ac:dyDescent="0.25">
      <c r="B58" s="82"/>
      <c r="C58" s="80"/>
      <c r="D58" s="80"/>
      <c r="E58" s="80"/>
      <c r="F58" s="80"/>
      <c r="G58" s="80"/>
      <c r="H58" s="80"/>
    </row>
    <row r="59" spans="2:8" ht="13.5" thickTop="1" x14ac:dyDescent="0.2">
      <c r="B59" s="85" t="s">
        <v>100</v>
      </c>
      <c r="C59" s="85"/>
      <c r="D59" s="85"/>
      <c r="E59" s="85"/>
      <c r="F59" s="85"/>
      <c r="G59" s="85"/>
      <c r="H59" s="85"/>
    </row>
  </sheetData>
  <sheetProtection algorithmName="SHA-512" hashValue="k6wfhWQ+FvsAZEhCKz5TNp1SM5vRM4zYKhLz2SBkCBCXx+m5QKUzzrXUUCZzpUGyKfBCXQkmYxlfxVapC9qZPQ==" saltValue="UUVmGW9Lf6HZTSFxZSE+5Q==" spinCount="100000" sheet="1" formatCells="0" formatColumns="0" formatRows="0" insertColumns="0" insertRows="0" insertHyperlinks="0" deleteColumns="0" deleteRows="0" sort="0" autoFilter="0" pivotTables="0"/>
  <mergeCells count="33">
    <mergeCell ref="B59:H59"/>
    <mergeCell ref="D10:E10"/>
    <mergeCell ref="B2:I2"/>
    <mergeCell ref="D7:E7"/>
    <mergeCell ref="D8:E8"/>
    <mergeCell ref="D9:E9"/>
    <mergeCell ref="A3:H3"/>
    <mergeCell ref="A4:I4"/>
    <mergeCell ref="A5:I5"/>
    <mergeCell ref="D6:E6"/>
    <mergeCell ref="A13:I13"/>
    <mergeCell ref="A11:H11"/>
    <mergeCell ref="A23:I23"/>
    <mergeCell ref="D14:E14"/>
    <mergeCell ref="D15:E15"/>
    <mergeCell ref="A16:H16"/>
    <mergeCell ref="D1:E1"/>
    <mergeCell ref="B36:H36"/>
    <mergeCell ref="B41:H41"/>
    <mergeCell ref="B47:H47"/>
    <mergeCell ref="E26:G26"/>
    <mergeCell ref="B53:H53"/>
    <mergeCell ref="A18:I18"/>
    <mergeCell ref="D19:E19"/>
    <mergeCell ref="D20:E20"/>
    <mergeCell ref="A21:H21"/>
    <mergeCell ref="B24:D24"/>
    <mergeCell ref="E24:G24"/>
    <mergeCell ref="A27:H27"/>
    <mergeCell ref="A28:I28"/>
    <mergeCell ref="B25:D25"/>
    <mergeCell ref="E25:G25"/>
    <mergeCell ref="B26:D26"/>
  </mergeCells>
  <printOptions horizontalCentered="1" verticalCentered="1"/>
  <pageMargins left="0.25" right="0.25" top="0.75" bottom="0.75" header="0.3" footer="0.3"/>
  <pageSetup fitToWidth="0" orientation="landscape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view="pageBreakPreview" zoomScaleNormal="100" zoomScaleSheetLayoutView="100" workbookViewId="0">
      <selection activeCell="I15" sqref="I15"/>
    </sheetView>
  </sheetViews>
  <sheetFormatPr baseColWidth="10" defaultColWidth="12.42578125" defaultRowHeight="15" customHeight="1" x14ac:dyDescent="0.25"/>
  <cols>
    <col min="1" max="7" width="9" style="2" customWidth="1"/>
    <col min="8" max="8" width="13.140625" style="2" customWidth="1"/>
    <col min="9" max="9" width="53.42578125" style="2" customWidth="1"/>
    <col min="10" max="11" width="9" style="2" hidden="1" customWidth="1"/>
    <col min="12" max="12" width="6.140625" style="2" hidden="1" customWidth="1"/>
    <col min="13" max="26" width="9" style="2" customWidth="1"/>
    <col min="27" max="16384" width="12.42578125" style="2"/>
  </cols>
  <sheetData>
    <row r="1" spans="1:26" ht="12.75" customHeight="1" thickBot="1" x14ac:dyDescent="0.3">
      <c r="A1" s="138" t="s">
        <v>36</v>
      </c>
      <c r="B1" s="139"/>
      <c r="C1" s="139"/>
      <c r="D1" s="139"/>
      <c r="E1" s="139"/>
      <c r="F1" s="139"/>
      <c r="G1" s="139"/>
      <c r="H1" s="139"/>
      <c r="I1" s="14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25">
      <c r="A2" s="141" t="s">
        <v>103</v>
      </c>
      <c r="B2" s="142"/>
      <c r="C2" s="142"/>
      <c r="D2" s="142"/>
      <c r="E2" s="142"/>
      <c r="F2" s="142"/>
      <c r="G2" s="142"/>
      <c r="H2" s="142"/>
      <c r="I2" s="14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.75" customHeight="1" thickBot="1" x14ac:dyDescent="0.3">
      <c r="A3" s="144"/>
      <c r="B3" s="145"/>
      <c r="C3" s="145"/>
      <c r="D3" s="145"/>
      <c r="E3" s="145"/>
      <c r="F3" s="145"/>
      <c r="G3" s="145"/>
      <c r="H3" s="145"/>
      <c r="I3" s="14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5">
      <c r="A4" s="3" t="s">
        <v>37</v>
      </c>
      <c r="B4" s="147" t="s">
        <v>38</v>
      </c>
      <c r="C4" s="139"/>
      <c r="D4" s="139"/>
      <c r="E4" s="139"/>
      <c r="F4" s="139"/>
      <c r="G4" s="139"/>
      <c r="H4" s="139"/>
      <c r="I4" s="14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 t="s">
        <v>39</v>
      </c>
      <c r="B5" s="125" t="s">
        <v>40</v>
      </c>
      <c r="C5" s="126"/>
      <c r="D5" s="126"/>
      <c r="E5" s="126"/>
      <c r="F5" s="126"/>
      <c r="G5" s="126"/>
      <c r="H5" s="127"/>
      <c r="I5" s="5">
        <v>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4" t="s">
        <v>41</v>
      </c>
      <c r="B6" s="125" t="s">
        <v>42</v>
      </c>
      <c r="C6" s="126"/>
      <c r="D6" s="126"/>
      <c r="E6" s="6"/>
      <c r="F6" s="7"/>
      <c r="G6" s="8"/>
      <c r="H6" s="9"/>
      <c r="I6" s="5">
        <f t="shared" ref="I6:I7" si="0">1/12</f>
        <v>8.3333333333333329E-2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4" t="s">
        <v>43</v>
      </c>
      <c r="B7" s="125" t="s">
        <v>76</v>
      </c>
      <c r="C7" s="126"/>
      <c r="D7" s="126"/>
      <c r="E7" s="6"/>
      <c r="F7" s="7"/>
      <c r="G7" s="8"/>
      <c r="H7" s="9"/>
      <c r="I7" s="5">
        <f t="shared" si="0"/>
        <v>8.3333333333333329E-2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4" t="s">
        <v>44</v>
      </c>
      <c r="B8" s="125" t="s">
        <v>77</v>
      </c>
      <c r="C8" s="126"/>
      <c r="D8" s="126"/>
      <c r="E8" s="6"/>
      <c r="F8" s="7"/>
      <c r="G8" s="8"/>
      <c r="H8" s="9"/>
      <c r="I8" s="5">
        <v>0.01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4" t="s">
        <v>45</v>
      </c>
      <c r="B9" s="125" t="s">
        <v>46</v>
      </c>
      <c r="C9" s="126"/>
      <c r="D9" s="126"/>
      <c r="E9" s="126"/>
      <c r="F9" s="126"/>
      <c r="G9" s="126"/>
      <c r="H9" s="127"/>
      <c r="I9" s="5">
        <f>+I7/2</f>
        <v>4.1666666666666664E-2</v>
      </c>
      <c r="J9" s="1"/>
      <c r="K9" s="1"/>
      <c r="L9" s="1"/>
      <c r="M9" s="1"/>
      <c r="N9" s="1"/>
      <c r="O9" s="1"/>
      <c r="P9" s="1"/>
      <c r="Q9" s="1"/>
      <c r="R9" s="1"/>
      <c r="S9" s="10" t="s">
        <v>78</v>
      </c>
      <c r="T9" s="10"/>
      <c r="U9" s="10"/>
      <c r="V9" s="1"/>
      <c r="W9" s="1"/>
      <c r="X9" s="1"/>
      <c r="Y9" s="1"/>
      <c r="Z9" s="1"/>
    </row>
    <row r="10" spans="1:26" ht="12.75" customHeight="1" x14ac:dyDescent="0.25">
      <c r="A10" s="4" t="s">
        <v>47</v>
      </c>
      <c r="B10" s="125" t="s">
        <v>48</v>
      </c>
      <c r="C10" s="126"/>
      <c r="D10" s="126"/>
      <c r="E10" s="126"/>
      <c r="F10" s="126"/>
      <c r="G10" s="126"/>
      <c r="H10" s="127"/>
      <c r="I10" s="5">
        <v>0.12</v>
      </c>
      <c r="J10" s="1"/>
      <c r="K10" s="1"/>
      <c r="L10" s="1"/>
      <c r="M10" s="1"/>
      <c r="N10" s="1"/>
      <c r="O10" s="1"/>
      <c r="P10" s="1"/>
      <c r="Q10" s="1"/>
      <c r="R10" s="1"/>
      <c r="S10" s="10" t="s">
        <v>79</v>
      </c>
      <c r="T10" s="10"/>
      <c r="U10" s="10"/>
      <c r="V10" s="1"/>
      <c r="W10" s="1"/>
      <c r="X10" s="1"/>
      <c r="Y10" s="1"/>
      <c r="Z10" s="1"/>
    </row>
    <row r="11" spans="1:26" ht="12.75" customHeight="1" x14ac:dyDescent="0.25">
      <c r="A11" s="4" t="s">
        <v>49</v>
      </c>
      <c r="B11" s="125" t="s">
        <v>50</v>
      </c>
      <c r="C11" s="126"/>
      <c r="D11" s="126"/>
      <c r="E11" s="126"/>
      <c r="F11" s="126"/>
      <c r="G11" s="126"/>
      <c r="H11" s="127"/>
      <c r="I11" s="5">
        <v>0.04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4" t="s">
        <v>51</v>
      </c>
      <c r="B12" s="125" t="s">
        <v>52</v>
      </c>
      <c r="C12" s="126"/>
      <c r="D12" s="126"/>
      <c r="E12" s="126"/>
      <c r="F12" s="126"/>
      <c r="G12" s="126"/>
      <c r="H12" s="127"/>
      <c r="I12" s="5">
        <v>6.9599999999999995E-2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4" t="s">
        <v>53</v>
      </c>
      <c r="B13" s="125" t="s">
        <v>54</v>
      </c>
      <c r="C13" s="126"/>
      <c r="D13" s="126"/>
      <c r="E13" s="126"/>
      <c r="F13" s="126"/>
      <c r="G13" s="126"/>
      <c r="H13" s="127"/>
      <c r="I13" s="5"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4" t="s">
        <v>55</v>
      </c>
      <c r="B14" s="125" t="s">
        <v>56</v>
      </c>
      <c r="C14" s="126"/>
      <c r="D14" s="126"/>
      <c r="E14" s="126"/>
      <c r="F14" s="126"/>
      <c r="G14" s="126"/>
      <c r="H14" s="127"/>
      <c r="I14" s="5"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5">
      <c r="A15" s="4" t="s">
        <v>57</v>
      </c>
      <c r="B15" s="137" t="s">
        <v>80</v>
      </c>
      <c r="C15" s="126"/>
      <c r="D15" s="126"/>
      <c r="E15" s="126"/>
      <c r="F15" s="126"/>
      <c r="G15" s="126"/>
      <c r="H15" s="127"/>
      <c r="I15" s="5">
        <v>2.2599999999999999E-2</v>
      </c>
      <c r="J15" s="1"/>
      <c r="K15" s="1"/>
      <c r="L15" s="1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4" t="s">
        <v>58</v>
      </c>
      <c r="B16" s="125" t="s">
        <v>59</v>
      </c>
      <c r="C16" s="126"/>
      <c r="D16" s="126"/>
      <c r="E16" s="126"/>
      <c r="F16" s="126"/>
      <c r="G16" s="126"/>
      <c r="H16" s="127"/>
      <c r="I16" s="5">
        <v>0.06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thickBot="1" x14ac:dyDescent="0.3">
      <c r="A17" s="12"/>
      <c r="B17" s="13"/>
      <c r="C17" s="14"/>
      <c r="D17" s="14"/>
      <c r="E17" s="14"/>
      <c r="F17" s="128" t="s">
        <v>60</v>
      </c>
      <c r="G17" s="129"/>
      <c r="H17" s="130"/>
      <c r="I17" s="15">
        <f>SUM(I5:I16)</f>
        <v>1.5305333333333333</v>
      </c>
      <c r="J17" s="1"/>
      <c r="K17" s="1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thickBot="1" x14ac:dyDescent="0.3">
      <c r="A18" s="16"/>
      <c r="H18" s="17"/>
      <c r="I18" s="18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3">
        <v>2</v>
      </c>
      <c r="B19" s="134" t="s">
        <v>61</v>
      </c>
      <c r="C19" s="135"/>
      <c r="D19" s="135"/>
      <c r="E19" s="135"/>
      <c r="F19" s="135"/>
      <c r="G19" s="135"/>
      <c r="H19" s="135"/>
      <c r="I19" s="13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4">
        <v>2.1</v>
      </c>
      <c r="B20" s="125" t="s">
        <v>63</v>
      </c>
      <c r="C20" s="126"/>
      <c r="D20" s="126"/>
      <c r="E20" s="126"/>
      <c r="F20" s="126"/>
      <c r="G20" s="126"/>
      <c r="H20" s="127"/>
      <c r="I20" s="5">
        <v>0.02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4">
        <v>2.2000000000000002</v>
      </c>
      <c r="B21" s="125" t="s">
        <v>95</v>
      </c>
      <c r="C21" s="126"/>
      <c r="D21" s="126"/>
      <c r="E21" s="126"/>
      <c r="F21" s="126"/>
      <c r="G21" s="126"/>
      <c r="H21" s="127"/>
      <c r="I21" s="5">
        <v>0.03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4">
        <v>2.2999999999999998</v>
      </c>
      <c r="B22" s="125" t="s">
        <v>64</v>
      </c>
      <c r="C22" s="126"/>
      <c r="D22" s="126"/>
      <c r="E22" s="126"/>
      <c r="F22" s="126"/>
      <c r="G22" s="126"/>
      <c r="H22" s="127"/>
      <c r="I22" s="5">
        <v>5.0000000000000001E-3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4">
        <v>2.4</v>
      </c>
      <c r="B23" s="125" t="s">
        <v>81</v>
      </c>
      <c r="C23" s="126"/>
      <c r="D23" s="126"/>
      <c r="E23" s="126"/>
      <c r="F23" s="126"/>
      <c r="G23" s="126"/>
      <c r="H23" s="127"/>
      <c r="I23" s="5">
        <v>0.01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4">
        <v>2.5</v>
      </c>
      <c r="B24" s="125" t="s">
        <v>82</v>
      </c>
      <c r="C24" s="126"/>
      <c r="D24" s="126"/>
      <c r="E24" s="126"/>
      <c r="F24" s="126"/>
      <c r="G24" s="126"/>
      <c r="H24" s="127"/>
      <c r="I24" s="5">
        <v>0.01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4">
        <v>2.6</v>
      </c>
      <c r="B25" s="125" t="s">
        <v>65</v>
      </c>
      <c r="C25" s="126"/>
      <c r="D25" s="126"/>
      <c r="E25" s="126"/>
      <c r="F25" s="126"/>
      <c r="G25" s="126"/>
      <c r="H25" s="127"/>
      <c r="I25" s="5">
        <v>5.0000000000000001E-3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4">
        <v>2.7</v>
      </c>
      <c r="B26" s="125" t="s">
        <v>83</v>
      </c>
      <c r="C26" s="126"/>
      <c r="D26" s="126"/>
      <c r="E26" s="126"/>
      <c r="F26" s="126"/>
      <c r="G26" s="126"/>
      <c r="H26" s="127"/>
      <c r="I26" s="5">
        <v>0.02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4">
        <v>2.8</v>
      </c>
      <c r="B27" s="125" t="s">
        <v>66</v>
      </c>
      <c r="C27" s="126"/>
      <c r="D27" s="126"/>
      <c r="E27" s="126"/>
      <c r="F27" s="126"/>
      <c r="G27" s="126"/>
      <c r="H27" s="127"/>
      <c r="I27" s="5">
        <v>4.7999999999999996E-3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4">
        <v>2.9</v>
      </c>
      <c r="B28" s="125" t="s">
        <v>67</v>
      </c>
      <c r="C28" s="126"/>
      <c r="D28" s="126"/>
      <c r="E28" s="126"/>
      <c r="F28" s="126"/>
      <c r="G28" s="126"/>
      <c r="H28" s="127"/>
      <c r="I28" s="5">
        <v>0.01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39">
        <v>2.1</v>
      </c>
      <c r="B29" s="19" t="s">
        <v>62</v>
      </c>
      <c r="C29" s="20"/>
      <c r="D29" s="20"/>
      <c r="E29" s="20"/>
      <c r="F29" s="20"/>
      <c r="G29" s="20"/>
      <c r="H29" s="21"/>
      <c r="I29" s="5">
        <v>0.02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thickBot="1" x14ac:dyDescent="0.3">
      <c r="A30" s="12"/>
      <c r="B30" s="13"/>
      <c r="C30" s="14"/>
      <c r="D30" s="14"/>
      <c r="E30" s="14"/>
      <c r="F30" s="128" t="s">
        <v>60</v>
      </c>
      <c r="G30" s="129"/>
      <c r="H30" s="130"/>
      <c r="I30" s="15">
        <f>SUM(I20:I29)</f>
        <v>0.1348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thickBot="1" x14ac:dyDescent="0.3">
      <c r="A31" s="16"/>
      <c r="H31" s="17"/>
      <c r="I31" s="1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25">
      <c r="A32" s="3">
        <v>3</v>
      </c>
      <c r="B32" s="134" t="s">
        <v>68</v>
      </c>
      <c r="C32" s="135"/>
      <c r="D32" s="135"/>
      <c r="E32" s="135"/>
      <c r="F32" s="135"/>
      <c r="G32" s="135"/>
      <c r="H32" s="135"/>
      <c r="I32" s="13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4">
        <v>3.01</v>
      </c>
      <c r="B33" s="125" t="s">
        <v>84</v>
      </c>
      <c r="C33" s="126"/>
      <c r="D33" s="126"/>
      <c r="E33" s="126"/>
      <c r="F33" s="126"/>
      <c r="G33" s="126"/>
      <c r="H33" s="127"/>
      <c r="I33" s="5">
        <v>5.0000000000000001E-3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4">
        <v>3.02</v>
      </c>
      <c r="B34" s="125" t="s">
        <v>69</v>
      </c>
      <c r="C34" s="126"/>
      <c r="D34" s="126"/>
      <c r="E34" s="126"/>
      <c r="F34" s="126"/>
      <c r="G34" s="126"/>
      <c r="H34" s="127"/>
      <c r="I34" s="5">
        <f>0.5*1.21%</f>
        <v>6.0499999999999998E-3</v>
      </c>
      <c r="J34" s="11">
        <f>20%*10%*12</f>
        <v>0.24000000000000005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4">
        <v>3.03</v>
      </c>
      <c r="B35" s="125" t="s">
        <v>70</v>
      </c>
      <c r="C35" s="126"/>
      <c r="D35" s="126"/>
      <c r="E35" s="126"/>
      <c r="F35" s="126"/>
      <c r="G35" s="126"/>
      <c r="H35" s="127"/>
      <c r="I35" s="5">
        <v>0.01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4">
        <v>3.04</v>
      </c>
      <c r="B36" s="125" t="s">
        <v>71</v>
      </c>
      <c r="C36" s="126"/>
      <c r="D36" s="126"/>
      <c r="E36" s="126"/>
      <c r="F36" s="126"/>
      <c r="G36" s="126"/>
      <c r="H36" s="127"/>
      <c r="I36" s="5">
        <v>0.01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4">
        <v>3.05</v>
      </c>
      <c r="B37" s="125" t="s">
        <v>90</v>
      </c>
      <c r="C37" s="126"/>
      <c r="D37" s="126"/>
      <c r="E37" s="126"/>
      <c r="F37" s="126"/>
      <c r="G37" s="126"/>
      <c r="H37" s="127"/>
      <c r="I37" s="5">
        <v>0.02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4">
        <v>3.06</v>
      </c>
      <c r="B38" s="125" t="s">
        <v>85</v>
      </c>
      <c r="C38" s="126"/>
      <c r="D38" s="126"/>
      <c r="E38" s="126"/>
      <c r="F38" s="126"/>
      <c r="G38" s="126"/>
      <c r="H38" s="127"/>
      <c r="I38" s="5">
        <v>3.5000000000000001E-3</v>
      </c>
      <c r="J38" s="2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4">
        <v>3.07</v>
      </c>
      <c r="B39" s="125" t="s">
        <v>86</v>
      </c>
      <c r="C39" s="126"/>
      <c r="D39" s="126"/>
      <c r="E39" s="126"/>
      <c r="F39" s="126"/>
      <c r="G39" s="126"/>
      <c r="H39" s="127"/>
      <c r="I39" s="5">
        <v>7.0000000000000007E-2</v>
      </c>
      <c r="J39" s="2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thickBot="1" x14ac:dyDescent="0.3">
      <c r="A40" s="12"/>
      <c r="B40" s="13"/>
      <c r="C40" s="14"/>
      <c r="D40" s="14"/>
      <c r="E40" s="14"/>
      <c r="F40" s="128" t="s">
        <v>60</v>
      </c>
      <c r="G40" s="129"/>
      <c r="H40" s="130"/>
      <c r="I40" s="15">
        <f>SUM(I33:I39)</f>
        <v>0.12455000000000001</v>
      </c>
      <c r="J40" s="1"/>
      <c r="K40" s="1"/>
      <c r="L40" s="1"/>
      <c r="M40" s="1"/>
      <c r="N40" s="1"/>
      <c r="O40" s="1"/>
      <c r="P40" s="1"/>
      <c r="Q40" s="1"/>
      <c r="R40" s="1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3"/>
      <c r="B41" s="24"/>
      <c r="C41" s="24"/>
      <c r="D41" s="24"/>
      <c r="E41" s="24"/>
      <c r="F41" s="24"/>
      <c r="G41" s="24"/>
      <c r="H41" s="25"/>
      <c r="I41" s="2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thickBot="1" x14ac:dyDescent="0.3">
      <c r="A42" s="27"/>
      <c r="B42" s="28"/>
      <c r="C42" s="29"/>
      <c r="D42" s="29"/>
      <c r="E42" s="29"/>
      <c r="F42" s="29"/>
      <c r="G42" s="29"/>
      <c r="H42" s="30"/>
      <c r="I42" s="3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8.25" customHeight="1" thickBot="1" x14ac:dyDescent="0.3">
      <c r="A43" s="32">
        <v>4</v>
      </c>
      <c r="B43" s="131" t="s">
        <v>72</v>
      </c>
      <c r="C43" s="124"/>
      <c r="D43" s="124"/>
      <c r="E43" s="124"/>
      <c r="F43" s="132" t="s">
        <v>60</v>
      </c>
      <c r="G43" s="124"/>
      <c r="H43" s="133"/>
      <c r="I43" s="33">
        <v>0.15</v>
      </c>
      <c r="J43" s="1"/>
      <c r="K43" s="1"/>
      <c r="L43" s="1"/>
      <c r="M43" s="1"/>
      <c r="N43" s="1"/>
      <c r="O43" s="34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3"/>
      <c r="B44" s="24"/>
      <c r="C44" s="24"/>
      <c r="D44" s="24"/>
      <c r="E44" s="24"/>
      <c r="F44" s="24"/>
      <c r="G44" s="24"/>
      <c r="H44" s="25"/>
      <c r="I44" s="2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thickBot="1" x14ac:dyDescent="0.3">
      <c r="A45" s="35"/>
      <c r="B45" s="29"/>
      <c r="C45" s="29"/>
      <c r="D45" s="29"/>
      <c r="E45" s="29"/>
      <c r="F45" s="29"/>
      <c r="G45" s="29"/>
      <c r="H45" s="30"/>
      <c r="I45" s="3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thickBot="1" x14ac:dyDescent="0.3">
      <c r="A46" s="123" t="s">
        <v>73</v>
      </c>
      <c r="B46" s="124"/>
      <c r="C46" s="124"/>
      <c r="D46" s="124"/>
      <c r="E46" s="124"/>
      <c r="F46" s="124"/>
      <c r="G46" s="124"/>
      <c r="H46" s="124"/>
      <c r="I46" s="36">
        <f>SUM(I43,I40,I30,I17)</f>
        <v>1.9398833333333334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 x14ac:dyDescent="0.3">
      <c r="A47" s="37"/>
      <c r="B47" s="37"/>
      <c r="C47" s="37"/>
      <c r="D47" s="37"/>
      <c r="E47" s="37"/>
      <c r="F47" s="37"/>
      <c r="G47" s="37"/>
      <c r="H47" s="37"/>
      <c r="I47" s="37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thickBot="1" x14ac:dyDescent="0.3">
      <c r="A48" s="123" t="s">
        <v>74</v>
      </c>
      <c r="B48" s="124"/>
      <c r="C48" s="124"/>
      <c r="D48" s="124"/>
      <c r="E48" s="124"/>
      <c r="F48" s="124"/>
      <c r="G48" s="124"/>
      <c r="H48" s="124"/>
      <c r="I48" s="38">
        <v>1.94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sheetProtection algorithmName="SHA-512" hashValue="68HWV7P8yo7C9qOm8Q5PrfUi5CUxQlYA7/HZwqkv4ve3jYQkR64rIsvtvk6NzoBm52H9KW5/GLzD0u/adtDziw==" saltValue="6fyt6VwMK2feZCKDFMGABA==" spinCount="100000" sheet="1" formatCells="0" formatColumns="0" formatRows="0" insertColumns="0" insertRows="0" insertHyperlinks="0" deleteColumns="0" deleteRows="0" sort="0" autoFilter="0" pivotTables="0"/>
  <mergeCells count="40">
    <mergeCell ref="B7:D7"/>
    <mergeCell ref="A1:I1"/>
    <mergeCell ref="A2:I3"/>
    <mergeCell ref="B4:I4"/>
    <mergeCell ref="B5:H5"/>
    <mergeCell ref="B6:D6"/>
    <mergeCell ref="B20:H20"/>
    <mergeCell ref="B8:D8"/>
    <mergeCell ref="B9:H9"/>
    <mergeCell ref="B10:H10"/>
    <mergeCell ref="B11:H11"/>
    <mergeCell ref="B12:H12"/>
    <mergeCell ref="B13:H13"/>
    <mergeCell ref="B14:H14"/>
    <mergeCell ref="B15:H15"/>
    <mergeCell ref="B16:H16"/>
    <mergeCell ref="F17:H17"/>
    <mergeCell ref="B19:I19"/>
    <mergeCell ref="B34:H34"/>
    <mergeCell ref="B21:H21"/>
    <mergeCell ref="B22:H22"/>
    <mergeCell ref="B23:H23"/>
    <mergeCell ref="B24:H24"/>
    <mergeCell ref="B25:H25"/>
    <mergeCell ref="B26:H26"/>
    <mergeCell ref="B27:H27"/>
    <mergeCell ref="B28:H28"/>
    <mergeCell ref="F30:H30"/>
    <mergeCell ref="B32:I32"/>
    <mergeCell ref="B33:H33"/>
    <mergeCell ref="A48:H48"/>
    <mergeCell ref="B35:H35"/>
    <mergeCell ref="B36:H36"/>
    <mergeCell ref="B37:H37"/>
    <mergeCell ref="B38:H38"/>
    <mergeCell ref="B39:H39"/>
    <mergeCell ref="F40:H40"/>
    <mergeCell ref="B43:E43"/>
    <mergeCell ref="F43:H43"/>
    <mergeCell ref="A46:H46"/>
  </mergeCells>
  <pageMargins left="0.69930555555555596" right="0.69930555555555596" top="0.75" bottom="0.75" header="0" footer="0"/>
  <pageSetup paperSize="9"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138B1C1-1D57-4421-AB38-1A3FF4D509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F14480-2AB6-4983-BDC6-9BDCCBBBB4D8}">
  <ds:schemaRefs>
    <ds:schemaRef ds:uri="58020ebd-ab32-47fa-8ceb-969687debf76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afb6680c-5126-4293-8efc-f0ef4683a575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67A4A4B-9ED8-40CD-8E10-41FFD4015FA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09174E3-4C2D-4A92-AA9D-9663C176C6A4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132</vt:i4>
      </vt:variant>
    </vt:vector>
  </HeadingPairs>
  <TitlesOfParts>
    <vt:vector size="134" baseType="lpstr">
      <vt:lpstr>PPTO INTERV</vt:lpstr>
      <vt:lpstr>FACTOR MULTIPLICADOR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MULTIPLICADOR'!Área_de_impresión</vt:lpstr>
      <vt:lpstr>'PPTO INTERV'!Área_de_impresión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Andres Felipe Marin Devia</cp:lastModifiedBy>
  <cp:lastPrinted>2025-03-13T19:48:46Z</cp:lastPrinted>
  <dcterms:created xsi:type="dcterms:W3CDTF">2024-04-16T00:37:41Z</dcterms:created>
  <dcterms:modified xsi:type="dcterms:W3CDTF">2026-07-07T19:08:52Z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