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etbcsj-my.sharepoint.com/personal/gfonseca_deaj_ramajudicial_gov_co/Documents/MantenimientoEquposCarga/02DocumentosProceso/"/>
    </mc:Choice>
  </mc:AlternateContent>
  <xr:revisionPtr revIDLastSave="232" documentId="8_{A8F87C21-8DB3-483B-ABFE-AECE6102E48C}" xr6:coauthVersionLast="47" xr6:coauthVersionMax="47" xr10:uidLastSave="{DD669094-759D-404C-9087-206D61EC44B4}"/>
  <bookViews>
    <workbookView xWindow="14295" yWindow="0" windowWidth="14610" windowHeight="15585" xr2:uid="{00000000-000D-0000-FFFF-FFFF00000000}"/>
  </bookViews>
  <sheets>
    <sheet name="FORMATO DE OFERTA ECONÓMICA " sheetId="28" r:id="rId1"/>
  </sheets>
  <definedNames>
    <definedName name="_xlnm._FilterDatabase" localSheetId="0" hidden="1">'FORMATO DE OFERTA ECONÓMICA '!$B$10:$D$90</definedName>
    <definedName name="Cable_duplex_2x12__carrete__metros" localSheetId="0">#REF!</definedName>
    <definedName name="Cable_duplex_2x12__carrete__metr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28" l="1"/>
  <c r="H14" i="28"/>
  <c r="H12" i="28"/>
  <c r="G39" i="28"/>
  <c r="G26" i="28"/>
  <c r="G36" i="28"/>
  <c r="G37" i="28"/>
  <c r="G38" i="28"/>
  <c r="G40" i="28"/>
  <c r="G41" i="28"/>
  <c r="G42" i="28"/>
  <c r="G43" i="28"/>
  <c r="G44" i="28"/>
  <c r="G45" i="28"/>
  <c r="G46" i="28"/>
  <c r="G47" i="28"/>
  <c r="G48" i="28"/>
  <c r="G49" i="28"/>
  <c r="G50" i="28"/>
  <c r="G52" i="28"/>
  <c r="G53" i="28"/>
  <c r="G54" i="28"/>
  <c r="G55" i="28"/>
  <c r="G56" i="28"/>
  <c r="G57" i="28"/>
  <c r="G58" i="28"/>
  <c r="G59" i="28"/>
  <c r="G60" i="28"/>
  <c r="G61" i="28"/>
  <c r="G62" i="28"/>
  <c r="G63" i="28"/>
  <c r="G64" i="28"/>
  <c r="G65" i="28"/>
  <c r="G66" i="28"/>
  <c r="G67" i="28"/>
  <c r="G69" i="28"/>
  <c r="G70" i="28"/>
  <c r="G71" i="28"/>
  <c r="G72" i="28"/>
  <c r="G73" i="28"/>
  <c r="G74" i="28"/>
  <c r="G75" i="28"/>
  <c r="G76" i="28"/>
  <c r="G77" i="28"/>
  <c r="G78" i="28"/>
  <c r="G79" i="28"/>
  <c r="G80" i="28"/>
  <c r="G81" i="28"/>
  <c r="G82" i="28"/>
  <c r="G83" i="28"/>
  <c r="G84" i="28"/>
  <c r="G87" i="28" s="1"/>
  <c r="G85" i="28"/>
  <c r="G86" i="28"/>
  <c r="G19" i="28"/>
  <c r="G33" i="28"/>
  <c r="G32" i="28"/>
  <c r="G31" i="28"/>
  <c r="G30" i="28"/>
  <c r="G29" i="28"/>
  <c r="G28" i="28"/>
  <c r="G27" i="28"/>
  <c r="G25" i="28"/>
  <c r="G24" i="28"/>
  <c r="G23" i="28"/>
  <c r="G22" i="28"/>
  <c r="G21" i="28"/>
  <c r="G20" i="28"/>
  <c r="G35" i="28"/>
  <c r="H11" i="28"/>
  <c r="G89" i="28" l="1"/>
  <c r="G90" i="28" s="1"/>
</calcChain>
</file>

<file path=xl/sharedStrings.xml><?xml version="1.0" encoding="utf-8"?>
<sst xmlns="http://schemas.openxmlformats.org/spreadsheetml/2006/main" count="169" uniqueCount="155">
  <si>
    <t>RAMA JUDICIAL</t>
  </si>
  <si>
    <t>DIRECCIÓN EJECUTIVA DE ADMINISTRACIÓN JUDICIAL</t>
  </si>
  <si>
    <t xml:space="preserve">Nombre de la empresa: </t>
  </si>
  <si>
    <t xml:space="preserve">Contacto: </t>
  </si>
  <si>
    <t>NIT:</t>
  </si>
  <si>
    <t xml:space="preserve">Cargo: </t>
  </si>
  <si>
    <t xml:space="preserve">Correo electrónico: </t>
  </si>
  <si>
    <t xml:space="preserve">Celular: </t>
  </si>
  <si>
    <t>NOTAS</t>
  </si>
  <si>
    <t xml:space="preserve">FORMATO DE OFERTA ECONÓMICA </t>
  </si>
  <si>
    <t>Prestar el servicio de mantenimiento preventivo y correctivo a los equipos de manejo de carga de propiedad de la Dirección Ejecutiva de Administración Judicial - División Almacén e Inventarios</t>
  </si>
  <si>
    <t>2.1</t>
  </si>
  <si>
    <t>2.2</t>
  </si>
  <si>
    <t>2.3</t>
  </si>
  <si>
    <t>2.4</t>
  </si>
  <si>
    <t>2.5</t>
  </si>
  <si>
    <t>2.6</t>
  </si>
  <si>
    <t>2.7</t>
  </si>
  <si>
    <t>2.8</t>
  </si>
  <si>
    <t>2.9</t>
  </si>
  <si>
    <t>2.10</t>
  </si>
  <si>
    <t>2.11</t>
  </si>
  <si>
    <t>2.12</t>
  </si>
  <si>
    <t>2.13</t>
  </si>
  <si>
    <t>3.1</t>
  </si>
  <si>
    <t>3.2</t>
  </si>
  <si>
    <t>3.3</t>
  </si>
  <si>
    <t>3.4</t>
  </si>
  <si>
    <t>3.5</t>
  </si>
  <si>
    <t>3.6</t>
  </si>
  <si>
    <t>3.7</t>
  </si>
  <si>
    <t>3.8</t>
  </si>
  <si>
    <t>3.9</t>
  </si>
  <si>
    <t>3.10</t>
  </si>
  <si>
    <t>3.11</t>
  </si>
  <si>
    <t>3.12</t>
  </si>
  <si>
    <t>3.13</t>
  </si>
  <si>
    <t>4.1</t>
  </si>
  <si>
    <t>4.2</t>
  </si>
  <si>
    <t>4.3</t>
  </si>
  <si>
    <t>4.4</t>
  </si>
  <si>
    <t>4.5</t>
  </si>
  <si>
    <t>4.6</t>
  </si>
  <si>
    <t>4.7</t>
  </si>
  <si>
    <t>4.8</t>
  </si>
  <si>
    <t>4.9</t>
  </si>
  <si>
    <t>4.10</t>
  </si>
  <si>
    <t>4.12</t>
  </si>
  <si>
    <t>4.13</t>
  </si>
  <si>
    <t>5.1</t>
  </si>
  <si>
    <t>5.2</t>
  </si>
  <si>
    <t>5.3</t>
  </si>
  <si>
    <t>5.4</t>
  </si>
  <si>
    <t>5.5</t>
  </si>
  <si>
    <t>5.6</t>
  </si>
  <si>
    <t>5.7</t>
  </si>
  <si>
    <t>5.8</t>
  </si>
  <si>
    <t>5.9</t>
  </si>
  <si>
    <t>5.10</t>
  </si>
  <si>
    <t>5.11</t>
  </si>
  <si>
    <t>5.12</t>
  </si>
  <si>
    <t>5.13</t>
  </si>
  <si>
    <t>5.14</t>
  </si>
  <si>
    <t>5.15</t>
  </si>
  <si>
    <t>5.16</t>
  </si>
  <si>
    <t>5.17</t>
  </si>
  <si>
    <t xml:space="preserve">Repuestos Estibador HU-LIFT PWH25-II </t>
  </si>
  <si>
    <t xml:space="preserve">Kit de empaques bomba hidráulica HU-LIFT PWH25-II   </t>
  </si>
  <si>
    <t xml:space="preserve">Cadenilla HU-LIFT PWH25-II   </t>
  </si>
  <si>
    <t xml:space="preserve">Bujes   HU-LIFT PWH25-II   </t>
  </si>
  <si>
    <t xml:space="preserve">Palanca  HU-LIFT PWH25-II   </t>
  </si>
  <si>
    <t xml:space="preserve">Ruedas de carga  HU-LIFT PWH25-II </t>
  </si>
  <si>
    <t xml:space="preserve">Rodamientos  HU-LIFT PWH25-II </t>
  </si>
  <si>
    <t xml:space="preserve">Ruedas dirección HU-LIFT PWH25-II   </t>
  </si>
  <si>
    <t xml:space="preserve">Rodamientos  HU-LIFT PWH25-II   </t>
  </si>
  <si>
    <t>Pines tubulares  HU-LIFT PWH25-II</t>
  </si>
  <si>
    <t>Pasador rueda carga HU-LIFT PWH25-II</t>
  </si>
  <si>
    <t xml:space="preserve">Kit tornillería  HU-LIFT PWH25-II   </t>
  </si>
  <si>
    <t xml:space="preserve">Pasador lanceta  HU-LIFT PWH25-II    </t>
  </si>
  <si>
    <t xml:space="preserve">Aceite hidráulico 1/4 HU-LIFT PWH25-II   </t>
  </si>
  <si>
    <t xml:space="preserve">Repuestos estibador Pth Crown </t>
  </si>
  <si>
    <t>Kit de empaques bomba hidráulica PTH CROWN  </t>
  </si>
  <si>
    <t>Cadenilla PTH CROWN  </t>
  </si>
  <si>
    <t>Bujes   PTH CROWN  </t>
  </si>
  <si>
    <t>Palanca  PTH CROWN  </t>
  </si>
  <si>
    <t>Ruedas de carga  PTH CROWN  </t>
  </si>
  <si>
    <t>Rodamientos  PTH CROWN  </t>
  </si>
  <si>
    <t>Ruedas dirección PTH CROWN  </t>
  </si>
  <si>
    <t>Pines tubulares  PTH CROWN </t>
  </si>
  <si>
    <t>Pasador rueda carga PTH CROWN  </t>
  </si>
  <si>
    <t>Kit tornillería  PTH CROWN  </t>
  </si>
  <si>
    <t>Pasador lanceta  PTH CROWN  </t>
  </si>
  <si>
    <t>Aceite hidráulico 1/4  </t>
  </si>
  <si>
    <t xml:space="preserve">Repuestos estibador Little Mule </t>
  </si>
  <si>
    <t xml:space="preserve">Kit de empaques bomba hidráulica </t>
  </si>
  <si>
    <t xml:space="preserve">Cadenilla </t>
  </si>
  <si>
    <t xml:space="preserve">Bujes </t>
  </si>
  <si>
    <t xml:space="preserve">Palanca </t>
  </si>
  <si>
    <t xml:space="preserve">Ruedas de carga </t>
  </si>
  <si>
    <t xml:space="preserve">Rodamientos </t>
  </si>
  <si>
    <t xml:space="preserve">Ruedas dirección </t>
  </si>
  <si>
    <t>Pines tubulares</t>
  </si>
  <si>
    <t xml:space="preserve">Pasador rueda carga </t>
  </si>
  <si>
    <t xml:space="preserve">Kit tornillería </t>
  </si>
  <si>
    <t xml:space="preserve">Pasador lanceta </t>
  </si>
  <si>
    <t>Aceite hidráulico 1/4 </t>
  </si>
  <si>
    <t xml:space="preserve">Repuestos Montacarga eléctrico Hyster </t>
  </si>
  <si>
    <t>Kit de empaques bomba hidráulica S1.6 Hyster </t>
  </si>
  <si>
    <t>Bujes   S1.6 Hyster </t>
  </si>
  <si>
    <t>Conectores S1.6 Hyster  </t>
  </si>
  <si>
    <t>Ruedas de carga  S1.6 Hyster  </t>
  </si>
  <si>
    <t>Rodamientos  S1.6 Hyster  </t>
  </si>
  <si>
    <t>Ruedas dirección S1.6 Hyster  </t>
  </si>
  <si>
    <t>Pines tubulares  S1.6 Hyster  </t>
  </si>
  <si>
    <t>Kit tornillería  S1.6 Hyster  </t>
  </si>
  <si>
    <t>Amortiguador Pasador lanceta  S1.6 Hyster  </t>
  </si>
  <si>
    <t>Aceite hidráulico 1/4 S1.6 Hyster  </t>
  </si>
  <si>
    <t>Aceite valvulina  S1.6 Hyster  </t>
  </si>
  <si>
    <t>Filtro hidráulico S1.6 Hyster  </t>
  </si>
  <si>
    <t>Escobillas  S1.6 Hyster </t>
  </si>
  <si>
    <t>Tarjeta electrónica S1.6 Hyster  </t>
  </si>
  <si>
    <t>Motor tracción  S1.6 Hyster  </t>
  </si>
  <si>
    <t>Retoque pintura electroestática </t>
  </si>
  <si>
    <t>Cant.</t>
  </si>
  <si>
    <t>Descripción</t>
  </si>
  <si>
    <t>Item</t>
  </si>
  <si>
    <t>Vr. Total</t>
  </si>
  <si>
    <t>TOTAL OFERTA MANTENIMIENTOS</t>
  </si>
  <si>
    <t>PORCENTAJE PONDERACION MANTENIMIENTO PREVENTIVO Y CORRECTIVO</t>
  </si>
  <si>
    <t>RESULTADO PONDERACION MANTENIMIENTO PREVENTIVO Y CORRECTIVO</t>
  </si>
  <si>
    <t>TOTAL OFERTA REPUESTOS</t>
  </si>
  <si>
    <t>PORCENTAJE PONDERACION OFERTA REPUESTOS</t>
  </si>
  <si>
    <t>RESULTADO PONDERACION OFERTA REPUESTOS</t>
  </si>
  <si>
    <t>TOTAL PROMEDIO PONDERADO</t>
  </si>
  <si>
    <t>Periodo</t>
  </si>
  <si>
    <t>Trimestral</t>
  </si>
  <si>
    <t xml:space="preserve">Vr. Techo Unitario
(Mantenimiento / Equipo)
(Incluido todos los
 impuestos de ley) </t>
  </si>
  <si>
    <t xml:space="preserve">Vr. Unitario Ofertado
(Mantenimiento / Equipo)
(Incluido todos los
 impuestos de ley) </t>
  </si>
  <si>
    <t>5.20</t>
  </si>
  <si>
    <t>Calcomanias de identificacion tecnica del equipo</t>
  </si>
  <si>
    <t>Rodamiento axial</t>
  </si>
  <si>
    <t>Retoque de pintura</t>
  </si>
  <si>
    <t>4.14</t>
  </si>
  <si>
    <t>4.15</t>
  </si>
  <si>
    <t>4.16</t>
  </si>
  <si>
    <t>3.14</t>
  </si>
  <si>
    <t>3.15</t>
  </si>
  <si>
    <t>3.16</t>
  </si>
  <si>
    <t>2.14</t>
  </si>
  <si>
    <t>2.15</t>
  </si>
  <si>
    <t>2.16</t>
  </si>
  <si>
    <t xml:space="preserve">1. El oferente únicamente deberá diligenciar la casilla de valor unitario incluido IVA y todos los impuestos, resaltada en color amarillo.
2. El contrato se adjudicará a la oferta de menor valor en la casilla de total ponderado (G90), previo cumplimiento de los requisitos exigidos.
3. Los valores ofertados no podrán superar el valor techo establecido so pena de ser la oferta rechazada.
4. El valor total del contrato será por el presupuesto oficial estimado correspondiente a ($21.749.851). 
5. El oferente debe ofertar valores de repuesto originales, valores que obrarán en la ejecución del contrato.
6. Tenga en cuenta que el servicio de mantenimiento tiene una ponderación del 35% y los repuestos del 65%.
7. Para el diligenciamiento del formato por favor tener en cuenta el anexo "Anexo técnico".  </t>
  </si>
  <si>
    <r>
      <t>Mantenimiento preventivo y correctivo ilimitado trimestral a los</t>
    </r>
    <r>
      <rPr>
        <b/>
        <sz val="8"/>
        <rFont val="Arial"/>
        <family val="2"/>
      </rPr>
      <t xml:space="preserve"> cuatro (4) </t>
    </r>
    <r>
      <rPr>
        <sz val="8"/>
        <rFont val="Arial"/>
        <family val="2"/>
      </rPr>
      <t xml:space="preserve">equipos de carga. (incluidos insumos básicos, así como todos los trabajos que sean necesarios para el permanente y óptimo funcionamiento). </t>
    </r>
  </si>
  <si>
    <t xml:space="preserve">Vr. Techo por el mantenimiento 
de los 4 Equipo.
(Incluido todos los
 impuestos de ley) </t>
  </si>
  <si>
    <t xml:space="preserve">Vr. Unitario Ofertado
(Mantenimiento / Equipo)
(Incluido todos los
 impuestos de ley)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</si>
</sst>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 #,##0"/>
    <numFmt numFmtId="165" formatCode="_-&quot;$&quot;\ * #,##0.00_-;\-&quot;$&quot;\ * #,##0.00_-;_-&quot;$&quot;\ * &quot;-&quot;_-;_-@_-"/>
    <numFmt numFmtId="166" formatCode="&quot;$&quot;\ #,##0.00"/>
    <numFmt numFmtId="167" formatCode="[$$-240A]\ #,##0"/>
  </numFmts>
  <fonts count="14" x14ac:knownFonts="1">
    <font>
      <sz val="10"/>
      <color rgb="FF000000"/>
      <name val="Times New Roman"/>
      <charset val="204"/>
    </font>
    <font>
      <sz val="11"/>
      <color theme="1"/>
      <name val="Calibri"/>
      <family val="2"/>
      <scheme val="minor"/>
    </font>
    <font>
      <sz val="10"/>
      <color rgb="FF000000"/>
      <name val="Arial"/>
      <family val="2"/>
    </font>
    <font>
      <sz val="10"/>
      <name val="Arial"/>
      <family val="2"/>
    </font>
    <font>
      <sz val="8"/>
      <name val="Times New Roman"/>
      <family val="1"/>
    </font>
    <font>
      <sz val="10"/>
      <color rgb="FF000000"/>
      <name val="Times New Roman"/>
      <family val="1"/>
    </font>
    <font>
      <sz val="8"/>
      <name val="Arial"/>
      <family val="2"/>
    </font>
    <font>
      <b/>
      <sz val="8"/>
      <name val="Arial"/>
      <family val="2"/>
    </font>
    <font>
      <sz val="10"/>
      <color rgb="FF000000"/>
      <name val="Times New Roman"/>
      <family val="1"/>
    </font>
    <font>
      <sz val="8"/>
      <color rgb="FF000000"/>
      <name val="Arial"/>
      <family val="2"/>
    </font>
    <font>
      <b/>
      <sz val="8"/>
      <color rgb="FF000000"/>
      <name val="Arial"/>
      <family val="2"/>
    </font>
    <font>
      <b/>
      <sz val="8"/>
      <color theme="1"/>
      <name val="Arial"/>
      <family val="2"/>
    </font>
    <font>
      <sz val="8"/>
      <color theme="1"/>
      <name val="Arial"/>
      <family val="2"/>
    </font>
    <font>
      <b/>
      <sz val="10"/>
      <color theme="0"/>
      <name val="Arial"/>
      <family val="2"/>
    </font>
  </fonts>
  <fills count="12">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249977111117893"/>
        <bgColor rgb="FF000000"/>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rgb="FF000000"/>
      </patternFill>
    </fill>
    <fill>
      <patternFill patternType="solid">
        <fgColor rgb="FFFFFFF3"/>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3"/>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s>
  <cellStyleXfs count="8">
    <xf numFmtId="0" fontId="0" fillId="0" borderId="0"/>
    <xf numFmtId="0" fontId="1" fillId="0" borderId="0"/>
    <xf numFmtId="0" fontId="3" fillId="0" borderId="0"/>
    <xf numFmtId="0" fontId="3" fillId="0" borderId="0"/>
    <xf numFmtId="0" fontId="3" fillId="0" borderId="0"/>
    <xf numFmtId="42" fontId="5"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cellStyleXfs>
  <cellXfs count="88">
    <xf numFmtId="0" fontId="0" fillId="0" borderId="0" xfId="0" applyAlignment="1">
      <alignment horizontal="left" vertical="top"/>
    </xf>
    <xf numFmtId="0" fontId="2" fillId="2" borderId="0" xfId="0" applyFont="1" applyFill="1" applyAlignment="1">
      <alignment horizontal="left" vertical="center"/>
    </xf>
    <xf numFmtId="0" fontId="9" fillId="0" borderId="1" xfId="0" applyFont="1" applyBorder="1" applyAlignment="1">
      <alignment horizontal="center" vertical="center"/>
    </xf>
    <xf numFmtId="166" fontId="9" fillId="7" borderId="1" xfId="6" applyNumberFormat="1" applyFont="1" applyFill="1" applyBorder="1" applyAlignment="1">
      <alignment vertical="center"/>
    </xf>
    <xf numFmtId="166" fontId="9" fillId="7" borderId="0" xfId="6" applyNumberFormat="1" applyFont="1" applyFill="1" applyBorder="1" applyAlignment="1">
      <alignment vertical="center"/>
    </xf>
    <xf numFmtId="0" fontId="9" fillId="7" borderId="0" xfId="0" applyFont="1" applyFill="1" applyAlignment="1">
      <alignment horizontal="center" vertical="center"/>
    </xf>
    <xf numFmtId="0" fontId="9" fillId="2" borderId="0" xfId="0" applyFont="1" applyFill="1" applyAlignment="1">
      <alignment horizontal="left" vertical="center"/>
    </xf>
    <xf numFmtId="0" fontId="7" fillId="0" borderId="3" xfId="0" applyFont="1" applyBorder="1" applyAlignment="1">
      <alignment vertical="center" wrapText="1"/>
    </xf>
    <xf numFmtId="0" fontId="7" fillId="0" borderId="0" xfId="0" applyFont="1" applyAlignment="1">
      <alignment horizontal="center" vertical="center" wrapText="1"/>
    </xf>
    <xf numFmtId="0" fontId="7" fillId="6" borderId="1" xfId="0" applyFont="1" applyFill="1" applyBorder="1" applyAlignment="1">
      <alignment vertical="center" wrapText="1"/>
    </xf>
    <xf numFmtId="0" fontId="9" fillId="0" borderId="0" xfId="0" applyFont="1" applyAlignment="1">
      <alignment horizontal="left" vertical="center"/>
    </xf>
    <xf numFmtId="0" fontId="7" fillId="0" borderId="0" xfId="0" applyFont="1" applyAlignment="1">
      <alignment vertical="center" wrapText="1"/>
    </xf>
    <xf numFmtId="0" fontId="6" fillId="2" borderId="0" xfId="0" applyFont="1" applyFill="1" applyAlignment="1">
      <alignment vertical="center" wrapText="1"/>
    </xf>
    <xf numFmtId="165" fontId="9" fillId="2" borderId="0" xfId="5" applyNumberFormat="1" applyFont="1" applyFill="1" applyBorder="1" applyAlignment="1">
      <alignment horizontal="left" vertical="center"/>
    </xf>
    <xf numFmtId="0" fontId="6" fillId="0" borderId="10" xfId="0" applyFont="1" applyBorder="1" applyAlignment="1">
      <alignment vertical="center" wrapText="1"/>
    </xf>
    <xf numFmtId="0" fontId="6" fillId="0" borderId="1" xfId="0" applyFont="1" applyBorder="1" applyAlignment="1">
      <alignment horizontal="left" vertical="center" wrapText="1"/>
    </xf>
    <xf numFmtId="166" fontId="9" fillId="8" borderId="1" xfId="6" applyNumberFormat="1" applyFont="1" applyFill="1" applyBorder="1" applyAlignment="1" applyProtection="1">
      <alignment horizontal="right" vertical="center"/>
      <protection locked="0"/>
    </xf>
    <xf numFmtId="0" fontId="7" fillId="2" borderId="0" xfId="0" applyFont="1" applyFill="1" applyAlignment="1">
      <alignment vertical="center" wrapText="1"/>
    </xf>
    <xf numFmtId="166" fontId="9" fillId="7" borderId="1" xfId="6" applyNumberFormat="1" applyFont="1" applyFill="1" applyBorder="1" applyAlignment="1" applyProtection="1">
      <alignment vertical="center"/>
    </xf>
    <xf numFmtId="0" fontId="10" fillId="5" borderId="13"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10" fillId="5" borderId="14" xfId="0" applyFont="1" applyFill="1" applyBorder="1" applyAlignment="1">
      <alignment horizontal="center" vertical="center" wrapText="1"/>
    </xf>
    <xf numFmtId="164" fontId="11" fillId="5" borderId="14" xfId="0" applyNumberFormat="1" applyFont="1" applyFill="1" applyBorder="1" applyAlignment="1">
      <alignment horizontal="center" vertical="center" wrapText="1"/>
    </xf>
    <xf numFmtId="164" fontId="11" fillId="5" borderId="15" xfId="0" applyNumberFormat="1" applyFont="1" applyFill="1" applyBorder="1" applyAlignment="1">
      <alignment horizontal="center" vertical="center" wrapText="1"/>
    </xf>
    <xf numFmtId="0" fontId="10" fillId="4" borderId="16" xfId="0" applyFont="1" applyFill="1" applyBorder="1" applyAlignment="1">
      <alignment horizontal="center" vertical="center"/>
    </xf>
    <xf numFmtId="0" fontId="9" fillId="0" borderId="16" xfId="0" applyFont="1" applyBorder="1" applyAlignment="1">
      <alignment horizontal="center" vertical="center"/>
    </xf>
    <xf numFmtId="164" fontId="11" fillId="5" borderId="17" xfId="0" applyNumberFormat="1" applyFont="1" applyFill="1" applyBorder="1" applyAlignment="1">
      <alignment horizontal="right" vertical="center" wrapText="1"/>
    </xf>
    <xf numFmtId="9" fontId="9" fillId="9" borderId="17" xfId="7" applyFont="1" applyFill="1" applyBorder="1" applyAlignment="1">
      <alignment horizontal="right" vertical="center"/>
    </xf>
    <xf numFmtId="0" fontId="9" fillId="2" borderId="0" xfId="0" applyFont="1" applyFill="1" applyAlignment="1">
      <alignment horizontal="center" vertical="center"/>
    </xf>
    <xf numFmtId="166" fontId="9" fillId="0" borderId="17" xfId="6" applyNumberFormat="1" applyFont="1" applyFill="1" applyBorder="1" applyAlignment="1" applyProtection="1">
      <alignment horizontal="right" vertical="center"/>
    </xf>
    <xf numFmtId="166" fontId="10" fillId="10" borderId="23" xfId="6" applyNumberFormat="1" applyFont="1" applyFill="1" applyBorder="1" applyAlignment="1">
      <alignment horizontal="right" vertical="center"/>
    </xf>
    <xf numFmtId="0" fontId="9" fillId="0" borderId="30" xfId="0" applyFont="1" applyBorder="1" applyAlignment="1">
      <alignment horizontal="center" vertical="center"/>
    </xf>
    <xf numFmtId="0" fontId="6" fillId="0" borderId="12" xfId="0" applyFont="1" applyBorder="1" applyAlignment="1">
      <alignment vertical="center" wrapText="1"/>
    </xf>
    <xf numFmtId="0" fontId="9" fillId="0" borderId="31" xfId="0" applyFont="1" applyBorder="1" applyAlignment="1">
      <alignment horizontal="center" vertical="center"/>
    </xf>
    <xf numFmtId="166" fontId="9" fillId="7" borderId="31" xfId="6" applyNumberFormat="1" applyFont="1" applyFill="1" applyBorder="1" applyAlignment="1">
      <alignment vertical="center"/>
    </xf>
    <xf numFmtId="166" fontId="9" fillId="8" borderId="31" xfId="6" applyNumberFormat="1" applyFont="1" applyFill="1" applyBorder="1" applyAlignment="1" applyProtection="1">
      <alignment horizontal="right" vertical="center"/>
      <protection locked="0"/>
    </xf>
    <xf numFmtId="0" fontId="9" fillId="2" borderId="2" xfId="0" applyFont="1" applyFill="1" applyBorder="1" applyAlignment="1">
      <alignment horizontal="left" vertical="center"/>
    </xf>
    <xf numFmtId="0" fontId="7" fillId="2" borderId="4" xfId="0" applyFont="1" applyFill="1" applyBorder="1" applyAlignment="1">
      <alignment vertical="center" wrapText="1"/>
    </xf>
    <xf numFmtId="0" fontId="7" fillId="6" borderId="16" xfId="0" applyFont="1" applyFill="1" applyBorder="1" applyAlignment="1">
      <alignment vertical="center" wrapText="1"/>
    </xf>
    <xf numFmtId="0" fontId="7" fillId="6" borderId="21" xfId="0" applyFont="1" applyFill="1" applyBorder="1" applyAlignment="1">
      <alignment vertical="center" wrapText="1"/>
    </xf>
    <xf numFmtId="0" fontId="7" fillId="6" borderId="22" xfId="0" applyFont="1" applyFill="1" applyBorder="1" applyAlignment="1">
      <alignment vertical="center" wrapText="1"/>
    </xf>
    <xf numFmtId="0" fontId="7" fillId="8" borderId="1" xfId="0" applyFont="1" applyFill="1" applyBorder="1" applyAlignment="1" applyProtection="1">
      <alignment horizontal="center" vertical="center" wrapText="1"/>
      <protection locked="0"/>
    </xf>
    <xf numFmtId="0" fontId="7" fillId="8" borderId="17" xfId="0" applyFont="1" applyFill="1" applyBorder="1" applyAlignment="1" applyProtection="1">
      <alignment horizontal="center" vertical="center" wrapText="1"/>
      <protection locked="0"/>
    </xf>
    <xf numFmtId="0" fontId="7" fillId="8" borderId="22" xfId="0" applyFont="1" applyFill="1" applyBorder="1" applyAlignment="1" applyProtection="1">
      <alignment horizontal="center" vertical="center" wrapText="1"/>
      <protection locked="0"/>
    </xf>
    <xf numFmtId="0" fontId="7" fillId="8" borderId="23" xfId="0" applyFont="1" applyFill="1" applyBorder="1" applyAlignment="1" applyProtection="1">
      <alignment horizontal="center" vertical="center" wrapText="1"/>
      <protection locked="0"/>
    </xf>
    <xf numFmtId="166" fontId="9" fillId="0" borderId="12" xfId="6" applyNumberFormat="1" applyFont="1" applyFill="1" applyBorder="1" applyAlignment="1">
      <alignment horizontal="center" vertical="center"/>
    </xf>
    <xf numFmtId="166" fontId="9" fillId="0" borderId="27" xfId="6" applyNumberFormat="1" applyFont="1" applyFill="1" applyBorder="1" applyAlignment="1">
      <alignment horizontal="center" vertical="center"/>
    </xf>
    <xf numFmtId="164" fontId="11" fillId="5" borderId="14" xfId="0" applyNumberFormat="1" applyFont="1" applyFill="1" applyBorder="1" applyAlignment="1">
      <alignment horizontal="center" vertical="center" wrapText="1"/>
    </xf>
    <xf numFmtId="164" fontId="11" fillId="5" borderId="15" xfId="0" applyNumberFormat="1" applyFont="1" applyFill="1" applyBorder="1" applyAlignment="1">
      <alignment horizontal="center" vertical="center" wrapText="1"/>
    </xf>
    <xf numFmtId="9" fontId="9" fillId="9" borderId="1" xfId="7" applyFont="1" applyFill="1" applyBorder="1" applyAlignment="1">
      <alignment horizontal="center" vertical="center"/>
    </xf>
    <xf numFmtId="9" fontId="9" fillId="9" borderId="17" xfId="7" applyFont="1" applyFill="1" applyBorder="1" applyAlignment="1">
      <alignment horizontal="center" vertical="center"/>
    </xf>
    <xf numFmtId="166" fontId="10" fillId="10" borderId="1" xfId="6" applyNumberFormat="1" applyFont="1" applyFill="1" applyBorder="1" applyAlignment="1">
      <alignment horizontal="center" vertical="center"/>
    </xf>
    <xf numFmtId="166" fontId="10" fillId="10" borderId="17" xfId="6" applyNumberFormat="1" applyFont="1" applyFill="1" applyBorder="1" applyAlignment="1">
      <alignment horizontal="center" vertical="center"/>
    </xf>
    <xf numFmtId="167" fontId="13" fillId="11" borderId="22" xfId="0" applyNumberFormat="1" applyFont="1" applyFill="1" applyBorder="1" applyAlignment="1">
      <alignment horizontal="center" vertical="center"/>
    </xf>
    <xf numFmtId="167" fontId="13" fillId="11" borderId="23" xfId="0" applyNumberFormat="1" applyFont="1" applyFill="1" applyBorder="1" applyAlignment="1">
      <alignment horizontal="center" vertical="center"/>
    </xf>
    <xf numFmtId="166" fontId="9" fillId="0" borderId="10" xfId="6" applyNumberFormat="1" applyFont="1" applyFill="1" applyBorder="1" applyAlignment="1">
      <alignment horizontal="center" vertical="center"/>
    </xf>
    <xf numFmtId="166" fontId="9" fillId="0" borderId="26" xfId="6" applyNumberFormat="1" applyFont="1" applyFill="1" applyBorder="1" applyAlignment="1">
      <alignment horizontal="center" vertical="center"/>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5" borderId="26" xfId="0" applyFont="1" applyFill="1" applyBorder="1" applyAlignment="1">
      <alignment horizontal="center" vertical="center" wrapText="1"/>
    </xf>
    <xf numFmtId="166" fontId="9" fillId="0" borderId="1" xfId="6" applyNumberFormat="1" applyFont="1" applyFill="1" applyBorder="1" applyAlignment="1">
      <alignment horizontal="center" vertical="center"/>
    </xf>
    <xf numFmtId="166" fontId="9" fillId="0" borderId="17" xfId="6" applyNumberFormat="1" applyFont="1" applyFill="1" applyBorder="1" applyAlignment="1">
      <alignment horizontal="center" vertical="center"/>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5" xfId="0" applyFont="1" applyBorder="1" applyAlignment="1">
      <alignment horizontal="center" vertical="center" wrapText="1"/>
    </xf>
    <xf numFmtId="0" fontId="11" fillId="5" borderId="28" xfId="0" applyFont="1" applyFill="1" applyBorder="1" applyAlignment="1">
      <alignment horizontal="right" vertical="center"/>
    </xf>
    <xf numFmtId="0" fontId="11" fillId="5" borderId="29" xfId="0" applyFont="1" applyFill="1" applyBorder="1" applyAlignment="1">
      <alignment horizontal="right" vertical="center"/>
    </xf>
    <xf numFmtId="0" fontId="12" fillId="9" borderId="18" xfId="0" applyFont="1" applyFill="1" applyBorder="1" applyAlignment="1">
      <alignment horizontal="right" vertical="center" wrapText="1"/>
    </xf>
    <xf numFmtId="0" fontId="12" fillId="9" borderId="11" xfId="0" applyFont="1" applyFill="1" applyBorder="1" applyAlignment="1">
      <alignment horizontal="right" vertical="center" wrapText="1"/>
    </xf>
    <xf numFmtId="0" fontId="11" fillId="10" borderId="18" xfId="0" applyFont="1" applyFill="1" applyBorder="1" applyAlignment="1">
      <alignment horizontal="right" vertical="center" wrapText="1"/>
    </xf>
    <xf numFmtId="0" fontId="11" fillId="10" borderId="11" xfId="0" applyFont="1" applyFill="1" applyBorder="1" applyAlignment="1">
      <alignment horizontal="right" vertical="center" wrapText="1"/>
    </xf>
    <xf numFmtId="0" fontId="13" fillId="11" borderId="19" xfId="0" applyFont="1" applyFill="1" applyBorder="1" applyAlignment="1">
      <alignment horizontal="right" vertical="center" wrapText="1"/>
    </xf>
    <xf numFmtId="0" fontId="13" fillId="11" borderId="20" xfId="0" applyFont="1" applyFill="1" applyBorder="1" applyAlignment="1">
      <alignment horizontal="right" vertical="center" wrapText="1"/>
    </xf>
    <xf numFmtId="0" fontId="11" fillId="5" borderId="16" xfId="0" applyFont="1" applyFill="1" applyBorder="1" applyAlignment="1">
      <alignment horizontal="center" vertical="center"/>
    </xf>
    <xf numFmtId="0" fontId="11" fillId="5" borderId="1" xfId="0" applyFont="1" applyFill="1" applyBorder="1" applyAlignment="1">
      <alignment horizontal="center" vertical="center"/>
    </xf>
    <xf numFmtId="0" fontId="12" fillId="9" borderId="16"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1" fillId="10" borderId="21" xfId="0" applyFont="1" applyFill="1" applyBorder="1" applyAlignment="1">
      <alignment horizontal="center" vertical="center" wrapText="1"/>
    </xf>
    <xf numFmtId="0" fontId="11" fillId="10" borderId="22" xfId="0" applyFont="1" applyFill="1" applyBorder="1" applyAlignment="1">
      <alignment horizontal="center" vertical="center" wrapText="1"/>
    </xf>
    <xf numFmtId="0" fontId="9" fillId="2" borderId="24" xfId="0" applyFont="1" applyFill="1" applyBorder="1" applyAlignment="1">
      <alignment horizontal="left" vertical="center" wrapText="1"/>
    </xf>
    <xf numFmtId="0" fontId="9" fillId="2" borderId="7" xfId="0" applyFont="1" applyFill="1" applyBorder="1" applyAlignment="1">
      <alignment horizontal="left" vertical="center" wrapText="1"/>
    </xf>
    <xf numFmtId="0" fontId="9" fillId="2" borderId="8" xfId="0" applyFont="1" applyFill="1" applyBorder="1" applyAlignment="1">
      <alignment horizontal="left" vertical="center" wrapText="1"/>
    </xf>
    <xf numFmtId="0" fontId="10" fillId="3" borderId="24"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cellXfs>
  <cellStyles count="8">
    <cellStyle name="Moneda" xfId="6" builtinId="4"/>
    <cellStyle name="Moneda [0]" xfId="5" builtinId="7"/>
    <cellStyle name="Normal" xfId="0" builtinId="0"/>
    <cellStyle name="Normal 2" xfId="1" xr:uid="{00000000-0005-0000-0000-00002F000000}"/>
    <cellStyle name="Normal 2 4" xfId="3" xr:uid="{ACB5DDDD-13F1-4F57-922A-AB14C180185B}"/>
    <cellStyle name="Normal 3" xfId="4" xr:uid="{578CC7C9-D993-4A97-A233-B8E5C4112597}"/>
    <cellStyle name="Normal 4 2" xfId="2" xr:uid="{F477D658-7483-417D-A01F-E3F537679775}"/>
    <cellStyle name="Porcentaje" xfId="7" builtinId="5"/>
  </cellStyles>
  <dxfs count="0"/>
  <tableStyles count="0" defaultTableStyle="TableStyleMedium9" defaultPivotStyle="PivotStyleLight16"/>
  <colors>
    <mruColors>
      <color rgb="FFFFFFF3"/>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482024</xdr:colOff>
      <xdr:row>0</xdr:row>
      <xdr:rowOff>0</xdr:rowOff>
    </xdr:from>
    <xdr:to>
      <xdr:col>2</xdr:col>
      <xdr:colOff>912706</xdr:colOff>
      <xdr:row>3</xdr:row>
      <xdr:rowOff>124113</xdr:rowOff>
    </xdr:to>
    <xdr:pic>
      <xdr:nvPicPr>
        <xdr:cNvPr id="5" name="Picture 3" descr="Logo CSJ RGB_01">
          <a:extLst>
            <a:ext uri="{FF2B5EF4-FFF2-40B4-BE49-F238E27FC236}">
              <a16:creationId xmlns:a16="http://schemas.microsoft.com/office/drawing/2014/main" id="{68F81A76-D54E-3236-7C6E-C075E20B67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8888" y="0"/>
          <a:ext cx="2041273" cy="652318"/>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2D17A-D5F8-D849-AFBC-60E8AB7EB2D2}">
  <sheetPr>
    <tabColor theme="8" tint="-0.249977111117893"/>
  </sheetPr>
  <dimension ref="A1:K94"/>
  <sheetViews>
    <sheetView showGridLines="0" tabSelected="1" topLeftCell="G1" zoomScale="110" zoomScaleNormal="110" workbookViewId="0">
      <selection activeCell="B10" sqref="B10"/>
    </sheetView>
  </sheetViews>
  <sheetFormatPr baseColWidth="10" defaultColWidth="0" defaultRowHeight="11.25" x14ac:dyDescent="0.2"/>
  <cols>
    <col min="1" max="1" width="9.33203125" style="6" customWidth="1"/>
    <col min="2" max="2" width="28.1640625" style="6" customWidth="1"/>
    <col min="3" max="3" width="42" style="6" customWidth="1"/>
    <col min="4" max="4" width="9.5" style="6" bestFit="1" customWidth="1"/>
    <col min="5" max="5" width="22.33203125" style="6" bestFit="1" customWidth="1"/>
    <col min="6" max="6" width="25" style="6" customWidth="1"/>
    <col min="7" max="7" width="24.33203125" style="6" bestFit="1" customWidth="1"/>
    <col min="8" max="8" width="22" style="6" customWidth="1"/>
    <col min="9" max="9" width="12" style="6" customWidth="1"/>
    <col min="10" max="11" width="0" style="6" hidden="1" customWidth="1"/>
    <col min="12" max="16384" width="12" style="6" hidden="1"/>
  </cols>
  <sheetData>
    <row r="1" spans="2:8" x14ac:dyDescent="0.2">
      <c r="B1" s="36"/>
      <c r="C1" s="7"/>
      <c r="D1" s="7"/>
      <c r="E1" s="7"/>
      <c r="F1" s="7"/>
      <c r="G1" s="7"/>
      <c r="H1" s="37"/>
    </row>
    <row r="2" spans="2:8" ht="15" customHeight="1" x14ac:dyDescent="0.2">
      <c r="B2" s="62" t="s">
        <v>0</v>
      </c>
      <c r="C2" s="63"/>
      <c r="D2" s="63"/>
      <c r="E2" s="63"/>
      <c r="F2" s="63"/>
      <c r="G2" s="63"/>
      <c r="H2" s="64"/>
    </row>
    <row r="3" spans="2:8" ht="15" customHeight="1" x14ac:dyDescent="0.2">
      <c r="B3" s="62" t="s">
        <v>1</v>
      </c>
      <c r="C3" s="63"/>
      <c r="D3" s="63"/>
      <c r="E3" s="63"/>
      <c r="F3" s="63"/>
      <c r="G3" s="63"/>
      <c r="H3" s="64"/>
    </row>
    <row r="4" spans="2:8" ht="15" customHeight="1" x14ac:dyDescent="0.2">
      <c r="B4" s="62" t="s">
        <v>9</v>
      </c>
      <c r="C4" s="63"/>
      <c r="D4" s="63"/>
      <c r="E4" s="63"/>
      <c r="F4" s="63"/>
      <c r="G4" s="63"/>
      <c r="H4" s="64"/>
    </row>
    <row r="5" spans="2:8" ht="27" customHeight="1" x14ac:dyDescent="0.2">
      <c r="B5" s="65" t="s">
        <v>10</v>
      </c>
      <c r="C5" s="66"/>
      <c r="D5" s="66"/>
      <c r="E5" s="66"/>
      <c r="F5" s="66"/>
      <c r="G5" s="66"/>
      <c r="H5" s="67"/>
    </row>
    <row r="6" spans="2:8" ht="16.5" customHeight="1" x14ac:dyDescent="0.2">
      <c r="B6" s="38" t="s">
        <v>2</v>
      </c>
      <c r="C6" s="41"/>
      <c r="D6" s="41"/>
      <c r="E6" s="41"/>
      <c r="F6" s="9" t="s">
        <v>3</v>
      </c>
      <c r="G6" s="41"/>
      <c r="H6" s="42"/>
    </row>
    <row r="7" spans="2:8" ht="16.5" customHeight="1" x14ac:dyDescent="0.2">
      <c r="B7" s="38" t="s">
        <v>4</v>
      </c>
      <c r="C7" s="41"/>
      <c r="D7" s="41"/>
      <c r="E7" s="41"/>
      <c r="F7" s="9" t="s">
        <v>5</v>
      </c>
      <c r="G7" s="41"/>
      <c r="H7" s="42"/>
    </row>
    <row r="8" spans="2:8" ht="16.5" customHeight="1" thickBot="1" x14ac:dyDescent="0.25">
      <c r="B8" s="39" t="s">
        <v>6</v>
      </c>
      <c r="C8" s="43"/>
      <c r="D8" s="43"/>
      <c r="E8" s="43"/>
      <c r="F8" s="40" t="s">
        <v>7</v>
      </c>
      <c r="G8" s="43"/>
      <c r="H8" s="44"/>
    </row>
    <row r="9" spans="2:8" s="10" customFormat="1" ht="12" thickBot="1" x14ac:dyDescent="0.25">
      <c r="B9" s="11"/>
      <c r="C9" s="11"/>
      <c r="D9" s="8"/>
      <c r="E9" s="11"/>
      <c r="F9" s="11"/>
      <c r="G9" s="11"/>
      <c r="H9" s="17"/>
    </row>
    <row r="10" spans="2:8" ht="83.25" customHeight="1" x14ac:dyDescent="0.2">
      <c r="B10" s="19" t="s">
        <v>125</v>
      </c>
      <c r="C10" s="20" t="s">
        <v>124</v>
      </c>
      <c r="D10" s="20" t="s">
        <v>134</v>
      </c>
      <c r="E10" s="21" t="s">
        <v>123</v>
      </c>
      <c r="F10" s="22" t="s">
        <v>153</v>
      </c>
      <c r="G10" s="22" t="s">
        <v>154</v>
      </c>
      <c r="H10" s="23" t="s">
        <v>126</v>
      </c>
    </row>
    <row r="11" spans="2:8" ht="69" customHeight="1" x14ac:dyDescent="0.2">
      <c r="B11" s="25">
        <v>1</v>
      </c>
      <c r="C11" s="15" t="s">
        <v>152</v>
      </c>
      <c r="D11" s="28" t="s">
        <v>135</v>
      </c>
      <c r="E11" s="2">
        <v>3</v>
      </c>
      <c r="F11" s="18">
        <v>1906129</v>
      </c>
      <c r="G11" s="16">
        <v>0</v>
      </c>
      <c r="H11" s="29">
        <f>ROUND((G11*E11),0)</f>
        <v>0</v>
      </c>
    </row>
    <row r="12" spans="2:8" x14ac:dyDescent="0.2">
      <c r="B12" s="76" t="s">
        <v>127</v>
      </c>
      <c r="C12" s="77"/>
      <c r="D12" s="77"/>
      <c r="E12" s="77"/>
      <c r="F12" s="77"/>
      <c r="G12" s="77"/>
      <c r="H12" s="26">
        <f>H11</f>
        <v>0</v>
      </c>
    </row>
    <row r="13" spans="2:8" x14ac:dyDescent="0.2">
      <c r="B13" s="78" t="s">
        <v>128</v>
      </c>
      <c r="C13" s="79"/>
      <c r="D13" s="79"/>
      <c r="E13" s="79"/>
      <c r="F13" s="79"/>
      <c r="G13" s="79"/>
      <c r="H13" s="27">
        <v>0.35</v>
      </c>
    </row>
    <row r="14" spans="2:8" ht="12" thickBot="1" x14ac:dyDescent="0.25">
      <c r="B14" s="80" t="s">
        <v>129</v>
      </c>
      <c r="C14" s="81"/>
      <c r="D14" s="81"/>
      <c r="E14" s="81"/>
      <c r="F14" s="81"/>
      <c r="G14" s="81"/>
      <c r="H14" s="30">
        <f>H12*H13</f>
        <v>0</v>
      </c>
    </row>
    <row r="15" spans="2:8" ht="12" thickBot="1" x14ac:dyDescent="0.25">
      <c r="B15" s="5"/>
      <c r="C15" s="12"/>
      <c r="D15" s="5"/>
      <c r="E15" s="4"/>
      <c r="F15" s="4"/>
      <c r="G15" s="13"/>
      <c r="H15" s="13"/>
    </row>
    <row r="16" spans="2:8" ht="56.25" x14ac:dyDescent="0.2">
      <c r="B16" s="19" t="s">
        <v>125</v>
      </c>
      <c r="C16" s="20" t="s">
        <v>124</v>
      </c>
      <c r="D16" s="21" t="s">
        <v>123</v>
      </c>
      <c r="E16" s="22" t="s">
        <v>136</v>
      </c>
      <c r="F16" s="22" t="s">
        <v>137</v>
      </c>
      <c r="G16" s="47" t="s">
        <v>126</v>
      </c>
      <c r="H16" s="48"/>
    </row>
    <row r="17" spans="2:8" x14ac:dyDescent="0.2">
      <c r="B17" s="24">
        <v>2</v>
      </c>
      <c r="C17" s="57" t="s">
        <v>66</v>
      </c>
      <c r="D17" s="58"/>
      <c r="E17" s="58"/>
      <c r="F17" s="58"/>
      <c r="G17" s="58"/>
      <c r="H17" s="59"/>
    </row>
    <row r="18" spans="2:8" ht="22.5" x14ac:dyDescent="0.2">
      <c r="B18" s="25" t="s">
        <v>11</v>
      </c>
      <c r="C18" s="14" t="s">
        <v>67</v>
      </c>
      <c r="D18" s="2">
        <v>1</v>
      </c>
      <c r="E18" s="3">
        <v>123766</v>
      </c>
      <c r="F18" s="16">
        <v>0</v>
      </c>
      <c r="G18" s="60">
        <f>ROUND((F18*D18),0)</f>
        <v>0</v>
      </c>
      <c r="H18" s="61"/>
    </row>
    <row r="19" spans="2:8" x14ac:dyDescent="0.2">
      <c r="B19" s="25" t="s">
        <v>12</v>
      </c>
      <c r="C19" s="14" t="s">
        <v>68</v>
      </c>
      <c r="D19" s="2">
        <v>1</v>
      </c>
      <c r="E19" s="3">
        <v>141689</v>
      </c>
      <c r="F19" s="16">
        <v>0</v>
      </c>
      <c r="G19" s="60">
        <f>ROUND((F19*D19),0)</f>
        <v>0</v>
      </c>
      <c r="H19" s="61"/>
    </row>
    <row r="20" spans="2:8" x14ac:dyDescent="0.2">
      <c r="B20" s="25" t="s">
        <v>13</v>
      </c>
      <c r="C20" s="14" t="s">
        <v>69</v>
      </c>
      <c r="D20" s="2">
        <v>1</v>
      </c>
      <c r="E20" s="3">
        <v>111923</v>
      </c>
      <c r="F20" s="16">
        <v>0</v>
      </c>
      <c r="G20" s="60">
        <f t="shared" ref="G20:G33" si="0">ROUND((F20*D20),0)</f>
        <v>0</v>
      </c>
      <c r="H20" s="61"/>
    </row>
    <row r="21" spans="2:8" x14ac:dyDescent="0.2">
      <c r="B21" s="25" t="s">
        <v>14</v>
      </c>
      <c r="C21" s="14" t="s">
        <v>70</v>
      </c>
      <c r="D21" s="2">
        <v>1</v>
      </c>
      <c r="E21" s="3">
        <v>113732</v>
      </c>
      <c r="F21" s="16">
        <v>0</v>
      </c>
      <c r="G21" s="60">
        <f t="shared" si="0"/>
        <v>0</v>
      </c>
      <c r="H21" s="61"/>
    </row>
    <row r="22" spans="2:8" x14ac:dyDescent="0.2">
      <c r="B22" s="25" t="s">
        <v>15</v>
      </c>
      <c r="C22" s="14" t="s">
        <v>71</v>
      </c>
      <c r="D22" s="2">
        <v>1</v>
      </c>
      <c r="E22" s="3">
        <v>227845</v>
      </c>
      <c r="F22" s="16">
        <v>0</v>
      </c>
      <c r="G22" s="60">
        <f t="shared" si="0"/>
        <v>0</v>
      </c>
      <c r="H22" s="61"/>
    </row>
    <row r="23" spans="2:8" x14ac:dyDescent="0.2">
      <c r="B23" s="25" t="s">
        <v>16</v>
      </c>
      <c r="C23" s="14" t="s">
        <v>72</v>
      </c>
      <c r="D23" s="2">
        <v>1</v>
      </c>
      <c r="E23" s="3">
        <v>154239</v>
      </c>
      <c r="F23" s="16">
        <v>0</v>
      </c>
      <c r="G23" s="60">
        <f t="shared" si="0"/>
        <v>0</v>
      </c>
      <c r="H23" s="61"/>
    </row>
    <row r="24" spans="2:8" x14ac:dyDescent="0.2">
      <c r="B24" s="25" t="s">
        <v>17</v>
      </c>
      <c r="C24" s="14" t="s">
        <v>73</v>
      </c>
      <c r="D24" s="2">
        <v>1</v>
      </c>
      <c r="E24" s="3">
        <v>121955</v>
      </c>
      <c r="F24" s="16">
        <v>0</v>
      </c>
      <c r="G24" s="60">
        <f t="shared" si="0"/>
        <v>0</v>
      </c>
      <c r="H24" s="61"/>
    </row>
    <row r="25" spans="2:8" x14ac:dyDescent="0.2">
      <c r="B25" s="25" t="s">
        <v>18</v>
      </c>
      <c r="C25" s="14" t="s">
        <v>74</v>
      </c>
      <c r="D25" s="2">
        <v>1</v>
      </c>
      <c r="E25" s="3">
        <v>77582</v>
      </c>
      <c r="F25" s="16">
        <v>0</v>
      </c>
      <c r="G25" s="60">
        <f t="shared" si="0"/>
        <v>0</v>
      </c>
      <c r="H25" s="61"/>
    </row>
    <row r="26" spans="2:8" x14ac:dyDescent="0.2">
      <c r="B26" s="25" t="s">
        <v>19</v>
      </c>
      <c r="C26" s="14" t="s">
        <v>75</v>
      </c>
      <c r="D26" s="2">
        <v>1</v>
      </c>
      <c r="E26" s="3">
        <v>46632</v>
      </c>
      <c r="F26" s="16">
        <v>0</v>
      </c>
      <c r="G26" s="60">
        <f>ROUND((F26*D26),0)</f>
        <v>0</v>
      </c>
      <c r="H26" s="61"/>
    </row>
    <row r="27" spans="2:8" x14ac:dyDescent="0.2">
      <c r="B27" s="25" t="s">
        <v>20</v>
      </c>
      <c r="C27" s="14" t="s">
        <v>76</v>
      </c>
      <c r="D27" s="2">
        <v>1</v>
      </c>
      <c r="E27" s="3">
        <v>124575</v>
      </c>
      <c r="F27" s="16">
        <v>0</v>
      </c>
      <c r="G27" s="60">
        <f t="shared" si="0"/>
        <v>0</v>
      </c>
      <c r="H27" s="61"/>
    </row>
    <row r="28" spans="2:8" x14ac:dyDescent="0.2">
      <c r="B28" s="25" t="s">
        <v>21</v>
      </c>
      <c r="C28" s="14" t="s">
        <v>77</v>
      </c>
      <c r="D28" s="2">
        <v>1</v>
      </c>
      <c r="E28" s="3">
        <v>73341</v>
      </c>
      <c r="F28" s="16">
        <v>0</v>
      </c>
      <c r="G28" s="60">
        <f t="shared" si="0"/>
        <v>0</v>
      </c>
      <c r="H28" s="61"/>
    </row>
    <row r="29" spans="2:8" x14ac:dyDescent="0.2">
      <c r="B29" s="25" t="s">
        <v>22</v>
      </c>
      <c r="C29" s="14" t="s">
        <v>78</v>
      </c>
      <c r="D29" s="2">
        <v>1</v>
      </c>
      <c r="E29" s="3">
        <v>110251</v>
      </c>
      <c r="F29" s="16">
        <v>0</v>
      </c>
      <c r="G29" s="60">
        <f t="shared" si="0"/>
        <v>0</v>
      </c>
      <c r="H29" s="61"/>
    </row>
    <row r="30" spans="2:8" x14ac:dyDescent="0.2">
      <c r="B30" s="25" t="s">
        <v>23</v>
      </c>
      <c r="C30" s="14" t="s">
        <v>79</v>
      </c>
      <c r="D30" s="2">
        <v>1</v>
      </c>
      <c r="E30" s="3">
        <v>51279</v>
      </c>
      <c r="F30" s="16">
        <v>0</v>
      </c>
      <c r="G30" s="60">
        <f t="shared" si="0"/>
        <v>0</v>
      </c>
      <c r="H30" s="61"/>
    </row>
    <row r="31" spans="2:8" x14ac:dyDescent="0.2">
      <c r="B31" s="25" t="s">
        <v>148</v>
      </c>
      <c r="C31" s="14" t="s">
        <v>140</v>
      </c>
      <c r="D31" s="2">
        <v>1</v>
      </c>
      <c r="E31" s="3">
        <v>285872</v>
      </c>
      <c r="F31" s="16">
        <v>0</v>
      </c>
      <c r="G31" s="60">
        <f t="shared" si="0"/>
        <v>0</v>
      </c>
      <c r="H31" s="61"/>
    </row>
    <row r="32" spans="2:8" x14ac:dyDescent="0.2">
      <c r="B32" s="25" t="s">
        <v>149</v>
      </c>
      <c r="C32" s="14" t="s">
        <v>141</v>
      </c>
      <c r="D32" s="2">
        <v>1</v>
      </c>
      <c r="E32" s="3">
        <v>336320</v>
      </c>
      <c r="F32" s="16">
        <v>0</v>
      </c>
      <c r="G32" s="60">
        <f t="shared" si="0"/>
        <v>0</v>
      </c>
      <c r="H32" s="61"/>
    </row>
    <row r="33" spans="2:8" x14ac:dyDescent="0.2">
      <c r="B33" s="25" t="s">
        <v>150</v>
      </c>
      <c r="C33" s="14" t="s">
        <v>139</v>
      </c>
      <c r="D33" s="2">
        <v>1</v>
      </c>
      <c r="E33" s="3">
        <v>47295</v>
      </c>
      <c r="F33" s="16">
        <v>0</v>
      </c>
      <c r="G33" s="60">
        <f t="shared" si="0"/>
        <v>0</v>
      </c>
      <c r="H33" s="61"/>
    </row>
    <row r="34" spans="2:8" x14ac:dyDescent="0.2">
      <c r="B34" s="24">
        <v>3</v>
      </c>
      <c r="C34" s="57" t="s">
        <v>80</v>
      </c>
      <c r="D34" s="58"/>
      <c r="E34" s="58"/>
      <c r="F34" s="58"/>
      <c r="G34" s="58"/>
      <c r="H34" s="59"/>
    </row>
    <row r="35" spans="2:8" x14ac:dyDescent="0.2">
      <c r="B35" s="25" t="s">
        <v>24</v>
      </c>
      <c r="C35" s="14" t="s">
        <v>81</v>
      </c>
      <c r="D35" s="2">
        <v>1</v>
      </c>
      <c r="E35" s="3">
        <v>124987</v>
      </c>
      <c r="F35" s="16">
        <v>0</v>
      </c>
      <c r="G35" s="55">
        <f>ROUND((F35*D35),0)</f>
        <v>0</v>
      </c>
      <c r="H35" s="56"/>
    </row>
    <row r="36" spans="2:8" x14ac:dyDescent="0.2">
      <c r="B36" s="25" t="s">
        <v>25</v>
      </c>
      <c r="C36" s="14" t="s">
        <v>82</v>
      </c>
      <c r="D36" s="2">
        <v>1</v>
      </c>
      <c r="E36" s="3">
        <v>144385</v>
      </c>
      <c r="F36" s="16">
        <v>0</v>
      </c>
      <c r="G36" s="55">
        <f t="shared" ref="G36:G86" si="1">ROUND((F36*D36),0)</f>
        <v>0</v>
      </c>
      <c r="H36" s="56"/>
    </row>
    <row r="37" spans="2:8" x14ac:dyDescent="0.2">
      <c r="B37" s="25" t="s">
        <v>26</v>
      </c>
      <c r="C37" s="14" t="s">
        <v>83</v>
      </c>
      <c r="D37" s="2">
        <v>1</v>
      </c>
      <c r="E37" s="3">
        <v>111923</v>
      </c>
      <c r="F37" s="16">
        <v>0</v>
      </c>
      <c r="G37" s="55">
        <f t="shared" si="1"/>
        <v>0</v>
      </c>
      <c r="H37" s="56"/>
    </row>
    <row r="38" spans="2:8" x14ac:dyDescent="0.2">
      <c r="B38" s="25" t="s">
        <v>27</v>
      </c>
      <c r="C38" s="14" t="s">
        <v>84</v>
      </c>
      <c r="D38" s="2">
        <v>1</v>
      </c>
      <c r="E38" s="3">
        <v>115388</v>
      </c>
      <c r="F38" s="16">
        <v>0</v>
      </c>
      <c r="G38" s="55">
        <f t="shared" si="1"/>
        <v>0</v>
      </c>
      <c r="H38" s="56"/>
    </row>
    <row r="39" spans="2:8" x14ac:dyDescent="0.2">
      <c r="B39" s="25" t="s">
        <v>28</v>
      </c>
      <c r="C39" s="14" t="s">
        <v>85</v>
      </c>
      <c r="D39" s="2">
        <v>1</v>
      </c>
      <c r="E39" s="3">
        <v>227845</v>
      </c>
      <c r="F39" s="16">
        <v>0</v>
      </c>
      <c r="G39" s="55">
        <f>ROUND((F39*D39),0)</f>
        <v>0</v>
      </c>
      <c r="H39" s="56"/>
    </row>
    <row r="40" spans="2:8" x14ac:dyDescent="0.2">
      <c r="B40" s="25" t="s">
        <v>29</v>
      </c>
      <c r="C40" s="14" t="s">
        <v>86</v>
      </c>
      <c r="D40" s="2">
        <v>1</v>
      </c>
      <c r="E40" s="3">
        <v>155822</v>
      </c>
      <c r="F40" s="16">
        <v>0</v>
      </c>
      <c r="G40" s="55">
        <f t="shared" si="1"/>
        <v>0</v>
      </c>
      <c r="H40" s="56"/>
    </row>
    <row r="41" spans="2:8" x14ac:dyDescent="0.2">
      <c r="B41" s="25" t="s">
        <v>30</v>
      </c>
      <c r="C41" s="14" t="s">
        <v>87</v>
      </c>
      <c r="D41" s="2">
        <v>1</v>
      </c>
      <c r="E41" s="3">
        <v>121955</v>
      </c>
      <c r="F41" s="16">
        <v>0</v>
      </c>
      <c r="G41" s="55">
        <f t="shared" si="1"/>
        <v>0</v>
      </c>
      <c r="H41" s="56"/>
    </row>
    <row r="42" spans="2:8" x14ac:dyDescent="0.2">
      <c r="B42" s="25" t="s">
        <v>31</v>
      </c>
      <c r="C42" s="14" t="s">
        <v>86</v>
      </c>
      <c r="D42" s="2">
        <v>1</v>
      </c>
      <c r="E42" s="3">
        <v>77582</v>
      </c>
      <c r="F42" s="16">
        <v>0</v>
      </c>
      <c r="G42" s="55">
        <f t="shared" si="1"/>
        <v>0</v>
      </c>
      <c r="H42" s="56"/>
    </row>
    <row r="43" spans="2:8" x14ac:dyDescent="0.2">
      <c r="B43" s="25" t="s">
        <v>32</v>
      </c>
      <c r="C43" s="14" t="s">
        <v>88</v>
      </c>
      <c r="D43" s="2">
        <v>1</v>
      </c>
      <c r="E43" s="3">
        <v>47299</v>
      </c>
      <c r="F43" s="16">
        <v>0</v>
      </c>
      <c r="G43" s="55">
        <f t="shared" si="1"/>
        <v>0</v>
      </c>
      <c r="H43" s="56"/>
    </row>
    <row r="44" spans="2:8" x14ac:dyDescent="0.2">
      <c r="B44" s="25" t="s">
        <v>33</v>
      </c>
      <c r="C44" s="14" t="s">
        <v>89</v>
      </c>
      <c r="D44" s="2">
        <v>1</v>
      </c>
      <c r="E44" s="3">
        <v>125994</v>
      </c>
      <c r="F44" s="16">
        <v>0</v>
      </c>
      <c r="G44" s="55">
        <f t="shared" si="1"/>
        <v>0</v>
      </c>
      <c r="H44" s="56"/>
    </row>
    <row r="45" spans="2:8" x14ac:dyDescent="0.2">
      <c r="B45" s="25" t="s">
        <v>34</v>
      </c>
      <c r="C45" s="14" t="s">
        <v>90</v>
      </c>
      <c r="D45" s="2">
        <v>1</v>
      </c>
      <c r="E45" s="3">
        <v>74176</v>
      </c>
      <c r="F45" s="16">
        <v>0</v>
      </c>
      <c r="G45" s="55">
        <f t="shared" si="1"/>
        <v>0</v>
      </c>
      <c r="H45" s="56"/>
    </row>
    <row r="46" spans="2:8" x14ac:dyDescent="0.2">
      <c r="B46" s="25" t="s">
        <v>35</v>
      </c>
      <c r="C46" s="14" t="s">
        <v>91</v>
      </c>
      <c r="D46" s="2">
        <v>1</v>
      </c>
      <c r="E46" s="3">
        <v>112578</v>
      </c>
      <c r="F46" s="16">
        <v>0</v>
      </c>
      <c r="G46" s="55">
        <f t="shared" si="1"/>
        <v>0</v>
      </c>
      <c r="H46" s="56"/>
    </row>
    <row r="47" spans="2:8" x14ac:dyDescent="0.2">
      <c r="B47" s="25" t="s">
        <v>36</v>
      </c>
      <c r="C47" s="14" t="s">
        <v>92</v>
      </c>
      <c r="D47" s="2">
        <v>1</v>
      </c>
      <c r="E47" s="3">
        <v>51956</v>
      </c>
      <c r="F47" s="16">
        <v>0</v>
      </c>
      <c r="G47" s="55">
        <f t="shared" si="1"/>
        <v>0</v>
      </c>
      <c r="H47" s="56"/>
    </row>
    <row r="48" spans="2:8" x14ac:dyDescent="0.2">
      <c r="B48" s="25" t="s">
        <v>145</v>
      </c>
      <c r="C48" s="14" t="s">
        <v>140</v>
      </c>
      <c r="D48" s="2">
        <v>1</v>
      </c>
      <c r="E48" s="3">
        <v>285872</v>
      </c>
      <c r="F48" s="16">
        <v>0</v>
      </c>
      <c r="G48" s="55">
        <f t="shared" si="1"/>
        <v>0</v>
      </c>
      <c r="H48" s="56"/>
    </row>
    <row r="49" spans="2:8" x14ac:dyDescent="0.2">
      <c r="B49" s="25" t="s">
        <v>146</v>
      </c>
      <c r="C49" s="14" t="s">
        <v>141</v>
      </c>
      <c r="D49" s="2">
        <v>1</v>
      </c>
      <c r="E49" s="3">
        <v>336320</v>
      </c>
      <c r="F49" s="16">
        <v>0</v>
      </c>
      <c r="G49" s="55">
        <f t="shared" si="1"/>
        <v>0</v>
      </c>
      <c r="H49" s="56"/>
    </row>
    <row r="50" spans="2:8" x14ac:dyDescent="0.2">
      <c r="B50" s="25" t="s">
        <v>147</v>
      </c>
      <c r="C50" s="14" t="s">
        <v>139</v>
      </c>
      <c r="D50" s="2">
        <v>1</v>
      </c>
      <c r="E50" s="3">
        <v>47295</v>
      </c>
      <c r="F50" s="16">
        <v>0</v>
      </c>
      <c r="G50" s="55">
        <f t="shared" si="1"/>
        <v>0</v>
      </c>
      <c r="H50" s="56"/>
    </row>
    <row r="51" spans="2:8" x14ac:dyDescent="0.2">
      <c r="B51" s="24">
        <v>4</v>
      </c>
      <c r="C51" s="57" t="s">
        <v>93</v>
      </c>
      <c r="D51" s="58"/>
      <c r="E51" s="58"/>
      <c r="F51" s="58"/>
      <c r="G51" s="58"/>
      <c r="H51" s="59"/>
    </row>
    <row r="52" spans="2:8" x14ac:dyDescent="0.2">
      <c r="B52" s="25" t="s">
        <v>37</v>
      </c>
      <c r="C52" s="14" t="s">
        <v>94</v>
      </c>
      <c r="D52" s="2">
        <v>1</v>
      </c>
      <c r="E52" s="3">
        <v>126262</v>
      </c>
      <c r="F52" s="16">
        <v>0</v>
      </c>
      <c r="G52" s="55">
        <f t="shared" si="1"/>
        <v>0</v>
      </c>
      <c r="H52" s="56"/>
    </row>
    <row r="53" spans="2:8" x14ac:dyDescent="0.2">
      <c r="B53" s="25" t="s">
        <v>38</v>
      </c>
      <c r="C53" s="14" t="s">
        <v>95</v>
      </c>
      <c r="D53" s="2">
        <v>1</v>
      </c>
      <c r="E53" s="3">
        <v>147142</v>
      </c>
      <c r="F53" s="16">
        <v>0</v>
      </c>
      <c r="G53" s="55">
        <f t="shared" si="1"/>
        <v>0</v>
      </c>
      <c r="H53" s="56"/>
    </row>
    <row r="54" spans="2:8" x14ac:dyDescent="0.2">
      <c r="B54" s="25" t="s">
        <v>39</v>
      </c>
      <c r="C54" s="14" t="s">
        <v>96</v>
      </c>
      <c r="D54" s="2">
        <v>1</v>
      </c>
      <c r="E54" s="3">
        <v>111923</v>
      </c>
      <c r="F54" s="16">
        <v>0</v>
      </c>
      <c r="G54" s="55">
        <f t="shared" si="1"/>
        <v>0</v>
      </c>
      <c r="H54" s="56"/>
    </row>
    <row r="55" spans="2:8" x14ac:dyDescent="0.2">
      <c r="B55" s="25" t="s">
        <v>40</v>
      </c>
      <c r="C55" s="14" t="s">
        <v>97</v>
      </c>
      <c r="D55" s="2">
        <v>1</v>
      </c>
      <c r="E55" s="3">
        <v>117120</v>
      </c>
      <c r="F55" s="16">
        <v>0</v>
      </c>
      <c r="G55" s="55">
        <f t="shared" si="1"/>
        <v>0</v>
      </c>
      <c r="H55" s="56"/>
    </row>
    <row r="56" spans="2:8" x14ac:dyDescent="0.2">
      <c r="B56" s="25" t="s">
        <v>41</v>
      </c>
      <c r="C56" s="14" t="s">
        <v>98</v>
      </c>
      <c r="D56" s="2">
        <v>1</v>
      </c>
      <c r="E56" s="3">
        <v>227845</v>
      </c>
      <c r="F56" s="16">
        <v>0</v>
      </c>
      <c r="G56" s="55">
        <f t="shared" si="1"/>
        <v>0</v>
      </c>
      <c r="H56" s="56"/>
    </row>
    <row r="57" spans="2:8" x14ac:dyDescent="0.2">
      <c r="B57" s="25" t="s">
        <v>42</v>
      </c>
      <c r="C57" s="14" t="s">
        <v>99</v>
      </c>
      <c r="D57" s="2">
        <v>1</v>
      </c>
      <c r="E57" s="3">
        <v>185947</v>
      </c>
      <c r="F57" s="16">
        <v>0</v>
      </c>
      <c r="G57" s="55">
        <f t="shared" si="1"/>
        <v>0</v>
      </c>
      <c r="H57" s="56"/>
    </row>
    <row r="58" spans="2:8" x14ac:dyDescent="0.2">
      <c r="B58" s="25" t="s">
        <v>43</v>
      </c>
      <c r="C58" s="14" t="s">
        <v>100</v>
      </c>
      <c r="D58" s="2">
        <v>1</v>
      </c>
      <c r="E58" s="3">
        <v>121955</v>
      </c>
      <c r="F58" s="16">
        <v>0</v>
      </c>
      <c r="G58" s="55">
        <f t="shared" si="1"/>
        <v>0</v>
      </c>
      <c r="H58" s="56"/>
    </row>
    <row r="59" spans="2:8" x14ac:dyDescent="0.2">
      <c r="B59" s="25" t="s">
        <v>44</v>
      </c>
      <c r="C59" s="14" t="s">
        <v>99</v>
      </c>
      <c r="D59" s="2">
        <v>1</v>
      </c>
      <c r="E59" s="3">
        <v>77582</v>
      </c>
      <c r="F59" s="16">
        <v>0</v>
      </c>
      <c r="G59" s="55">
        <f t="shared" si="1"/>
        <v>0</v>
      </c>
      <c r="H59" s="56"/>
    </row>
    <row r="60" spans="2:8" x14ac:dyDescent="0.2">
      <c r="B60" s="25" t="s">
        <v>45</v>
      </c>
      <c r="C60" s="14" t="s">
        <v>101</v>
      </c>
      <c r="D60" s="2">
        <v>1</v>
      </c>
      <c r="E60" s="3">
        <v>47966</v>
      </c>
      <c r="F60" s="16">
        <v>0</v>
      </c>
      <c r="G60" s="55">
        <f t="shared" si="1"/>
        <v>0</v>
      </c>
      <c r="H60" s="56"/>
    </row>
    <row r="61" spans="2:8" x14ac:dyDescent="0.2">
      <c r="B61" s="25" t="s">
        <v>46</v>
      </c>
      <c r="C61" s="14" t="s">
        <v>102</v>
      </c>
      <c r="D61" s="2">
        <v>1</v>
      </c>
      <c r="E61" s="3">
        <v>117283</v>
      </c>
      <c r="F61" s="16">
        <v>0</v>
      </c>
      <c r="G61" s="55">
        <f t="shared" si="1"/>
        <v>0</v>
      </c>
      <c r="H61" s="56"/>
    </row>
    <row r="62" spans="2:8" x14ac:dyDescent="0.2">
      <c r="B62" s="25">
        <v>4.1100000000000003</v>
      </c>
      <c r="C62" s="14" t="s">
        <v>103</v>
      </c>
      <c r="D62" s="2">
        <v>1</v>
      </c>
      <c r="E62" s="3">
        <v>75047</v>
      </c>
      <c r="F62" s="16">
        <v>0</v>
      </c>
      <c r="G62" s="55">
        <f t="shared" si="1"/>
        <v>0</v>
      </c>
      <c r="H62" s="56"/>
    </row>
    <row r="63" spans="2:8" x14ac:dyDescent="0.2">
      <c r="B63" s="25" t="s">
        <v>47</v>
      </c>
      <c r="C63" s="14" t="s">
        <v>104</v>
      </c>
      <c r="D63" s="2">
        <v>1</v>
      </c>
      <c r="E63" s="3">
        <v>114974</v>
      </c>
      <c r="F63" s="16">
        <v>0</v>
      </c>
      <c r="G63" s="55">
        <f t="shared" si="1"/>
        <v>0</v>
      </c>
      <c r="H63" s="56"/>
    </row>
    <row r="64" spans="2:8" x14ac:dyDescent="0.2">
      <c r="B64" s="25" t="s">
        <v>48</v>
      </c>
      <c r="C64" s="14" t="s">
        <v>140</v>
      </c>
      <c r="D64" s="2">
        <v>1</v>
      </c>
      <c r="E64" s="3">
        <v>309520</v>
      </c>
      <c r="F64" s="16">
        <v>0</v>
      </c>
      <c r="G64" s="55">
        <f t="shared" si="1"/>
        <v>0</v>
      </c>
      <c r="H64" s="56"/>
    </row>
    <row r="65" spans="2:8" x14ac:dyDescent="0.2">
      <c r="B65" s="25" t="s">
        <v>142</v>
      </c>
      <c r="C65" s="14" t="s">
        <v>141</v>
      </c>
      <c r="D65" s="2">
        <v>1</v>
      </c>
      <c r="E65" s="3">
        <v>336320</v>
      </c>
      <c r="F65" s="16">
        <v>0</v>
      </c>
      <c r="G65" s="55">
        <f t="shared" si="1"/>
        <v>0</v>
      </c>
      <c r="H65" s="56"/>
    </row>
    <row r="66" spans="2:8" x14ac:dyDescent="0.2">
      <c r="B66" s="25" t="s">
        <v>143</v>
      </c>
      <c r="C66" s="14" t="s">
        <v>139</v>
      </c>
      <c r="D66" s="2">
        <v>1</v>
      </c>
      <c r="E66" s="3">
        <v>52550</v>
      </c>
      <c r="F66" s="16">
        <v>0</v>
      </c>
      <c r="G66" s="55">
        <f t="shared" si="1"/>
        <v>0</v>
      </c>
      <c r="H66" s="56"/>
    </row>
    <row r="67" spans="2:8" x14ac:dyDescent="0.2">
      <c r="B67" s="25" t="s">
        <v>144</v>
      </c>
      <c r="C67" s="14" t="s">
        <v>105</v>
      </c>
      <c r="D67" s="2">
        <v>1</v>
      </c>
      <c r="E67" s="3">
        <v>52680</v>
      </c>
      <c r="F67" s="16">
        <v>0</v>
      </c>
      <c r="G67" s="55">
        <f t="shared" si="1"/>
        <v>0</v>
      </c>
      <c r="H67" s="56"/>
    </row>
    <row r="68" spans="2:8" x14ac:dyDescent="0.2">
      <c r="B68" s="24">
        <v>5</v>
      </c>
      <c r="C68" s="57" t="s">
        <v>106</v>
      </c>
      <c r="D68" s="58"/>
      <c r="E68" s="58"/>
      <c r="F68" s="58"/>
      <c r="G68" s="58"/>
      <c r="H68" s="59"/>
    </row>
    <row r="69" spans="2:8" x14ac:dyDescent="0.2">
      <c r="B69" s="25" t="s">
        <v>49</v>
      </c>
      <c r="C69" s="14" t="s">
        <v>107</v>
      </c>
      <c r="D69" s="2">
        <v>1</v>
      </c>
      <c r="E69" s="3">
        <v>152860</v>
      </c>
      <c r="F69" s="16">
        <v>0</v>
      </c>
      <c r="G69" s="55">
        <f t="shared" si="1"/>
        <v>0</v>
      </c>
      <c r="H69" s="56"/>
    </row>
    <row r="70" spans="2:8" x14ac:dyDescent="0.2">
      <c r="B70" s="25" t="s">
        <v>50</v>
      </c>
      <c r="C70" s="14" t="s">
        <v>108</v>
      </c>
      <c r="D70" s="2">
        <v>1</v>
      </c>
      <c r="E70" s="3">
        <v>214931</v>
      </c>
      <c r="F70" s="16">
        <v>0</v>
      </c>
      <c r="G70" s="55">
        <f t="shared" si="1"/>
        <v>0</v>
      </c>
      <c r="H70" s="56"/>
    </row>
    <row r="71" spans="2:8" x14ac:dyDescent="0.2">
      <c r="B71" s="25" t="s">
        <v>51</v>
      </c>
      <c r="C71" s="14" t="s">
        <v>109</v>
      </c>
      <c r="D71" s="2">
        <v>1</v>
      </c>
      <c r="E71" s="3">
        <v>328049</v>
      </c>
      <c r="F71" s="16">
        <v>0</v>
      </c>
      <c r="G71" s="55">
        <f t="shared" si="1"/>
        <v>0</v>
      </c>
      <c r="H71" s="56"/>
    </row>
    <row r="72" spans="2:8" x14ac:dyDescent="0.2">
      <c r="B72" s="25" t="s">
        <v>52</v>
      </c>
      <c r="C72" s="14" t="s">
        <v>110</v>
      </c>
      <c r="D72" s="2">
        <v>1</v>
      </c>
      <c r="E72" s="3">
        <v>280100</v>
      </c>
      <c r="F72" s="16">
        <v>0</v>
      </c>
      <c r="G72" s="55">
        <f t="shared" si="1"/>
        <v>0</v>
      </c>
      <c r="H72" s="56"/>
    </row>
    <row r="73" spans="2:8" x14ac:dyDescent="0.2">
      <c r="B73" s="25" t="s">
        <v>53</v>
      </c>
      <c r="C73" s="14" t="s">
        <v>111</v>
      </c>
      <c r="D73" s="2">
        <v>1</v>
      </c>
      <c r="E73" s="3">
        <v>298301</v>
      </c>
      <c r="F73" s="16">
        <v>0</v>
      </c>
      <c r="G73" s="55">
        <f t="shared" si="1"/>
        <v>0</v>
      </c>
      <c r="H73" s="56"/>
    </row>
    <row r="74" spans="2:8" x14ac:dyDescent="0.2">
      <c r="B74" s="25" t="s">
        <v>54</v>
      </c>
      <c r="C74" s="14" t="s">
        <v>112</v>
      </c>
      <c r="D74" s="2">
        <v>1</v>
      </c>
      <c r="E74" s="3">
        <v>272635</v>
      </c>
      <c r="F74" s="16">
        <v>0</v>
      </c>
      <c r="G74" s="55">
        <f t="shared" si="1"/>
        <v>0</v>
      </c>
      <c r="H74" s="56"/>
    </row>
    <row r="75" spans="2:8" x14ac:dyDescent="0.2">
      <c r="B75" s="25" t="s">
        <v>55</v>
      </c>
      <c r="C75" s="14" t="s">
        <v>111</v>
      </c>
      <c r="D75" s="2">
        <v>1</v>
      </c>
      <c r="E75" s="3">
        <v>315406</v>
      </c>
      <c r="F75" s="16">
        <v>0</v>
      </c>
      <c r="G75" s="55">
        <f t="shared" si="1"/>
        <v>0</v>
      </c>
      <c r="H75" s="56"/>
    </row>
    <row r="76" spans="2:8" x14ac:dyDescent="0.2">
      <c r="B76" s="25" t="s">
        <v>56</v>
      </c>
      <c r="C76" s="14" t="s">
        <v>113</v>
      </c>
      <c r="D76" s="2">
        <v>1</v>
      </c>
      <c r="E76" s="3">
        <v>61786</v>
      </c>
      <c r="F76" s="16">
        <v>0</v>
      </c>
      <c r="G76" s="55">
        <f t="shared" si="1"/>
        <v>0</v>
      </c>
      <c r="H76" s="56"/>
    </row>
    <row r="77" spans="2:8" x14ac:dyDescent="0.2">
      <c r="B77" s="25" t="s">
        <v>57</v>
      </c>
      <c r="C77" s="14" t="s">
        <v>114</v>
      </c>
      <c r="D77" s="2">
        <v>1</v>
      </c>
      <c r="E77" s="3">
        <v>65332</v>
      </c>
      <c r="F77" s="16">
        <v>0</v>
      </c>
      <c r="G77" s="55">
        <f t="shared" si="1"/>
        <v>0</v>
      </c>
      <c r="H77" s="56"/>
    </row>
    <row r="78" spans="2:8" x14ac:dyDescent="0.2">
      <c r="B78" s="25" t="s">
        <v>58</v>
      </c>
      <c r="C78" s="14" t="s">
        <v>115</v>
      </c>
      <c r="D78" s="2">
        <v>1</v>
      </c>
      <c r="E78" s="3">
        <v>314126</v>
      </c>
      <c r="F78" s="16">
        <v>0</v>
      </c>
      <c r="G78" s="55">
        <f t="shared" si="1"/>
        <v>0</v>
      </c>
      <c r="H78" s="56"/>
    </row>
    <row r="79" spans="2:8" x14ac:dyDescent="0.2">
      <c r="B79" s="25" t="s">
        <v>59</v>
      </c>
      <c r="C79" s="14" t="s">
        <v>116</v>
      </c>
      <c r="D79" s="2">
        <v>1</v>
      </c>
      <c r="E79" s="3">
        <v>103004</v>
      </c>
      <c r="F79" s="16">
        <v>0</v>
      </c>
      <c r="G79" s="55">
        <f t="shared" si="1"/>
        <v>0</v>
      </c>
      <c r="H79" s="56"/>
    </row>
    <row r="80" spans="2:8" x14ac:dyDescent="0.2">
      <c r="B80" s="25" t="s">
        <v>60</v>
      </c>
      <c r="C80" s="14" t="s">
        <v>117</v>
      </c>
      <c r="D80" s="2">
        <v>1</v>
      </c>
      <c r="E80" s="3">
        <v>125768</v>
      </c>
      <c r="F80" s="16">
        <v>0</v>
      </c>
      <c r="G80" s="55">
        <f t="shared" si="1"/>
        <v>0</v>
      </c>
      <c r="H80" s="56"/>
    </row>
    <row r="81" spans="2:8" x14ac:dyDescent="0.2">
      <c r="B81" s="25" t="s">
        <v>61</v>
      </c>
      <c r="C81" s="14" t="s">
        <v>118</v>
      </c>
      <c r="D81" s="2">
        <v>1</v>
      </c>
      <c r="E81" s="3">
        <v>195408</v>
      </c>
      <c r="F81" s="16">
        <v>0</v>
      </c>
      <c r="G81" s="55">
        <f t="shared" si="1"/>
        <v>0</v>
      </c>
      <c r="H81" s="56"/>
    </row>
    <row r="82" spans="2:8" x14ac:dyDescent="0.2">
      <c r="B82" s="25" t="s">
        <v>62</v>
      </c>
      <c r="C82" s="14" t="s">
        <v>119</v>
      </c>
      <c r="D82" s="2">
        <v>1</v>
      </c>
      <c r="E82" s="3">
        <v>216811</v>
      </c>
      <c r="F82" s="16">
        <v>0</v>
      </c>
      <c r="G82" s="55">
        <f t="shared" si="1"/>
        <v>0</v>
      </c>
      <c r="H82" s="56"/>
    </row>
    <row r="83" spans="2:8" x14ac:dyDescent="0.2">
      <c r="B83" s="25" t="s">
        <v>63</v>
      </c>
      <c r="C83" s="14" t="s">
        <v>120</v>
      </c>
      <c r="D83" s="2">
        <v>1</v>
      </c>
      <c r="E83" s="3">
        <v>1696294</v>
      </c>
      <c r="F83" s="16">
        <v>0</v>
      </c>
      <c r="G83" s="55">
        <f t="shared" si="1"/>
        <v>0</v>
      </c>
      <c r="H83" s="56"/>
    </row>
    <row r="84" spans="2:8" x14ac:dyDescent="0.2">
      <c r="B84" s="25" t="s">
        <v>64</v>
      </c>
      <c r="C84" s="14" t="s">
        <v>121</v>
      </c>
      <c r="D84" s="2">
        <v>1</v>
      </c>
      <c r="E84" s="3">
        <v>3979751</v>
      </c>
      <c r="F84" s="16">
        <v>0</v>
      </c>
      <c r="G84" s="55">
        <f t="shared" si="1"/>
        <v>0</v>
      </c>
      <c r="H84" s="56"/>
    </row>
    <row r="85" spans="2:8" x14ac:dyDescent="0.2">
      <c r="B85" s="25" t="s">
        <v>65</v>
      </c>
      <c r="C85" s="14" t="s">
        <v>122</v>
      </c>
      <c r="D85" s="2">
        <v>1</v>
      </c>
      <c r="E85" s="3">
        <v>411484</v>
      </c>
      <c r="F85" s="16">
        <v>0</v>
      </c>
      <c r="G85" s="55">
        <f t="shared" si="1"/>
        <v>0</v>
      </c>
      <c r="H85" s="56"/>
    </row>
    <row r="86" spans="2:8" ht="12" thickBot="1" x14ac:dyDescent="0.25">
      <c r="B86" s="31" t="s">
        <v>138</v>
      </c>
      <c r="C86" s="32" t="s">
        <v>139</v>
      </c>
      <c r="D86" s="33">
        <v>1</v>
      </c>
      <c r="E86" s="34">
        <v>47295</v>
      </c>
      <c r="F86" s="35">
        <v>0</v>
      </c>
      <c r="G86" s="45">
        <f t="shared" si="1"/>
        <v>0</v>
      </c>
      <c r="H86" s="46"/>
    </row>
    <row r="87" spans="2:8" x14ac:dyDescent="0.2">
      <c r="B87" s="68" t="s">
        <v>130</v>
      </c>
      <c r="C87" s="69"/>
      <c r="D87" s="69"/>
      <c r="E87" s="69"/>
      <c r="F87" s="69"/>
      <c r="G87" s="47">
        <f>ROUND(SUM(G17:H86),0)</f>
        <v>0</v>
      </c>
      <c r="H87" s="48"/>
    </row>
    <row r="88" spans="2:8" x14ac:dyDescent="0.2">
      <c r="B88" s="70" t="s">
        <v>131</v>
      </c>
      <c r="C88" s="71"/>
      <c r="D88" s="71"/>
      <c r="E88" s="71"/>
      <c r="F88" s="71"/>
      <c r="G88" s="49">
        <v>0.65</v>
      </c>
      <c r="H88" s="50"/>
    </row>
    <row r="89" spans="2:8" x14ac:dyDescent="0.2">
      <c r="B89" s="72" t="s">
        <v>132</v>
      </c>
      <c r="C89" s="73"/>
      <c r="D89" s="73"/>
      <c r="E89" s="73"/>
      <c r="F89" s="73"/>
      <c r="G89" s="51">
        <f>G87*G88</f>
        <v>0</v>
      </c>
      <c r="H89" s="52"/>
    </row>
    <row r="90" spans="2:8" s="1" customFormat="1" ht="13.5" thickBot="1" x14ac:dyDescent="0.25">
      <c r="B90" s="74" t="s">
        <v>133</v>
      </c>
      <c r="C90" s="75"/>
      <c r="D90" s="75"/>
      <c r="E90" s="75"/>
      <c r="F90" s="75"/>
      <c r="G90" s="53">
        <f>+G89+H14</f>
        <v>0</v>
      </c>
      <c r="H90" s="54"/>
    </row>
    <row r="91" spans="2:8" ht="12" thickBot="1" x14ac:dyDescent="0.25"/>
    <row r="92" spans="2:8" ht="12" thickBot="1" x14ac:dyDescent="0.25">
      <c r="B92" s="85" t="s">
        <v>8</v>
      </c>
      <c r="C92" s="86"/>
      <c r="D92" s="86"/>
      <c r="E92" s="86"/>
      <c r="F92" s="86"/>
      <c r="G92" s="86"/>
      <c r="H92" s="87"/>
    </row>
    <row r="93" spans="2:8" ht="12" thickBot="1" x14ac:dyDescent="0.25"/>
    <row r="94" spans="2:8" ht="93.75" customHeight="1" thickBot="1" x14ac:dyDescent="0.25">
      <c r="B94" s="82" t="s">
        <v>151</v>
      </c>
      <c r="C94" s="83"/>
      <c r="D94" s="83"/>
      <c r="E94" s="83"/>
      <c r="F94" s="83"/>
      <c r="G94" s="83"/>
      <c r="H94" s="84"/>
    </row>
  </sheetData>
  <sheetProtection algorithmName="SHA-512" hashValue="+EultnPT2GRd4ovRnL3Wifw/dCUyL5PlKNzWeYLz3ZMCgkIgZIGOThYyKsoNKhzcboReBd+A0hSPEN/u3fERvA==" saltValue="aFrUIdVdKAF8LVp1bJxdhQ==" spinCount="100000" sheet="1" objects="1" scenarios="1"/>
  <mergeCells count="94">
    <mergeCell ref="B90:F90"/>
    <mergeCell ref="B12:G12"/>
    <mergeCell ref="B13:G13"/>
    <mergeCell ref="B14:G14"/>
    <mergeCell ref="B94:H94"/>
    <mergeCell ref="B92:H92"/>
    <mergeCell ref="C7:E7"/>
    <mergeCell ref="C8:E8"/>
    <mergeCell ref="B87:F87"/>
    <mergeCell ref="B88:F88"/>
    <mergeCell ref="B89:F89"/>
    <mergeCell ref="C6:E6"/>
    <mergeCell ref="B2:H2"/>
    <mergeCell ref="B3:H3"/>
    <mergeCell ref="B4:H4"/>
    <mergeCell ref="B5:H5"/>
    <mergeCell ref="G6:H6"/>
    <mergeCell ref="G16:H16"/>
    <mergeCell ref="G18:H18"/>
    <mergeCell ref="G19:H19"/>
    <mergeCell ref="G20:H20"/>
    <mergeCell ref="C17:H17"/>
    <mergeCell ref="G21:H21"/>
    <mergeCell ref="G22:H22"/>
    <mergeCell ref="G23:H23"/>
    <mergeCell ref="G24:H24"/>
    <mergeCell ref="G25:H25"/>
    <mergeCell ref="G26:H26"/>
    <mergeCell ref="G27:H27"/>
    <mergeCell ref="G28:H28"/>
    <mergeCell ref="G29:H29"/>
    <mergeCell ref="G30:H30"/>
    <mergeCell ref="G31:H31"/>
    <mergeCell ref="G32:H32"/>
    <mergeCell ref="G33:H33"/>
    <mergeCell ref="G35:H35"/>
    <mergeCell ref="C34:H34"/>
    <mergeCell ref="G36:H36"/>
    <mergeCell ref="G37:H37"/>
    <mergeCell ref="G38:H38"/>
    <mergeCell ref="G39:H39"/>
    <mergeCell ref="G40:H40"/>
    <mergeCell ref="G41:H41"/>
    <mergeCell ref="G42:H42"/>
    <mergeCell ref="G43:H43"/>
    <mergeCell ref="G44:H44"/>
    <mergeCell ref="G45:H45"/>
    <mergeCell ref="G46:H46"/>
    <mergeCell ref="G47:H47"/>
    <mergeCell ref="G48:H48"/>
    <mergeCell ref="G49:H49"/>
    <mergeCell ref="G50:H50"/>
    <mergeCell ref="G52:H52"/>
    <mergeCell ref="G53:H53"/>
    <mergeCell ref="G54:H54"/>
    <mergeCell ref="G55:H55"/>
    <mergeCell ref="C51:H51"/>
    <mergeCell ref="G56:H56"/>
    <mergeCell ref="G57:H57"/>
    <mergeCell ref="G58:H58"/>
    <mergeCell ref="G59:H59"/>
    <mergeCell ref="G60:H60"/>
    <mergeCell ref="G67:H67"/>
    <mergeCell ref="G69:H69"/>
    <mergeCell ref="G70:H70"/>
    <mergeCell ref="C68:H68"/>
    <mergeCell ref="G61:H61"/>
    <mergeCell ref="G62:H62"/>
    <mergeCell ref="G63:H63"/>
    <mergeCell ref="G64:H64"/>
    <mergeCell ref="G65:H65"/>
    <mergeCell ref="G89:H89"/>
    <mergeCell ref="G90:H90"/>
    <mergeCell ref="G81:H81"/>
    <mergeCell ref="G82:H82"/>
    <mergeCell ref="G83:H83"/>
    <mergeCell ref="G84:H84"/>
    <mergeCell ref="G85:H85"/>
    <mergeCell ref="G7:H7"/>
    <mergeCell ref="G8:H8"/>
    <mergeCell ref="G86:H86"/>
    <mergeCell ref="G87:H87"/>
    <mergeCell ref="G88:H88"/>
    <mergeCell ref="G76:H76"/>
    <mergeCell ref="G77:H77"/>
    <mergeCell ref="G78:H78"/>
    <mergeCell ref="G79:H79"/>
    <mergeCell ref="G80:H80"/>
    <mergeCell ref="G71:H71"/>
    <mergeCell ref="G72:H72"/>
    <mergeCell ref="G73:H73"/>
    <mergeCell ref="G74:H74"/>
    <mergeCell ref="G75:H75"/>
    <mergeCell ref="G66:H66"/>
  </mergeCells>
  <phoneticPr fontId="4" type="noConversion"/>
  <pageMargins left="0.70866141732283472" right="0.70866141732283472" top="0.74803149606299213" bottom="0.74803149606299213" header="0.31496062992125984" footer="0.31496062992125984"/>
  <pageSetup scale="75"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1B0B8E0E0C2824EBCB6BC791B4D43A8" ma:contentTypeVersion="18" ma:contentTypeDescription="Crear nuevo documento." ma:contentTypeScope="" ma:versionID="c9dca6873be90dda5f3f496805513ce6">
  <xsd:schema xmlns:xsd="http://www.w3.org/2001/XMLSchema" xmlns:xs="http://www.w3.org/2001/XMLSchema" xmlns:p="http://schemas.microsoft.com/office/2006/metadata/properties" xmlns:ns3="1cdf3f2e-a666-4da5-91f8-9880a746383a" xmlns:ns4="4cc4c275-a9c6-462d-b677-8e0a6847e7a2" targetNamespace="http://schemas.microsoft.com/office/2006/metadata/properties" ma:root="true" ma:fieldsID="fe43d3accbf12523c9ef33d73f67f27a" ns3:_="" ns4:_="">
    <xsd:import namespace="1cdf3f2e-a666-4da5-91f8-9880a746383a"/>
    <xsd:import namespace="4cc4c275-a9c6-462d-b677-8e0a6847e7a2"/>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df3f2e-a666-4da5-91f8-9880a74638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c4c275-a9c6-462d-b677-8e0a6847e7a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cdf3f2e-a666-4da5-91f8-9880a746383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CDAE47-5789-497A-8567-DE833E89E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df3f2e-a666-4da5-91f8-9880a746383a"/>
    <ds:schemaRef ds:uri="4cc4c275-a9c6-462d-b677-8e0a6847e7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DB76B1-D61A-417C-9558-CB9DD3896E44}">
  <ds:schemaRefs>
    <ds:schemaRef ds:uri="4cc4c275-a9c6-462d-b677-8e0a6847e7a2"/>
    <ds:schemaRef ds:uri="http://purl.org/dc/terms/"/>
    <ds:schemaRef ds:uri="1cdf3f2e-a666-4da5-91f8-9880a746383a"/>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D28FFE9F-B54D-466B-9AA7-0315346A90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OFERTA ECONÓMICA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CamScanner 02-04-2024 16.21</dc:title>
  <dc:subject>CamScanner 02-04-2024 16.21</dc:subject>
  <dc:creator>CamScanner</dc:creator>
  <cp:keywords/>
  <dc:description/>
  <cp:lastModifiedBy>Sara Milena Núñez Aldana</cp:lastModifiedBy>
  <cp:revision/>
  <dcterms:created xsi:type="dcterms:W3CDTF">2024-04-03T14:18:17Z</dcterms:created>
  <dcterms:modified xsi:type="dcterms:W3CDTF">2026-03-26T16:31:08Z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0x01010011B0B8E0E0C2824EBCB6BC791B4D43A8</vt:lpwstr>
  </property>
</Properties>
</file>