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hdmor\Documents\IDPYBA\EVALUACIÓN ECONÓMICA\LABORATORIO 2\Resultado subasta\"/>
    </mc:Choice>
  </mc:AlternateContent>
  <xr:revisionPtr revIDLastSave="0" documentId="13_ncr:1_{32D9CE0A-0440-4F5D-9786-AC210D266B56}" xr6:coauthVersionLast="47" xr6:coauthVersionMax="47" xr10:uidLastSave="{00000000-0000-0000-0000-000000000000}"/>
  <bookViews>
    <workbookView xWindow="-108" yWindow="-108" windowWidth="23256" windowHeight="13896" activeTab="1" xr2:uid="{00000000-000D-0000-FFFF-FFFF00000000}"/>
  </bookViews>
  <sheets>
    <sheet name="Resumen" sheetId="1" r:id="rId1"/>
    <sheet name="Precios ejecución"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9" i="2" l="1"/>
  <c r="J278" i="2"/>
  <c r="J277" i="2"/>
  <c r="K277" i="2" s="1"/>
  <c r="J276" i="2"/>
  <c r="K276" i="2" s="1"/>
  <c r="J275" i="2"/>
  <c r="K275" i="2" s="1"/>
  <c r="J274" i="2"/>
  <c r="K274" i="2" s="1"/>
  <c r="J273" i="2"/>
  <c r="K273" i="2" s="1"/>
  <c r="J272" i="2"/>
  <c r="K272" i="2" s="1"/>
  <c r="J271" i="2"/>
  <c r="K271" i="2" s="1"/>
  <c r="J270" i="2"/>
  <c r="K270" i="2" s="1"/>
  <c r="J269" i="2"/>
  <c r="K269" i="2" s="1"/>
  <c r="J268" i="2"/>
  <c r="K268" i="2" s="1"/>
  <c r="J267" i="2"/>
  <c r="K267" i="2" s="1"/>
  <c r="J266" i="2"/>
  <c r="K266" i="2" s="1"/>
  <c r="J265" i="2"/>
  <c r="K265" i="2" s="1"/>
  <c r="J264" i="2"/>
  <c r="K264" i="2" s="1"/>
  <c r="J263" i="2"/>
  <c r="K263" i="2" s="1"/>
  <c r="J262" i="2"/>
  <c r="K262" i="2" s="1"/>
  <c r="J261" i="2"/>
  <c r="K261" i="2" s="1"/>
  <c r="J260" i="2"/>
  <c r="K260" i="2" s="1"/>
  <c r="J259" i="2"/>
  <c r="K259" i="2" s="1"/>
  <c r="J258" i="2"/>
  <c r="K258" i="2" s="1"/>
  <c r="J257" i="2"/>
  <c r="K257" i="2" s="1"/>
  <c r="J256" i="2"/>
  <c r="K256" i="2" s="1"/>
  <c r="J255" i="2"/>
  <c r="K255" i="2" s="1"/>
  <c r="J254" i="2"/>
  <c r="K254" i="2" s="1"/>
  <c r="J253" i="2"/>
  <c r="K253" i="2" s="1"/>
  <c r="J252" i="2"/>
  <c r="K252" i="2" s="1"/>
  <c r="J251" i="2"/>
  <c r="K251" i="2" s="1"/>
  <c r="J250" i="2"/>
  <c r="K250" i="2" s="1"/>
  <c r="J249" i="2"/>
  <c r="K249" i="2" s="1"/>
  <c r="J248" i="2"/>
  <c r="K248" i="2" s="1"/>
  <c r="J247" i="2"/>
  <c r="K247" i="2" s="1"/>
  <c r="J246" i="2"/>
  <c r="K246" i="2" s="1"/>
  <c r="J245" i="2"/>
  <c r="K245" i="2" s="1"/>
  <c r="J244" i="2"/>
  <c r="K244" i="2" s="1"/>
  <c r="J243" i="2"/>
  <c r="K243" i="2" s="1"/>
  <c r="J242" i="2"/>
  <c r="K242" i="2" s="1"/>
  <c r="J241" i="2"/>
  <c r="K241" i="2" s="1"/>
  <c r="J240" i="2"/>
  <c r="K240" i="2" s="1"/>
  <c r="J239" i="2"/>
  <c r="K239" i="2" s="1"/>
  <c r="J238" i="2"/>
  <c r="K238" i="2" s="1"/>
  <c r="J237" i="2"/>
  <c r="K237" i="2" s="1"/>
  <c r="J236" i="2"/>
  <c r="K236" i="2" s="1"/>
  <c r="J235" i="2"/>
  <c r="K235" i="2" s="1"/>
  <c r="J234" i="2"/>
  <c r="K234" i="2" s="1"/>
  <c r="J233" i="2"/>
  <c r="K233" i="2" s="1"/>
  <c r="J232" i="2"/>
  <c r="K232" i="2" s="1"/>
  <c r="J231" i="2"/>
  <c r="K231" i="2" s="1"/>
  <c r="J230" i="2"/>
  <c r="K230" i="2" s="1"/>
  <c r="J229" i="2"/>
  <c r="K229" i="2" s="1"/>
  <c r="J228" i="2"/>
  <c r="K228" i="2" s="1"/>
  <c r="J227" i="2"/>
  <c r="K227" i="2" s="1"/>
  <c r="J226" i="2"/>
  <c r="K226" i="2" s="1"/>
  <c r="J225" i="2"/>
  <c r="K225" i="2" s="1"/>
  <c r="J224" i="2"/>
  <c r="K224" i="2" s="1"/>
  <c r="J223" i="2"/>
  <c r="K223" i="2" s="1"/>
  <c r="J222" i="2"/>
  <c r="K222" i="2" s="1"/>
  <c r="J221" i="2"/>
  <c r="K221" i="2" s="1"/>
  <c r="J220" i="2"/>
  <c r="K220" i="2" s="1"/>
  <c r="J219" i="2"/>
  <c r="K219" i="2" s="1"/>
  <c r="J218" i="2"/>
  <c r="K218" i="2" s="1"/>
  <c r="J217" i="2"/>
  <c r="K217" i="2" s="1"/>
  <c r="J216" i="2"/>
  <c r="K216" i="2" s="1"/>
  <c r="J215" i="2"/>
  <c r="K215" i="2" s="1"/>
  <c r="J214" i="2"/>
  <c r="K214" i="2" s="1"/>
  <c r="J213" i="2"/>
  <c r="K213" i="2" s="1"/>
  <c r="J212" i="2"/>
  <c r="K212" i="2" s="1"/>
  <c r="J211" i="2"/>
  <c r="K211" i="2" s="1"/>
  <c r="J210" i="2"/>
  <c r="K210" i="2" s="1"/>
  <c r="J209" i="2"/>
  <c r="K209" i="2" s="1"/>
  <c r="J208" i="2"/>
  <c r="K208" i="2" s="1"/>
  <c r="J207" i="2"/>
  <c r="K207" i="2" s="1"/>
  <c r="J206" i="2"/>
  <c r="K206" i="2" s="1"/>
  <c r="J205" i="2"/>
  <c r="K205" i="2" s="1"/>
  <c r="J204" i="2"/>
  <c r="K204" i="2" s="1"/>
  <c r="J203" i="2"/>
  <c r="K203" i="2" s="1"/>
  <c r="J202" i="2"/>
  <c r="K202" i="2" s="1"/>
  <c r="J201" i="2"/>
  <c r="K201" i="2" s="1"/>
  <c r="J200" i="2"/>
  <c r="K200" i="2" s="1"/>
  <c r="J199" i="2"/>
  <c r="K199" i="2" s="1"/>
  <c r="J198" i="2"/>
  <c r="K198" i="2" s="1"/>
  <c r="J197" i="2"/>
  <c r="K197" i="2" s="1"/>
  <c r="J196" i="2"/>
  <c r="K196" i="2" s="1"/>
  <c r="J195" i="2"/>
  <c r="K195" i="2" s="1"/>
  <c r="J194" i="2"/>
  <c r="K194" i="2" s="1"/>
  <c r="J193" i="2"/>
  <c r="K193" i="2" s="1"/>
  <c r="J192" i="2"/>
  <c r="K192" i="2" s="1"/>
  <c r="J191" i="2"/>
  <c r="K191" i="2" s="1"/>
  <c r="J190" i="2"/>
  <c r="K190" i="2" s="1"/>
  <c r="J189" i="2"/>
  <c r="K189" i="2" s="1"/>
  <c r="J188" i="2"/>
  <c r="K188" i="2" s="1"/>
  <c r="J187" i="2"/>
  <c r="K187" i="2" s="1"/>
  <c r="J186" i="2"/>
  <c r="K186" i="2" s="1"/>
  <c r="J185" i="2"/>
  <c r="K185" i="2" s="1"/>
  <c r="J184" i="2"/>
  <c r="K184" i="2" s="1"/>
  <c r="J183" i="2"/>
  <c r="K183" i="2" s="1"/>
  <c r="J182" i="2"/>
  <c r="K182" i="2" s="1"/>
  <c r="J181" i="2"/>
  <c r="K181" i="2" s="1"/>
  <c r="J180" i="2"/>
  <c r="K180" i="2" s="1"/>
  <c r="J179" i="2"/>
  <c r="K179" i="2" s="1"/>
  <c r="J178" i="2"/>
  <c r="K178" i="2" s="1"/>
  <c r="J177" i="2"/>
  <c r="K177" i="2" s="1"/>
  <c r="J176" i="2"/>
  <c r="K176" i="2" s="1"/>
  <c r="J175" i="2"/>
  <c r="K175" i="2" s="1"/>
  <c r="J174" i="2"/>
  <c r="K174" i="2" s="1"/>
  <c r="J173" i="2"/>
  <c r="K173" i="2" s="1"/>
  <c r="J172" i="2"/>
  <c r="K172" i="2" s="1"/>
  <c r="J171" i="2"/>
  <c r="K171" i="2" s="1"/>
  <c r="J170" i="2"/>
  <c r="K170" i="2" s="1"/>
  <c r="J169" i="2"/>
  <c r="K169" i="2" s="1"/>
  <c r="J168" i="2"/>
  <c r="K168" i="2" s="1"/>
  <c r="J167" i="2"/>
  <c r="K167" i="2" s="1"/>
  <c r="J166" i="2"/>
  <c r="K166" i="2" s="1"/>
  <c r="J165" i="2"/>
  <c r="K165" i="2" s="1"/>
  <c r="J164" i="2"/>
  <c r="K164" i="2" s="1"/>
  <c r="J163" i="2"/>
  <c r="K163" i="2" s="1"/>
  <c r="J162" i="2"/>
  <c r="K162" i="2" s="1"/>
  <c r="J161" i="2"/>
  <c r="K161" i="2" s="1"/>
  <c r="J160" i="2"/>
  <c r="K160" i="2" s="1"/>
  <c r="J159" i="2"/>
  <c r="K159" i="2" s="1"/>
  <c r="J158" i="2"/>
  <c r="K158" i="2" s="1"/>
  <c r="J157" i="2"/>
  <c r="K157" i="2" s="1"/>
  <c r="J156" i="2"/>
  <c r="K156" i="2" s="1"/>
  <c r="J155" i="2"/>
  <c r="K155" i="2" s="1"/>
  <c r="J154" i="2"/>
  <c r="K154" i="2" s="1"/>
  <c r="J153" i="2"/>
  <c r="K153" i="2" s="1"/>
  <c r="J152" i="2"/>
  <c r="K152" i="2" s="1"/>
  <c r="J151" i="2"/>
  <c r="K151" i="2" s="1"/>
  <c r="J150" i="2"/>
  <c r="K150" i="2" s="1"/>
  <c r="J149" i="2"/>
  <c r="K149" i="2" s="1"/>
  <c r="J148" i="2"/>
  <c r="K148" i="2" s="1"/>
  <c r="J147" i="2"/>
  <c r="K147" i="2" s="1"/>
  <c r="J146" i="2"/>
  <c r="K146" i="2" s="1"/>
  <c r="J145" i="2"/>
  <c r="K145" i="2" s="1"/>
  <c r="J144" i="2"/>
  <c r="K144" i="2" s="1"/>
  <c r="J143" i="2"/>
  <c r="K143" i="2" s="1"/>
  <c r="J142" i="2"/>
  <c r="K142" i="2" s="1"/>
  <c r="J141" i="2"/>
  <c r="K141" i="2" s="1"/>
  <c r="J140" i="2"/>
  <c r="K140" i="2" s="1"/>
  <c r="J139" i="2"/>
  <c r="K139" i="2" s="1"/>
  <c r="J138" i="2"/>
  <c r="K138" i="2" s="1"/>
  <c r="J137" i="2"/>
  <c r="K137" i="2" s="1"/>
  <c r="J136" i="2"/>
  <c r="K136" i="2" s="1"/>
  <c r="J135" i="2"/>
  <c r="K135" i="2" s="1"/>
  <c r="J134" i="2"/>
  <c r="K134" i="2" s="1"/>
  <c r="J133" i="2"/>
  <c r="K133" i="2" s="1"/>
  <c r="J132" i="2"/>
  <c r="K132" i="2" s="1"/>
  <c r="J131" i="2"/>
  <c r="K131" i="2" s="1"/>
  <c r="J130" i="2"/>
  <c r="K130" i="2" s="1"/>
  <c r="J129" i="2"/>
  <c r="K129" i="2" s="1"/>
  <c r="J128" i="2"/>
  <c r="K128" i="2" s="1"/>
  <c r="J127" i="2"/>
  <c r="K127" i="2" s="1"/>
  <c r="J126" i="2"/>
  <c r="K126" i="2" s="1"/>
  <c r="J125" i="2"/>
  <c r="K125" i="2" s="1"/>
  <c r="J124" i="2"/>
  <c r="K124" i="2" s="1"/>
  <c r="J123" i="2"/>
  <c r="K123" i="2" s="1"/>
  <c r="J122" i="2"/>
  <c r="K122" i="2" s="1"/>
  <c r="J121" i="2"/>
  <c r="K121" i="2" s="1"/>
  <c r="J120" i="2"/>
  <c r="K120" i="2" s="1"/>
  <c r="J119" i="2"/>
  <c r="K119" i="2" s="1"/>
  <c r="J118" i="2"/>
  <c r="K118" i="2" s="1"/>
  <c r="J117" i="2"/>
  <c r="K117" i="2" s="1"/>
  <c r="J116" i="2"/>
  <c r="K116" i="2" s="1"/>
  <c r="J115" i="2"/>
  <c r="K115" i="2" s="1"/>
  <c r="J114" i="2"/>
  <c r="K114" i="2" s="1"/>
  <c r="J113" i="2"/>
  <c r="K113" i="2" s="1"/>
  <c r="J112" i="2"/>
  <c r="K112" i="2" s="1"/>
  <c r="J111" i="2"/>
  <c r="K111" i="2" s="1"/>
  <c r="J110" i="2"/>
  <c r="K110" i="2" s="1"/>
  <c r="J109" i="2"/>
  <c r="K109" i="2" s="1"/>
  <c r="J108" i="2"/>
  <c r="K108" i="2" s="1"/>
  <c r="J107" i="2"/>
  <c r="K107" i="2" s="1"/>
  <c r="J106" i="2"/>
  <c r="K106" i="2" s="1"/>
  <c r="J105" i="2"/>
  <c r="K105" i="2" s="1"/>
  <c r="J104" i="2"/>
  <c r="K104" i="2" s="1"/>
  <c r="J103" i="2"/>
  <c r="K103" i="2" s="1"/>
  <c r="J102" i="2"/>
  <c r="K102" i="2" s="1"/>
  <c r="J101" i="2"/>
  <c r="K101" i="2" s="1"/>
  <c r="J100" i="2"/>
  <c r="K100" i="2" s="1"/>
  <c r="J99" i="2"/>
  <c r="K99" i="2" s="1"/>
  <c r="J98" i="2"/>
  <c r="K98" i="2" s="1"/>
  <c r="J97" i="2"/>
  <c r="K97" i="2" s="1"/>
  <c r="J96" i="2"/>
  <c r="K96" i="2" s="1"/>
  <c r="J95" i="2"/>
  <c r="K95" i="2" s="1"/>
  <c r="J94" i="2"/>
  <c r="K94" i="2" s="1"/>
  <c r="J93" i="2"/>
  <c r="K93" i="2" s="1"/>
  <c r="J92" i="2"/>
  <c r="K92" i="2" s="1"/>
  <c r="J91" i="2"/>
  <c r="K91" i="2" s="1"/>
  <c r="J90" i="2"/>
  <c r="K90" i="2" s="1"/>
  <c r="J89" i="2"/>
  <c r="K89" i="2" s="1"/>
  <c r="J88" i="2"/>
  <c r="K88" i="2" s="1"/>
  <c r="J87" i="2"/>
  <c r="K87" i="2" s="1"/>
  <c r="J86" i="2"/>
  <c r="K86" i="2" s="1"/>
  <c r="J85" i="2"/>
  <c r="K85" i="2" s="1"/>
  <c r="J84" i="2"/>
  <c r="K84" i="2" s="1"/>
  <c r="J83" i="2"/>
  <c r="K83" i="2" s="1"/>
  <c r="J82" i="2"/>
  <c r="K82" i="2" s="1"/>
  <c r="J81" i="2"/>
  <c r="K81" i="2" s="1"/>
  <c r="J80" i="2"/>
  <c r="K80" i="2" s="1"/>
  <c r="J79" i="2"/>
  <c r="K79" i="2" s="1"/>
  <c r="J78" i="2"/>
  <c r="K78" i="2" s="1"/>
  <c r="J77" i="2"/>
  <c r="K77" i="2" s="1"/>
  <c r="J76" i="2"/>
  <c r="K76" i="2" s="1"/>
  <c r="J75" i="2"/>
  <c r="K75" i="2" s="1"/>
  <c r="J74" i="2"/>
  <c r="K74" i="2" s="1"/>
  <c r="J73" i="2"/>
  <c r="K73" i="2" s="1"/>
  <c r="J72" i="2"/>
  <c r="K72" i="2" s="1"/>
  <c r="J71" i="2"/>
  <c r="K71" i="2" s="1"/>
  <c r="J70" i="2"/>
  <c r="K70" i="2" s="1"/>
  <c r="J69" i="2"/>
  <c r="K69" i="2" s="1"/>
  <c r="J68" i="2"/>
  <c r="K68" i="2" s="1"/>
  <c r="J67" i="2"/>
  <c r="K67" i="2" s="1"/>
  <c r="J66" i="2"/>
  <c r="K66" i="2" s="1"/>
  <c r="J65" i="2"/>
  <c r="K65" i="2" s="1"/>
  <c r="J64" i="2"/>
  <c r="K64" i="2" s="1"/>
  <c r="J63" i="2"/>
  <c r="K63" i="2" s="1"/>
  <c r="J62" i="2"/>
  <c r="K62" i="2" s="1"/>
  <c r="J61" i="2"/>
  <c r="K61" i="2" s="1"/>
  <c r="J60" i="2"/>
  <c r="K60" i="2" s="1"/>
  <c r="J59" i="2"/>
  <c r="K59" i="2" s="1"/>
  <c r="J58" i="2"/>
  <c r="K58" i="2" s="1"/>
  <c r="J57" i="2"/>
  <c r="K57" i="2" s="1"/>
  <c r="J56" i="2"/>
  <c r="K56" i="2" s="1"/>
  <c r="J55" i="2"/>
  <c r="K55" i="2" s="1"/>
  <c r="J54" i="2"/>
  <c r="K54" i="2" s="1"/>
  <c r="J53" i="2"/>
  <c r="K53" i="2" s="1"/>
  <c r="J52" i="2"/>
  <c r="K52" i="2" s="1"/>
  <c r="J51" i="2"/>
  <c r="K51" i="2" s="1"/>
  <c r="J50" i="2"/>
  <c r="K50" i="2" s="1"/>
  <c r="J49" i="2"/>
  <c r="K49" i="2" s="1"/>
  <c r="J48" i="2"/>
  <c r="K48" i="2" s="1"/>
  <c r="J47" i="2"/>
  <c r="K47" i="2" s="1"/>
  <c r="J46" i="2"/>
  <c r="K46" i="2" s="1"/>
  <c r="J45" i="2"/>
  <c r="K45" i="2" s="1"/>
  <c r="J44" i="2"/>
  <c r="K44" i="2" s="1"/>
  <c r="J43" i="2"/>
  <c r="K43" i="2" s="1"/>
  <c r="J42" i="2"/>
  <c r="K42" i="2" s="1"/>
  <c r="J41" i="2"/>
  <c r="K41" i="2" s="1"/>
  <c r="J40" i="2"/>
  <c r="K40" i="2" s="1"/>
  <c r="J39" i="2"/>
  <c r="K39" i="2" s="1"/>
  <c r="J38" i="2"/>
  <c r="K38" i="2" s="1"/>
  <c r="J37" i="2"/>
  <c r="K37" i="2" s="1"/>
  <c r="J36" i="2"/>
  <c r="K36" i="2" s="1"/>
  <c r="J35" i="2"/>
  <c r="K35" i="2" s="1"/>
  <c r="J34" i="2"/>
  <c r="K34" i="2" s="1"/>
  <c r="J33" i="2"/>
  <c r="K33" i="2" s="1"/>
  <c r="J32" i="2"/>
  <c r="K32" i="2" s="1"/>
  <c r="J31" i="2"/>
  <c r="K31" i="2" s="1"/>
  <c r="J30" i="2"/>
  <c r="K30" i="2" s="1"/>
  <c r="J29" i="2"/>
  <c r="K29" i="2" s="1"/>
  <c r="J28" i="2"/>
  <c r="K28" i="2" s="1"/>
  <c r="J27" i="2"/>
  <c r="K27" i="2" s="1"/>
  <c r="J26" i="2"/>
  <c r="K26" i="2" s="1"/>
  <c r="J25" i="2"/>
  <c r="K25" i="2" s="1"/>
  <c r="J24" i="2"/>
  <c r="K24" i="2" s="1"/>
  <c r="J23" i="2"/>
  <c r="K23" i="2" s="1"/>
  <c r="J22" i="2"/>
  <c r="K22" i="2" s="1"/>
  <c r="J21" i="2"/>
  <c r="K21" i="2" s="1"/>
  <c r="J20" i="2"/>
  <c r="K20" i="2" s="1"/>
  <c r="J19" i="2"/>
  <c r="K19" i="2" s="1"/>
  <c r="J18" i="2"/>
  <c r="K18" i="2" s="1"/>
  <c r="J17" i="2"/>
  <c r="K17" i="2" s="1"/>
  <c r="J16" i="2"/>
  <c r="K16" i="2" s="1"/>
  <c r="J15" i="2"/>
  <c r="K15" i="2" s="1"/>
  <c r="J14" i="2"/>
  <c r="K14" i="2" s="1"/>
  <c r="J13" i="2"/>
  <c r="K13" i="2" s="1"/>
  <c r="J12" i="2"/>
  <c r="K12" i="2" s="1"/>
  <c r="J11" i="2"/>
  <c r="K11" i="2" s="1"/>
  <c r="J10" i="2"/>
  <c r="K10" i="2" s="1"/>
  <c r="J9" i="2"/>
  <c r="K9" i="2" s="1"/>
  <c r="J8" i="2"/>
  <c r="K8" i="2" s="1"/>
  <c r="J7" i="2"/>
  <c r="K7" i="2" s="1"/>
  <c r="J6" i="2"/>
  <c r="K6" i="2" s="1"/>
  <c r="J5" i="2"/>
  <c r="K5" i="2" s="1"/>
  <c r="B27" i="1"/>
  <c r="E27" i="1" s="1"/>
  <c r="L277" i="2" l="1"/>
  <c r="L276" i="2"/>
  <c r="L275" i="2"/>
  <c r="L274" i="2"/>
  <c r="L273" i="2"/>
  <c r="L272" i="2"/>
  <c r="L271" i="2"/>
  <c r="L270" i="2"/>
  <c r="L269" i="2"/>
  <c r="L268" i="2"/>
  <c r="L267" i="2"/>
  <c r="L266" i="2"/>
  <c r="L265" i="2"/>
  <c r="L264" i="2"/>
  <c r="L263" i="2"/>
  <c r="L262" i="2"/>
  <c r="L261" i="2"/>
  <c r="L260" i="2"/>
  <c r="L259" i="2"/>
  <c r="L258" i="2"/>
  <c r="L257" i="2"/>
  <c r="L256" i="2"/>
  <c r="L255" i="2"/>
  <c r="L254" i="2"/>
  <c r="L253" i="2"/>
  <c r="L252" i="2"/>
  <c r="L251" i="2"/>
  <c r="L250" i="2"/>
  <c r="L249" i="2"/>
  <c r="L248" i="2"/>
  <c r="L247" i="2"/>
  <c r="L246" i="2"/>
  <c r="L245" i="2"/>
  <c r="L244" i="2"/>
  <c r="L243" i="2"/>
  <c r="L242" i="2"/>
  <c r="L241" i="2"/>
  <c r="L240" i="2"/>
  <c r="L239" i="2"/>
  <c r="L238" i="2"/>
  <c r="L237" i="2"/>
  <c r="L236" i="2"/>
  <c r="L235" i="2"/>
  <c r="L234" i="2"/>
  <c r="L233" i="2"/>
  <c r="L232" i="2"/>
  <c r="L231" i="2"/>
  <c r="L230" i="2"/>
  <c r="L229" i="2"/>
  <c r="L228" i="2"/>
  <c r="L227" i="2"/>
  <c r="L226" i="2"/>
  <c r="L225" i="2"/>
  <c r="L224" i="2"/>
  <c r="L223" i="2"/>
  <c r="L222" i="2"/>
  <c r="L221" i="2"/>
  <c r="L220" i="2"/>
  <c r="L219" i="2"/>
  <c r="L218" i="2"/>
  <c r="L217" i="2"/>
  <c r="L216" i="2"/>
  <c r="L215" i="2"/>
  <c r="L214" i="2"/>
  <c r="L213" i="2"/>
  <c r="L212" i="2"/>
  <c r="L211" i="2"/>
  <c r="L210" i="2"/>
  <c r="L209" i="2"/>
  <c r="L208" i="2"/>
  <c r="L207" i="2"/>
  <c r="L206" i="2"/>
  <c r="L205" i="2"/>
  <c r="L204" i="2"/>
  <c r="L203" i="2"/>
  <c r="L202" i="2"/>
  <c r="L201" i="2"/>
  <c r="L200" i="2"/>
  <c r="L199" i="2"/>
  <c r="L198" i="2"/>
  <c r="L197" i="2"/>
  <c r="L196" i="2"/>
  <c r="L195" i="2"/>
  <c r="L194" i="2"/>
  <c r="L193" i="2"/>
  <c r="L192" i="2"/>
  <c r="L191" i="2"/>
  <c r="L190" i="2"/>
  <c r="L189" i="2"/>
  <c r="L188" i="2"/>
  <c r="L187" i="2"/>
  <c r="L186" i="2"/>
  <c r="L185" i="2"/>
  <c r="L184" i="2"/>
  <c r="L183" i="2"/>
  <c r="L182" i="2"/>
  <c r="L181" i="2"/>
  <c r="L180" i="2"/>
  <c r="L179" i="2"/>
  <c r="L178" i="2"/>
  <c r="L177" i="2"/>
  <c r="L176" i="2"/>
  <c r="L175" i="2"/>
  <c r="L174" i="2"/>
  <c r="L173" i="2"/>
  <c r="L172" i="2"/>
  <c r="L171" i="2"/>
  <c r="L170" i="2"/>
  <c r="L169" i="2"/>
  <c r="L168" i="2"/>
  <c r="L167" i="2"/>
  <c r="L166" i="2"/>
  <c r="L165" i="2"/>
  <c r="L164" i="2"/>
  <c r="L163" i="2"/>
  <c r="L162" i="2"/>
  <c r="L161" i="2"/>
  <c r="L160" i="2"/>
  <c r="L159" i="2"/>
  <c r="L158" i="2"/>
  <c r="L157" i="2"/>
  <c r="L156" i="2"/>
  <c r="L155" i="2"/>
  <c r="L154" i="2"/>
  <c r="L153" i="2"/>
  <c r="L152" i="2"/>
  <c r="L151" i="2"/>
  <c r="L150" i="2"/>
  <c r="L149" i="2"/>
  <c r="L148" i="2"/>
  <c r="L147" i="2"/>
  <c r="L146" i="2"/>
  <c r="L145" i="2"/>
  <c r="L144" i="2"/>
  <c r="L143" i="2"/>
  <c r="L142" i="2"/>
  <c r="L141" i="2"/>
  <c r="L140" i="2"/>
  <c r="L139" i="2"/>
  <c r="L138" i="2"/>
  <c r="L137" i="2"/>
  <c r="L136" i="2"/>
  <c r="L135" i="2"/>
  <c r="L134" i="2"/>
  <c r="L133" i="2"/>
  <c r="L132" i="2"/>
  <c r="L131" i="2"/>
  <c r="L130" i="2"/>
  <c r="L129" i="2"/>
  <c r="L128" i="2"/>
  <c r="L127" i="2"/>
  <c r="L126" i="2"/>
  <c r="L125" i="2"/>
  <c r="L124" i="2"/>
  <c r="L123" i="2"/>
  <c r="L122" i="2"/>
  <c r="L121" i="2"/>
  <c r="L120" i="2"/>
  <c r="L119" i="2"/>
  <c r="L118" i="2"/>
  <c r="L117" i="2"/>
  <c r="L116" i="2"/>
  <c r="L115" i="2"/>
  <c r="L114" i="2"/>
  <c r="L113" i="2"/>
  <c r="L112" i="2"/>
  <c r="L111" i="2"/>
  <c r="L110" i="2"/>
  <c r="L109" i="2"/>
  <c r="L108" i="2"/>
  <c r="L107" i="2"/>
  <c r="L106" i="2"/>
  <c r="L105" i="2"/>
  <c r="L104" i="2"/>
  <c r="L103" i="2"/>
  <c r="L102" i="2"/>
  <c r="L101" i="2"/>
  <c r="L100" i="2"/>
  <c r="L99" i="2"/>
  <c r="L98" i="2"/>
  <c r="L97" i="2"/>
  <c r="L96" i="2"/>
  <c r="L95" i="2"/>
  <c r="L94" i="2"/>
  <c r="L93" i="2"/>
  <c r="L92" i="2"/>
  <c r="L91" i="2"/>
  <c r="L90" i="2"/>
  <c r="L89" i="2"/>
  <c r="L88" i="2"/>
  <c r="L87" i="2"/>
  <c r="L86" i="2"/>
  <c r="L85" i="2"/>
  <c r="L84" i="2"/>
  <c r="L83" i="2"/>
  <c r="L82" i="2"/>
  <c r="L81" i="2"/>
  <c r="L80" i="2"/>
  <c r="L79" i="2"/>
  <c r="L78" i="2"/>
  <c r="L77" i="2"/>
  <c r="L76" i="2"/>
  <c r="L75" i="2"/>
  <c r="L74" i="2"/>
  <c r="L73" i="2"/>
  <c r="L72" i="2"/>
  <c r="L71" i="2"/>
  <c r="L70" i="2"/>
  <c r="L69" i="2"/>
  <c r="L68" i="2"/>
  <c r="L67" i="2"/>
  <c r="L66" i="2"/>
  <c r="L65" i="2"/>
  <c r="L64" i="2"/>
  <c r="L63" i="2"/>
  <c r="L62" i="2"/>
  <c r="L61" i="2"/>
  <c r="L60" i="2"/>
  <c r="L59" i="2"/>
  <c r="L58" i="2"/>
  <c r="L57" i="2"/>
  <c r="L56" i="2"/>
  <c r="L55" i="2"/>
  <c r="L54" i="2"/>
  <c r="L53" i="2"/>
  <c r="L52" i="2"/>
  <c r="L51" i="2"/>
  <c r="L50" i="2"/>
  <c r="L49" i="2"/>
  <c r="L48" i="2"/>
  <c r="L47" i="2"/>
  <c r="L46" i="2"/>
  <c r="L45" i="2"/>
  <c r="L44" i="2"/>
  <c r="L43" i="2"/>
  <c r="L42" i="2"/>
  <c r="L41" i="2"/>
  <c r="L40" i="2"/>
  <c r="L39" i="2"/>
  <c r="L38" i="2"/>
  <c r="L37" i="2"/>
  <c r="L36" i="2"/>
  <c r="L35" i="2"/>
  <c r="L34" i="2"/>
  <c r="L33" i="2"/>
  <c r="L32" i="2"/>
  <c r="L31" i="2"/>
  <c r="L30" i="2"/>
  <c r="L29" i="2"/>
  <c r="L28" i="2"/>
  <c r="L27" i="2"/>
  <c r="L26" i="2"/>
  <c r="L25" i="2"/>
  <c r="L24" i="2"/>
  <c r="L23" i="2"/>
  <c r="L22" i="2"/>
  <c r="L21" i="2"/>
  <c r="L20" i="2"/>
  <c r="L19" i="2"/>
  <c r="L18" i="2"/>
  <c r="L17" i="2"/>
  <c r="L16" i="2"/>
  <c r="L15" i="2"/>
  <c r="L14" i="2"/>
  <c r="L13" i="2"/>
  <c r="L12" i="2"/>
  <c r="L11" i="2"/>
  <c r="L10" i="2"/>
  <c r="L9" i="2"/>
  <c r="L8" i="2"/>
  <c r="L7" i="2"/>
  <c r="L6" i="2"/>
  <c r="K278" i="2"/>
  <c r="L5" i="2"/>
  <c r="K279" i="2" l="1"/>
  <c r="B25" i="1"/>
  <c r="E25" i="1" s="1"/>
  <c r="B26" i="1" s="1"/>
  <c r="E26" i="1" s="1"/>
  <c r="L278" i="2"/>
  <c r="L279" i="2"/>
</calcChain>
</file>

<file path=xl/sharedStrings.xml><?xml version="1.0" encoding="utf-8"?>
<sst xmlns="http://schemas.openxmlformats.org/spreadsheetml/2006/main" count="1688" uniqueCount="754">
  <si>
    <t>PRECIOS UNITARIOS DE EJECUCIÓN - SASI-006-2026 - Laboratorio Clínico Veterinario IDPYBA</t>
  </si>
  <si>
    <t>Proceso</t>
  </si>
  <si>
    <t>SASI-006-2026 - Laboratorio Clínico Veterinario IDPYBA</t>
  </si>
  <si>
    <t>Adjudicatario según mejor lance</t>
  </si>
  <si>
    <t>CLÍNICA VETERINARIA VISIÓN DE COLOMBIA S.A.S.</t>
  </si>
  <si>
    <t>Presupuesto oficial a adjudicar</t>
  </si>
  <si>
    <t>Modalidad de ejecución</t>
  </si>
  <si>
    <t>Monto agotable / bolsa</t>
  </si>
  <si>
    <t>Total precios de referencia</t>
  </si>
  <si>
    <t>Base inicial de subasta SECOP II</t>
  </si>
  <si>
    <t>Mejor lance final de subasta</t>
  </si>
  <si>
    <t>Ahorro frente a precios de referencia</t>
  </si>
  <si>
    <t>Ahorro % frente a precios de referencia</t>
  </si>
  <si>
    <t>Total oferta económica inicial del adjudicatario (Excel)</t>
  </si>
  <si>
    <t>Factor aplicado a los precios unitarios del adjudicatario</t>
  </si>
  <si>
    <t>Descuento efectivo sobre oferta inicial del adjudicatario</t>
  </si>
  <si>
    <t>Ahorro frente a base SECOP II</t>
  </si>
  <si>
    <t>Ahorro % frente a base SECOP II</t>
  </si>
  <si>
    <t>Nota técnica</t>
  </si>
  <si>
    <t>Los precios unitarios de ejecución se calcularon aplicando proporcionalmente el mejor lance final de la subasta ($60.000.000) sobre los valores unitarios ofertados inicialmente por el adjudicatario en su archivo Excel. El contrato se adjudica por la totalidad del presupuesto oficial ($100.000.000) bajo modalidad de monto agotable; por tanto, el lance final no reduce el valor del contrato, sino que define los precios unitarios para facturación y pago durante la ejecución.</t>
  </si>
  <si>
    <t>Ajuste de redondeo</t>
  </si>
  <si>
    <t>Los precios unitarios definitivos de ejecución se presentan en pesos colombianos enteros, sin decimales. Para garantizar que la sumatoria coincida exactamente con el mejor lance final de subasta ($60.000.000), se aplicó redondeo a pesos enteros y el ajuste residual de redondeo en el último ítem.</t>
  </si>
  <si>
    <t>Validaciones</t>
  </si>
  <si>
    <t>Suma precios ejecución</t>
  </si>
  <si>
    <t>Debe coincidir con el mejor lance final</t>
  </si>
  <si>
    <t>Diferencia por redondeo/cálculo</t>
  </si>
  <si>
    <t>Valor esperado cercano a cero</t>
  </si>
  <si>
    <t>Número de ítems</t>
  </si>
  <si>
    <t>Ítems esperados</t>
  </si>
  <si>
    <t>PRECIOS UNITARIOS DEFINITIVOS PARA EJECUCIÓN CONTRACTUAL - SASI-006-2026 - Laboratorio Clínico Veterinario IDPYBA</t>
  </si>
  <si>
    <t>Adjudicatario: CLÍNICA VETERINARIA VISIÓN DE COLOMBIA S.A.S. | Mejor lance final: $60.000.000 | Factor aplicado sobre oferta inicial del adjudicatario: 87.02780861%</t>
  </si>
  <si>
    <t>ITEM</t>
  </si>
  <si>
    <t>PRODUCTO</t>
  </si>
  <si>
    <t>NOMBRE</t>
  </si>
  <si>
    <t>DESCRIPCIÓN</t>
  </si>
  <si>
    <t>TIPO DE MUESTRA</t>
  </si>
  <si>
    <t>INTERFERENCIAS</t>
  </si>
  <si>
    <t>TIEMPO DE ENTREGA</t>
  </si>
  <si>
    <t>VALOR TECHO / REFERENCIA</t>
  </si>
  <si>
    <t>VALOR UNITARIO OFERTADO INICIAL ADJUDICATARIO</t>
  </si>
  <si>
    <t>AHORRO UNITARIO VS VALOR TECHO</t>
  </si>
  <si>
    <t>LABORATORIO (BIOMETRÍA HEMÁTICA)</t>
  </si>
  <si>
    <t>Cuadro Hemático</t>
  </si>
  <si>
    <t>Evalúa recuento:
Glóbulos rojos, Hematocrito , hemoglobina, VCM, HCM, plaquetas, recuento diferencial leucocitario, morfología celular, proteínas plasmáticas. Se debe realizar confirmación manual en caso de requerirlo</t>
  </si>
  <si>
    <t>Sangre entera EDTA(Tubo lila). 0.5ml- 4ml</t>
  </si>
  <si>
    <t>Hemolisis, Coágulos en la muestra, Lipemia, relación EDTA: Sangre disminuida.</t>
  </si>
  <si>
    <t>8 a 24 horas</t>
  </si>
  <si>
    <t>Cuadro Hemático + recuento plaquetario</t>
  </si>
  <si>
    <t>Evalúa recuento:
Glóbulos rojos, Hematocrito , hemoglobina, VCM, HCM, plaquetas, recuento diferencial leucocitario, morfología celular, proteínas plasmáticas y  Evalúar cantidad de plaquetas, se realiza de forma manual, incluye morfología celular</t>
  </si>
  <si>
    <t>Hematocrito y Hemoglobina</t>
  </si>
  <si>
    <t>Evalúa cantidad de sangre compuesta por glóbulos rojos y la cantidad de oxigeno transportado.</t>
  </si>
  <si>
    <t>Hemoparásitos - frotis de capa blanca</t>
  </si>
  <si>
    <t>Evalúa presencia o ausencia de hemoparásitos, recuento manual de plaquetas, línea roja y línea blanca</t>
  </si>
  <si>
    <t>Sangre entera EDTA(Tubo lila). 0.5ml- 4ml.
Frotis de sangre extendida        (Gato febril)</t>
  </si>
  <si>
    <t>Recuento de Plaquetas</t>
  </si>
  <si>
    <t>Evalúa cantidad de plaquetas, se realiza de forma manual, incluye morfología celular</t>
  </si>
  <si>
    <t>Sangre entera EDTA(Tubo lila). 0.5ml- 4ml.
Frotis de sangre extendida.</t>
  </si>
  <si>
    <t>Recuento de Reticulocitos</t>
  </si>
  <si>
    <t>Evalúa regeneración eritrocitica, clasificación de anemia. Recuento corregido, índice de producción reticulocitaria.</t>
  </si>
  <si>
    <t>Sangre entera EDTA(Tubo lila). 0.5ml- 4ml.</t>
  </si>
  <si>
    <t>Cuadro hemático y Hemoparásitos</t>
  </si>
  <si>
    <t>Evalúa recuento:
Glóbulos rojos, Hematocrito , hemoglobina, VCM, HCM, plaquetas, recuento diferencial leucocitario, morfología celular, proteínas plasmáticas. Se debe realizar confirmación manual en caso de requerirlo.// Evalúa presencia o ausencia de hemoparásitos, recuento manual de plaquetas, línea roja y línea blanca</t>
  </si>
  <si>
    <t>PRUEBA CRUZADA</t>
  </si>
  <si>
    <t>Evalúa hematocrito, hemoglobina, recuento plaquetario y aglutinación de Receptor y Donante.</t>
  </si>
  <si>
    <t>Sangre entera EDTA de Donador y Receptor (Tubo lila). 0.5ml- 4ml.</t>
  </si>
  <si>
    <t>Hemolisis, Coágulos en la muestra, Lipemia, relación Citrato de sodio: Sangre disminuida.</t>
  </si>
  <si>
    <t>2-4 Horas</t>
  </si>
  <si>
    <t>TEST DE Woo, Knott</t>
  </si>
  <si>
    <t>Detección de Dirofilaria en Microhematocrito.</t>
  </si>
  <si>
    <t>12 a 24 Horas</t>
  </si>
  <si>
    <t>LABORATORIO (FUNCIONAMIENTO RENAL)</t>
  </si>
  <si>
    <t>BUN(Nitrógeno ureico en sangre)</t>
  </si>
  <si>
    <t>Análisis químico en suero: 
Indicación en hepatopatías, malabsorción, desviaciones venosas hepáticas, anorexia prolongada. Dieta alta en proteína, hemorragia gastrointestinal, muestras sin ayuno</t>
  </si>
  <si>
    <t>Sangre sin Aditivos
(Tubo Rojo, Tubo amarillo) 0.5ml- 4ml</t>
  </si>
  <si>
    <t>Hemolisis y Lipemia</t>
  </si>
  <si>
    <t>8 Horas</t>
  </si>
  <si>
    <t>Creatinina</t>
  </si>
  <si>
    <t>Análisis químico en suero: 
Indicación prerrenal: Deshidratación, hipovolemia, pancreatitis, cuerpo extraño intestinal, hipoadrenocortisismo
Renal: Glomerulonefritis, amiloidosis, pielonefritis, nefrosis, calcio nefropatico, neoplasia renal.
Postrenal: Obstrucción vías urinarias inferiores, ruptura sistema urinario.
Otros: Dieta alta en proteína, hemorragia gastrointestinal, muestras sin ayuno</t>
  </si>
  <si>
    <t>SDMA - Dimetil Arginina Simétrica</t>
  </si>
  <si>
    <t>Biomarcador de funcionalidad renal</t>
  </si>
  <si>
    <t>8 Horas- 24 Horas</t>
  </si>
  <si>
    <t>LABORATORIO (FUNCIONAMIENTO HEPÁTICO)</t>
  </si>
  <si>
    <t>Ácido Úrico</t>
  </si>
  <si>
    <t>Análisis químico en suero para identificación de enfermedad grave hepática</t>
  </si>
  <si>
    <t>12- 24 Horas</t>
  </si>
  <si>
    <t>Ácidos Biliares Pre y Pos</t>
  </si>
  <si>
    <t>Análisis para evaluar funcionalidad hepática</t>
  </si>
  <si>
    <t>Ácidos biliares Pre</t>
  </si>
  <si>
    <t>ALAT – SGPT</t>
  </si>
  <si>
    <t>Análisis para evaluar necrosis hepatocelular( Infecciosa, toxica). Neoplasia. Hígado Graso. Enfermedades metabólicas, Obstrucción( Neoplasma, pancreatitis aguda, abscesos). Anoxia. Terapia esteroidal. Trauma.</t>
  </si>
  <si>
    <t>Albumina</t>
  </si>
  <si>
    <t>Indicado en deshidratación, malabsorción intestinal, desnutrición, hepatopatía crónica, encefalopatía perdedora  de proteínas, lesiones cutáneas exudativas, efusiones, vasculopatía.</t>
  </si>
  <si>
    <t>Amonio Plasmático</t>
  </si>
  <si>
    <t>Análisis sanguíneo para la valoración de masa parénquima hepático funcional.
Estado de la circulación portal</t>
  </si>
  <si>
    <t>Sangre entera EDTA (Tubo lila). 0.5ml- 4ml. Separar plasma  antes de 30 minutos.</t>
  </si>
  <si>
    <t>ASAT – SGOT</t>
  </si>
  <si>
    <t>Enzima no hepatoespecífica, se localiza en citoplasma y mitocondrias de los hepatocitos y en músculo, cerebro,
riñón y hematíes.
Enfermedad hepática.
Trastorno muscular. Enzima sérica cardiaca.</t>
  </si>
  <si>
    <t>Bilirrubina Total y Diferenciada</t>
  </si>
  <si>
    <t>Enzima no hepatoespecifica indicada en ictericia, Bilirrubinuria
Sospecha de enfermedad hepática</t>
  </si>
  <si>
    <t>Sangre sin Aditivos
(Tubo Rojo, Tubo amarillo) 0.5ml- 4ml- Tapado de la luz.</t>
  </si>
  <si>
    <t>Colesterol Total</t>
  </si>
  <si>
    <t>Indicado para prueba complementaria metabólica       (hipotiroidismo e hiperadrenocorticismo)
Hiperlipidemia.</t>
  </si>
  <si>
    <t>Cianocobalamina</t>
  </si>
  <si>
    <t>Medición de Vitamina B12 sérica.</t>
  </si>
  <si>
    <t>Sangre sin Aditivos
(Tubo Rojo, Tubo amarillo) 0.5ml- 4ml- Cubierto de la luz, Ayuno estricto</t>
  </si>
  <si>
    <t>Fibrinógeno</t>
  </si>
  <si>
    <t>Indicado en inflamación, supuración. Infecciones agudas.</t>
  </si>
  <si>
    <t>Sangre Citratada( Tubo AZUL)</t>
  </si>
  <si>
    <t>Folato</t>
  </si>
  <si>
    <t>Medición de Vitamina B9, indicada en detección insuficiencia pancreática exocrina.</t>
  </si>
  <si>
    <t>Fosfatasa Alcalina</t>
  </si>
  <si>
    <t>Indicado en enfermedad sistémica con pérdida de peso, hepatomegalia, vómito, diarrea, ascitis, ictericia,
depresión o anorexia.
Método selectivo para evaluación de colestasis hepática e hiperadrenocorticismo en perro</t>
  </si>
  <si>
    <t>Gama Glutamil Transferasa (GGT)</t>
  </si>
  <si>
    <t>Indicada en Colestasis, pancreatitis, administración de corticoides, anticonvulsivantes.</t>
  </si>
  <si>
    <t>Proteínas Totales y Diferenciadas</t>
  </si>
  <si>
    <t>Indicado en la mayoría de las enfermedades, específicamente en enfermedades que cursan con edema, ascitis, coagulopatías, diarrea, perdida de peso y enfermedades hepáticas o renales.
Incluye Globulinas, Albumina y relación ALB/GLOB</t>
  </si>
  <si>
    <t>Triglicéridos</t>
  </si>
  <si>
    <t>Indicado en dietas rica en grasas.
Diabetes mellitus.
Pancreatitis aguda.
Obstrucción biliar.
Hipotiroidismo.
Síndrome nefrótico</t>
  </si>
  <si>
    <t>LABORATORIO (FUNCIONAMIENTO PANCREÁTICO)</t>
  </si>
  <si>
    <t>Amilasa</t>
  </si>
  <si>
    <t>Baja especificidad para el diagnóstico de enfermedad pancreática ya que que se produce
también en el intestino delgado y su eliminación es renal.
Se recomienda valorar junto a la lipasa, TLI y perfil de función renal.</t>
  </si>
  <si>
    <t>Lipasa</t>
  </si>
  <si>
    <t>Analito al igual que la amilasa, presenta baja especificidad para el diagnóstico de enfermedad pancreática (en
los gatos tiene mayor especificidad).
Se recomienda valorar junto a la lipasa, TLI y perfil de función renal.</t>
  </si>
  <si>
    <t>Tripsina Inmunorreactiva(TLI)</t>
  </si>
  <si>
    <t>Inmunoensayo con una alta sensibilidad y especificidad para el diagnóstico de Insuficiencia pancreática exocrina (IPE). Es una prueba cuantitativa y mide las concentraciones de tripsina y tripsinógeno</t>
  </si>
  <si>
    <t>Sangre sin Aditivos
(Tubo Rojo, Tubo amarillo) 0.5ml- 4ml- Ayuno obligatorio</t>
  </si>
  <si>
    <t>Lipasa pancreática específica canina</t>
  </si>
  <si>
    <t>Ensayo inmunorreactivo que mide únicamente valores de lipasa de origen pancreático especifica canina</t>
  </si>
  <si>
    <t>Sangre sin Aditivos
(Tubo Rojo, Tubo amarillo) 0.5ml- 4ml-Ayuno obligatorio</t>
  </si>
  <si>
    <t>Lipasa pancreática específica  felina</t>
  </si>
  <si>
    <t>Ensayo inmunorreactivo que mide únicamente valores de lipasa de origen pancreático especifico felino.</t>
  </si>
  <si>
    <t>LABORATORIO (GLUCOSA)</t>
  </si>
  <si>
    <t>Fructosamina</t>
  </si>
  <si>
    <t>Analiza la concentración media de glucosa en sangre que tiene lugar durante la vida media de las proteínas plasmáticas. 
Índice de la glucemia en los 10-15 días previos a la extracción de sangre</t>
  </si>
  <si>
    <t>Sangre entera EDTA (Tubo lila). 0.5ml- 4ml. Separar plasma  antes de 30 minutos/ Suero congelado- Ayuno obligatorio.</t>
  </si>
  <si>
    <t>Glucosa</t>
  </si>
  <si>
    <t>Pacientes con PU/PD, debilidad, coma, cambio de conducta o convulsiones.
Monitorizar en casos de insuficiencia hepática o adrenal, neoplasia pancreática y glucosuria, patologías que reciben insulina o nutrición parenteral total.</t>
  </si>
  <si>
    <t>Plasma Fluoruro Sódico( Tubo Gris 4-6 ml), Sangre sin aditivos( Tubo Rojo- No mayor a 2 horas posteriores a la toma)- Ayuno obligatorio.</t>
  </si>
  <si>
    <t>Glucosa (curva) - (3 muestras)</t>
  </si>
  <si>
    <t>Plasma Fluoruro Sódico( Tubo Gris 4-6ml), Sangre sin aditivos (Tubo Rojo- No mayor a 2 horas posteriores a la toma), Ayuno obligatorio.</t>
  </si>
  <si>
    <t>Glucosa (curva) - (4 muestras)</t>
  </si>
  <si>
    <t>Plasma Fluoruro Sódico( Tubo Gris 4- 6 ml), Sangre sin aditivos( Tubo Rojo- No mayor a 2 horas posteriores a la toma). Ayuno obligatorio.</t>
  </si>
  <si>
    <t>Glucosa (curva) - (5 muestras)</t>
  </si>
  <si>
    <t>Plasma Fluoruro Sódico(Tubo Gris), Sangre sin aditivos (Tubo Rojo- No mayor a 2 horas posteriores a la toma). Ayuno obligatorio.</t>
  </si>
  <si>
    <t>Glucosa y Glucosuria</t>
  </si>
  <si>
    <t>Plasma Fluoruro Sódico( Tubo Gris), Sangre sin aditivos( Tubo Rojo- No mayor a 2 horas posteriores a la toma)/ Orina no mayor a 2 horas posteriores a la toma. Ayuno obligatorio</t>
  </si>
  <si>
    <t>Glucosa Pre y Post Pandrial</t>
  </si>
  <si>
    <t>Plasma Fluoruro Sódico( Tubo Gris), Sangre sin aditivos( Tubo Rojo- No mayor a 2 horas posteriores a la toma)</t>
  </si>
  <si>
    <t>Hemoglobina Glicosilada Fracción A1c</t>
  </si>
  <si>
    <t>Las concentraciones de HbA 1c refleja con mayor fidelidad la regulación de insulina del paciente que el uso de determinaciones aisladas de glucosa sanguínea.</t>
  </si>
  <si>
    <t>Insulina</t>
  </si>
  <si>
    <t>Analito indicado para procesos de diabetes primaria, neoplasia pancreática( Insulinoma)</t>
  </si>
  <si>
    <t>Hemolisis y Lipemia 
Se recomienda tomar en picos hipoglicemicos.</t>
  </si>
  <si>
    <t>24 Horas</t>
  </si>
  <si>
    <t>LABORATORIO (HORMONAS – FUNCIÓN TIROIDEA)</t>
  </si>
  <si>
    <t>ADH(Hormona antidiurética  o vasopresina )</t>
  </si>
  <si>
    <t>Prueba para determinar la causa de una deficiencia, resistencia o exceso de hormona antidiurética (ADH); para evaluar una baja concentración de sodio en sangre (hiponatremia); para distinguir los dos tipos de diabetes insípida.</t>
  </si>
  <si>
    <t>PLASMA EDTA con
conservante (Trasylol)
Congel.-Sangre sin Aditivos
(Tubo Rojo, Tubo amarillo)</t>
  </si>
  <si>
    <t>24 horas</t>
  </si>
  <si>
    <t>Cortisol Plasmático o Cortisol en orina</t>
  </si>
  <si>
    <t>Escasa utilidad como prueba diagnóstica debido a las constantes fluctuaciones del cortisol que tienen lugar a lo
largo del día.
Se usa como punto de partida de otras pruebas complementarias</t>
  </si>
  <si>
    <t>Sangre sin Aditivos
(Tubo Rojo, Tubo amarillo) 0.5ml- 4ml-Ayuno obligatorio.
Orina de 4 a 10 ml.</t>
  </si>
  <si>
    <t>Cortisol Seriado (a.m. - p.m.)</t>
  </si>
  <si>
    <t>Sangre sin Aditivos
(Tubo Rojo, Tubo amarillo) 0.5ml- 4ml-Ayuno obligatorio. 
2 muestras.</t>
  </si>
  <si>
    <t>Cortisol 3 muestras (Basal- 4 horas- 8 horas)</t>
  </si>
  <si>
    <t>.- Sensibilidad cerca del 90% (5-10% de los enfermos de Cushing presentan una
respuesta normal).
-Baja especificidad: pacientes con enfermedades crónicas de origen no adrenal
(Diabetes mellitus, hepatopatía, nefropatía), pueden no suprimir de forma adecuada.
-En la mayoría de los casos, no diferencia el hiperadrenocorticismo hipofisario
del adrenal.</t>
  </si>
  <si>
    <t>Sangre sin Aditivos
(Tubo Rojo, Tubo amarillo) 0.5ml- 4ml-Ayuno obligatorio. 
3 muestras.</t>
  </si>
  <si>
    <t>Estrógenos</t>
  </si>
  <si>
    <t>Prueba hormonal que Identifica quistes ováricos/foliculares.
Tumores ováricos/testiculares secretores de estrógenos (tumores células de la
granulosa y tecales).
Evaluación de celos silentes.
Tumores de células de Sertoli (machos).</t>
  </si>
  <si>
    <t>Sangre sin Aditivos
(Tubo Rojo, Tubo amarillo) 0.5ml- 4ml-Ayuno obligatorio. 
.</t>
  </si>
  <si>
    <t>Hormona Adrenocorticotrópica (ACTH)</t>
  </si>
  <si>
    <t>Permite diferenciar hiperadrenocorticismo hipofisario del adrenal</t>
  </si>
  <si>
    <t>Sangre sin Aditivos
(Tubo Rojo, Tubo amarillo) 0.5ml- 4ml- Plasma EDTA con conservante (Trasylol) Ayuno obligatorio. 
.</t>
  </si>
  <si>
    <t>Calcitonina</t>
  </si>
  <si>
    <t>Análisis que permite identificar aprovechamiento del calcio sanguíneo. Es un biomarcador tumoral.</t>
  </si>
  <si>
    <t>Hormona Estimulante de tiroides (TSH) Canino</t>
  </si>
  <si>
    <t>Indicado en disfunción de glándula tiroidea.</t>
  </si>
  <si>
    <t>Paratohormona (PTH)</t>
  </si>
  <si>
    <t>Indicado en hiperparatiroidismo primario, Neoplasia  endocrina múltiple.</t>
  </si>
  <si>
    <t>Sangre sin Aditivos
(Tubo Rojo, Tubo amarillo) 0.5ml- 4ml.
.</t>
  </si>
  <si>
    <t>24horas</t>
  </si>
  <si>
    <t>Progesterona</t>
  </si>
  <si>
    <t>Indicado para determinación de el momento de la ovulación y estimar el momento oportuno para la monta.
Insuficiencia luteal en caso de aborto.
Realización de cesarías.
Remanente ovárico.</t>
  </si>
  <si>
    <t>Prolactina</t>
  </si>
  <si>
    <t>Indicado en pseudogestación.</t>
  </si>
  <si>
    <t>Quimiotripsina Fecal</t>
  </si>
  <si>
    <t>Prueba fecal de apoyo para el diagnóstico de la insuficiencia pancreática exocrina. En ningún caso supera el valor diagnóstico de la TLI.</t>
  </si>
  <si>
    <t>Materia Fecal (mín. 2g)</t>
  </si>
  <si>
    <t>Escases en la muestra, Materia fecal si conservación, Tomada con mas de 24 horas de antelación</t>
  </si>
  <si>
    <t>Testosterona Libre</t>
  </si>
  <si>
    <t>Valorar reducción de lívido o infertilidad (estado funcional testicular).
Confirmar presencia de tejido testicular (agenesia testicular, criptórquidos bilaterales).
Tumores Ováricos.</t>
  </si>
  <si>
    <t>Testosterona Total</t>
  </si>
  <si>
    <t>Mide la testosterona unida y la libre. Evaluación testicular, Tumores ováricos</t>
  </si>
  <si>
    <t>Tiroxina Libre (T4 Libre)</t>
  </si>
  <si>
    <t>Prueba de Función Tiroidea, mide una parte de T4 total.</t>
  </si>
  <si>
    <t>Sangre sin Aditivos
(Tubo Rojo, Tubo amarillo) 0.5ml- 4ml. Ayuno estricto 
.</t>
  </si>
  <si>
    <t>Tiroxina Total(T4 Total)</t>
  </si>
  <si>
    <t>Prueba de función tiroidea para chequear en perros con sospecha de hipotiroidismo. 
Vigilancia de la suplementación oral de T4 en perros que no responden.
Evidencia de hipertiroidismo en gatos.
Trastornos reproductivos: infertilidad, descenso de la libido, anestro prolongado, estro de corta duración,
atrofia testicular.
 Letargia inexplicable, intolerancia al ejercicio, obesidad, hiperlipidemia.
 Megaesófago y constipación.
 Bradicardia, pulso débil.
 Cambios de comportamiento, polineuropatías periféricas.
 Lipidosis corneal y uveítis anterior</t>
  </si>
  <si>
    <t>Triyodotironina Total (T3 Total)</t>
  </si>
  <si>
    <t>Hormona tiroidea complemento para diagnostico de hipotiroidismo. Menos sensible que T4</t>
  </si>
  <si>
    <t>Relación Cortisol urinario/ Creatinuria(UCCR)</t>
  </si>
  <si>
    <t>Diagnóstico de hiperadrenocorticismo y determinación de su origen (hipofisario o adrenal)</t>
  </si>
  <si>
    <t>Orina.
(Jeringa o Frasco plástico cubierto de la luz) 4- 10 ml</t>
  </si>
  <si>
    <t>Orinas tomas con mas de 24 horas, Contacto con la luz, Sangre en la muestra.</t>
  </si>
  <si>
    <t>Relaxina</t>
  </si>
  <si>
    <t>Diagnostico de gestación a partir de 
los 21 días.</t>
  </si>
  <si>
    <t>Sangre sin Aditivos
(Tubo Rojo, Tubo amarillo) 0.5ml_x0002_4ml. Ayuno estricto</t>
  </si>
  <si>
    <t>LABORATORIO (ELECTROLITOS)</t>
  </si>
  <si>
    <t>Calcio Total</t>
  </si>
  <si>
    <t>Prueba química usada en signos de
hipercalcemia), tremores musculares, fasciculaciones, calambres, tetania o
convulsiones (hipocalcemia).
Azotemia, osteopatía difusa y anormalidades del electrocardiograma, biomarcador tumoral</t>
  </si>
  <si>
    <t>Calcio Iónico</t>
  </si>
  <si>
    <t>Prueba química no ligada a variaciones de albumina sérica.</t>
  </si>
  <si>
    <t>Cloro</t>
  </si>
  <si>
    <t>Prueba química indicada en desbalance electrolítico, deshidratación</t>
  </si>
  <si>
    <t>Fósforo Inorgánico</t>
  </si>
  <si>
    <t>Prueba química indicada en desbalance electrolítico, azotemias, funciones endocrinas, hipervitaminosis D, trauma de tejidos blandos, neoplasia ósea.</t>
  </si>
  <si>
    <t>Magnesio Total</t>
  </si>
  <si>
    <t>Prueba química indicada en el diagnostico de miopatías y neuro miopatías de origen incierto (síndromes paralíticos y convulsivos).
Metabolismo electrolítico.</t>
  </si>
  <si>
    <t>Potasio</t>
  </si>
  <si>
    <t>Prueba química indicada en Enfermedad sistémica con vómito, diarrea, poliuria, debilidad, temblores,
arritmias cardiacas, oliguria-anuria, poliuria, megaesófago o deshidratación intensa.
Sospecha de hipoadrenocorticismo, insuficiencia renal o cetoacidosis diabética.
Tratamientos con fluidoterapia, diuréticos, potasio, insulina y en manipulaciones del equilibrio ácido base o la nutrición parenteral total.</t>
  </si>
  <si>
    <t>Sodio</t>
  </si>
  <si>
    <t>Prueba química indicada en Enfermedad sistémica con vómito, diarrea, poliuria, debilidad, comportamiento anormal, coma,
convulsiones, edema o marcada deshidratación.</t>
  </si>
  <si>
    <t>LABORATORIO (FUNCIONAMIENTO CARDIOVASCULAR)</t>
  </si>
  <si>
    <t>Creatinin Kinasa – Fracción MB (CK)</t>
  </si>
  <si>
    <t>Enzima cardiaca predictora de daño de miocardio progresivo en insuficiencia cardiaca.</t>
  </si>
  <si>
    <t>48 horas</t>
  </si>
  <si>
    <t>Creatinin Fosfocinasa Total – (CPK)</t>
  </si>
  <si>
    <t>Enzima cardiaca para la detección y el seguimiento del daño muscular; para establecer el diagnóstico de enfermedades asociadas a daño muscular</t>
  </si>
  <si>
    <t>72 horas</t>
  </si>
  <si>
    <t>DIMERO D</t>
  </si>
  <si>
    <t>Evalúa el producto de degradación de fibrina</t>
  </si>
  <si>
    <t>Troponinas</t>
  </si>
  <si>
    <t>Biomarcador para enfermedades cardiacas crónicas. Indicador pronostico o diagnostico.</t>
  </si>
  <si>
    <t>LABORATORIO (FUNCIONAMIENTO HOMEOSTÁTICO Y HEMOSTÁTICO)</t>
  </si>
  <si>
    <t>Lactato Deshidrogenasa (LDH)</t>
  </si>
  <si>
    <t>Enzima diagnostica en necrosis o destrucción tisular (hígado, cerebro riñón, miocardio, músculo
esquelético, páncreas.
Neoplasia (linfosarcoma).
Comidas, gestación, ejercicio intenso.
Hemólisis</t>
  </si>
  <si>
    <t>Prueba coagulo métrica indicada en inflamación, supuración, infecciones agudas, C.I.D</t>
  </si>
  <si>
    <t>Sangre entera EDTA (Tubo lila). 0.5ml- 4ml. Plasma Citratado(Tubo azul claro)</t>
  </si>
  <si>
    <t>Proteína C Reactiva (Marcador cardiaco)</t>
  </si>
  <si>
    <t>Proteínas de fase aguda  marcadores útiles de la inflamación en diagnóstico clínico, pronóstico y monitoreo de tratamiento en diversas patologías tanto agudas como crónicas. Marcador Tumoral</t>
  </si>
  <si>
    <t>PT ( Tiempo de Protrombina )</t>
  </si>
  <si>
    <t>Evalúa el tiempo que tarda la porción liquida de la sangre en coagularse. Valoración de la hemostasia secundaria: vía común (conversión de fibrinógeno en fibrina)</t>
  </si>
  <si>
    <t>PTT 
(Tiempo Parcial de  Protrombina )</t>
  </si>
  <si>
    <t>Evalúa el tiempo en formarse coagulo en la sangre. Valoración de la hemostasia secundaria: vía extrínseca y común de la cascada de coagulación.
Factor VII,IX, XI y XII.</t>
  </si>
  <si>
    <t>Amiloide A sérico (SAA)</t>
  </si>
  <si>
    <t>Detección y seguimiento de inflamación sistémica en gatos.</t>
  </si>
  <si>
    <t>LABORATORIO (PARASITOLOGÍA)</t>
  </si>
  <si>
    <t>Coloración de Kinyoun</t>
  </si>
  <si>
    <t>Detección e identificación de ooquistes de Cryptosporidium parvum, Isospora belli, Cyclospora cayetanensis y Sarcocystis sp</t>
  </si>
  <si>
    <t>Materia Fecal (mín. 2g) Fresca, refrigerada o preservada en formol-acetato</t>
  </si>
  <si>
    <t>Coprológico</t>
  </si>
  <si>
    <t>Análisis de materia fecal . Incluye detección de parásitos en fresco y morfología.</t>
  </si>
  <si>
    <t>Coprológico(Técnica de Concentración - Sloss)</t>
  </si>
  <si>
    <t>Análisis de materia fecal . Incluye detección de parásitos en fresco y en flotación.</t>
  </si>
  <si>
    <t>Escases en la muestra, Materia fecal si conservación, Tomada con mas de 24 horas de antelación. Rotulación.</t>
  </si>
  <si>
    <t>Coprológico y Coloración de Gram</t>
  </si>
  <si>
    <t>Análisis de materia fecal . Incluye detección de parásitos en fresco y Coloración para detección de predominio bacteriano.</t>
  </si>
  <si>
    <t>Coproparasitológico Especializado (Examen directo, Técnica de Sloss modificado, Técnica de Willis y coloración de Kinyoun)</t>
  </si>
  <si>
    <t>Análisis de materia fecal . Incluye detección de parásitos en fresco, en flotación, concentración de huevos(Trichuris trichiura, Áscaris lumbricoides y Necator americanus) y Ooquistes.</t>
  </si>
  <si>
    <t>Coproscópico</t>
  </si>
  <si>
    <t>Análisis de materia fecal, estudio fisicoquímico de las heces, presencia de sangre oculta. Incluye detección de parásitos en fresco.</t>
  </si>
  <si>
    <t>Frotis rectal</t>
  </si>
  <si>
    <t>Análisis de epitelio, detección de quistes, análisis de predominio bacteriano.</t>
  </si>
  <si>
    <t>Hisopado rectal, Frotis en lamina con secreción.</t>
  </si>
  <si>
    <t>Escases de la muestra, contaminación.</t>
  </si>
  <si>
    <t>Identificación de Parásitos</t>
  </si>
  <si>
    <t>Caracterización Parasitaria.</t>
  </si>
  <si>
    <t>Parásito fijado en formalina buferada al 10%</t>
  </si>
  <si>
    <t>Raspado de piel (tricograma, elementos figurados, ácaros, KOH)</t>
  </si>
  <si>
    <t>Técnica para análisis de patógenos cutáneos profundos y superficiales, estudio de morfología cutánea.</t>
  </si>
  <si>
    <t>Material cutáneo( Costras, Pelos desde la raíz, sangre y descamación)</t>
  </si>
  <si>
    <t>24- 48 Horas</t>
  </si>
  <si>
    <t>Recuento de Baermann</t>
  </si>
  <si>
    <t>Estudio de migración larvaria</t>
  </si>
  <si>
    <t>Recuento de Mac Master</t>
  </si>
  <si>
    <t>Técnica de suspensión fecal, detección de huevos parasitarios.</t>
  </si>
  <si>
    <t>Recuento leucocitario en Heces</t>
  </si>
  <si>
    <t>Caracterización de morfología leucocitaria. Detección de enfermedades inflamatorias intestinales, inmunomediadas.</t>
  </si>
  <si>
    <t>24-48 Horas</t>
  </si>
  <si>
    <t>Técnica de Concentración - Sloss</t>
  </si>
  <si>
    <t>Técnica para detección de parásitos en estadio de huevo.</t>
  </si>
  <si>
    <t>Técnica de Willis</t>
  </si>
  <si>
    <t>Técnica de concentración por flotación de huevos.</t>
  </si>
  <si>
    <t>LABORATORIO (UROANÁLISIS)</t>
  </si>
  <si>
    <t>Depuración de Creatinina</t>
  </si>
  <si>
    <t>Detección temprana de insuficiencia real crónica</t>
  </si>
  <si>
    <t>Orina en tubo sin aditivos, cubierto de la luz- entre 4 a 10 ml,</t>
  </si>
  <si>
    <t>Escases de la muestra, contaminación, Contacto con la luz.</t>
  </si>
  <si>
    <t>Glucosuria</t>
  </si>
  <si>
    <t>Detección de cantidad de glucosa en la orina</t>
  </si>
  <si>
    <t>Orina en tubo sin aditivos, 
entre 4 a 10 ml,</t>
  </si>
  <si>
    <t>Escases de la muestra, contaminación, Tomada con mas de 5 horas de antelación</t>
  </si>
  <si>
    <t>Proteinuria</t>
  </si>
  <si>
    <t>Detección de proteína en orina</t>
  </si>
  <si>
    <t>Relación Creatinina – Proteínas(UPC)</t>
  </si>
  <si>
    <t>Relación de la eliminación de microalbuminuria y creatinuria</t>
  </si>
  <si>
    <t>Sedimento Urinario</t>
  </si>
  <si>
    <t>Estudio de morfología de sedimento ordinario, incluye presencia de cristales, celularidad, bacterias</t>
  </si>
  <si>
    <t>Uroanálisis</t>
  </si>
  <si>
    <t>Estudio físico, químico y microscopio de orina</t>
  </si>
  <si>
    <t>Uroanálisis y Coloración de Gram</t>
  </si>
  <si>
    <t>Estudio físico, químico y microscopio de orina, diferenciación de población bacteriana.</t>
  </si>
  <si>
    <t>LABORATORIO (CITOPATOLOGÍA)</t>
  </si>
  <si>
    <t>Análisis Citoquímico de Líquidos y Fluidos (cefalorraquídeo, peritoneal, pericárdico, sinovial, pleural etc.)</t>
  </si>
  <si>
    <t>Análisis físico, químico y microscópico de fluidos corporales.</t>
  </si>
  <si>
    <t>Tubo sin Aditivos ( ROJO)y con EDTA(Lila)</t>
  </si>
  <si>
    <t>Muestras tomadas con mas de 24 horas de antelación.</t>
  </si>
  <si>
    <t>Citología Cérvico - Vaginal</t>
  </si>
  <si>
    <t>Estudio de exfoliación celular columnar, incluye detección de colonización bacteriana.</t>
  </si>
  <si>
    <t>Extendido tomado de hisopado cérvico vaginal en lamina.</t>
  </si>
  <si>
    <t>Escases de muestra contaminación.</t>
  </si>
  <si>
    <t>Citología Nasal</t>
  </si>
  <si>
    <t>Estudio de exfoliación celular, incluye detección de colonización bacteriana y/ o micotica.</t>
  </si>
  <si>
    <t>Extendido tomado de hisopado mucosa nasal en lamina.</t>
  </si>
  <si>
    <t>Citología lavado bronquial</t>
  </si>
  <si>
    <t>Estudio de exfoliación celular, incluye detección de colonización bacteriana y/o micotica y parasitaria.</t>
  </si>
  <si>
    <t>Secreción en tubo EDTA.</t>
  </si>
  <si>
    <t>Frotis de oído e identificación de Malassezia sp.</t>
  </si>
  <si>
    <t>Estudio de canal auditivo, detección de formas patógenas levaduriformes, bacterianas y ácaros.</t>
  </si>
  <si>
    <t>Extendido tomado de hisopado de secreción ótica en lámina limpia y seca</t>
  </si>
  <si>
    <t>Directo y Gram de Secreciones</t>
  </si>
  <si>
    <t>Estudio de secreciones, incluye diferenciación celular y predominio de colonias bacterianas.</t>
  </si>
  <si>
    <t>Extendido de muestra, 2 láminas. Tubo sin Aditivos, Tubo con EDTA.</t>
  </si>
  <si>
    <t>Espermiograma (Análisis Microscópico, Fisicoquímico y Recuento)</t>
  </si>
  <si>
    <t>Estudio seminal físico, químico y microscópico de forma espermatozoideas. Útil para evaluación de fertilidad y anormalidades reproductivas</t>
  </si>
  <si>
    <t>Semen fresco en tubo sin aditivos (mantener a 37oC), cubierto de la luz.</t>
  </si>
  <si>
    <t>Muestras tomadas con mas de 24 horas de antelación sin conservación. Escases de muestra.</t>
  </si>
  <si>
    <t>Impronta de Córnea, Secreción Ocular</t>
  </si>
  <si>
    <t>Estudio celular de Cornea, detección de conjuntivitis virales, bacterianas</t>
  </si>
  <si>
    <t>Impronta directa de tejido corneal, hisopado extendido de conjuntiva.</t>
  </si>
  <si>
    <t>PAAF( Punción aspiración con aguja fina) - PAF( Punción con aguja fina )</t>
  </si>
  <si>
    <t>Estudio de predominio celular, detección de procesos inflamatorios sépticos y asépticos, procesos micoticos y anormalidades celulares.</t>
  </si>
  <si>
    <t>Tubo seco(Tapa Roja) Lamina con secreción, Jeringa con contenido.</t>
  </si>
  <si>
    <t>LABORATORIO (MONITOREO DE MEDICAMENTOS – ANÁLISIS DE CÁLCULOS)</t>
  </si>
  <si>
    <t>Análisis fisicoquímico de Cálculos</t>
  </si>
  <si>
    <t>Estudio de urolitos que proporciona información acerca del diagnostico, pronostico e información terapéutica</t>
  </si>
  <si>
    <t>Frasco de Orina con material recolectado.</t>
  </si>
  <si>
    <t>Muestras escasas, mala conservación.</t>
  </si>
  <si>
    <t>Niveles Sanguíneos de Fenobarbital y levetiracetam</t>
  </si>
  <si>
    <t>Ensayo de medición de niveles séricos de fenobarbital y levetiracetam, control de crisis convulsivas.</t>
  </si>
  <si>
    <t>Hemolisis, Lipemia.</t>
  </si>
  <si>
    <t>24 horas.</t>
  </si>
  <si>
    <t>LABORATORIO (DIAGNÓSTICO DE AGENTES INFECCIOSOS)</t>
  </si>
  <si>
    <t>Coprocultivo – Con Antibiograma</t>
  </si>
  <si>
    <t>Detección de colonias bacterianas, patógenas y oportunistas en UFC. Incluye Antibiograma y Concentración mínima inhibitoria.</t>
  </si>
  <si>
    <t>20 g de materia fecal</t>
  </si>
  <si>
    <t>Contaminación de la muestra, Contacto con Oxigeno, Toma de muestra.</t>
  </si>
  <si>
    <t>48 Horas</t>
  </si>
  <si>
    <t>Cultivo para Gérmenes Anaerobios con Antibiograma</t>
  </si>
  <si>
    <t>Detección de colonias bacterianas de tipo anaerobio en UFC, incluye antibiograma y concentración mínima inhibitoria</t>
  </si>
  <si>
    <t>Muestra en anaerobiosis estricta - medio de transporte</t>
  </si>
  <si>
    <t>Cultivo para Gérmenes Comunes con Antibiograma</t>
  </si>
  <si>
    <t>Detección de colonias bacterianas en UFC, incluye antibiograma y concentración mínima inhibitoria</t>
  </si>
  <si>
    <t>Recolección estéril - medio de transporte</t>
  </si>
  <si>
    <t>48  Horas</t>
  </si>
  <si>
    <t>Cultivo para Hongos</t>
  </si>
  <si>
    <t>Detección de infecciones por hongos específicos.</t>
  </si>
  <si>
    <t>Recolección estéril</t>
  </si>
  <si>
    <t>Urocultivo – Con recuento de colonias y Antibiograma</t>
  </si>
  <si>
    <t>Detección de colonias bacterianas en UFC, Incluye antibiograma y concentración mínima inhibitoria</t>
  </si>
  <si>
    <t>Al menos 2 ml de orina tomada por cistocentesis</t>
  </si>
  <si>
    <t>Contaminación de la muestra, Muestra escasa, Muestras tomadas con mas de 24 horas de antelación.</t>
  </si>
  <si>
    <t>Hemocultivo con Antibiograma</t>
  </si>
  <si>
    <t>Detección de colonias bacterianas en sangre en UFC, incluye antibiograma y concentración mínima inhibitoria.</t>
  </si>
  <si>
    <t>Sangre sin aditivos en medio de trasporte especial</t>
  </si>
  <si>
    <t>Contaminación de la muestra, Muestra escasa, mal embalaje</t>
  </si>
  <si>
    <t>Prueba para esterilidad de Ambientes</t>
  </si>
  <si>
    <t>Recuento de colonias coliformes  y levaduriformes, coloraciones  de Gramy Azul de Lactofenol</t>
  </si>
  <si>
    <t>Muestras aleatorias en hisopo estéril</t>
  </si>
  <si>
    <t>Contaminación de la muestra, mal embalaje</t>
  </si>
  <si>
    <t>Prueba Microbiológica de alimentos</t>
  </si>
  <si>
    <t>Detección de patógenos levaduriformes, micoticos y bacterianos en alimentos de consumo</t>
  </si>
  <si>
    <t>Muestras de Alimentos</t>
  </si>
  <si>
    <t>LABORATORIO (INMUNODIAGNÓSTICO)</t>
  </si>
  <si>
    <t>Anaplasma Canino (IFA)</t>
  </si>
  <si>
    <t>Serología de anticuerpos</t>
  </si>
  <si>
    <t>Sangre sin aditivos (tapa roja) / Sangre con EDTA (tapa lila)</t>
  </si>
  <si>
    <t>Babesia canis Anticuerpos IgG (IFA)</t>
  </si>
  <si>
    <t>Borrelia Canina (IFA)</t>
  </si>
  <si>
    <t>Brucella canis  Ab</t>
  </si>
  <si>
    <t>Prueba rápida (Inmunocromatografía detección de Anticuerpo)</t>
  </si>
  <si>
    <t>Brucella canis Anticuerpos IgG (IFA)</t>
  </si>
  <si>
    <t>Brucella Canis 2 Mercaptoetanol</t>
  </si>
  <si>
    <t>Prueba selectiva, detecta la presencia de anticuerpos IgG, se basa en la degradación de las IgM debido a la acción de compuestos que contienen el radical tiol como el 2-mercaptoetanol. Se utiliza para el seguimiento de los pacientes en tratamiento.</t>
  </si>
  <si>
    <t>Calicivirus Felino (IFA)</t>
  </si>
  <si>
    <t>Calicivirus Felino</t>
  </si>
  <si>
    <t>Células L.E</t>
  </si>
  <si>
    <t>Recuento sanguíneo y detección de células L.E en frotis sanguíneo</t>
  </si>
  <si>
    <t>Sangre sin aditivos (tapa roja)</t>
  </si>
  <si>
    <t>Cisticercosis</t>
  </si>
  <si>
    <t>Prueba para determinar la cantidad de antecuerpos IgG</t>
  </si>
  <si>
    <t>Coombs Directo - Indirecto</t>
  </si>
  <si>
    <t>Prueba de aglutinación de anticuerpos.</t>
  </si>
  <si>
    <t>Distemper Canino Ag.</t>
  </si>
  <si>
    <t>Prueba rápida (Inmunocromatografía detección de Antígeno</t>
  </si>
  <si>
    <t>Fase digestiva: Sangre sin aditivos(tapa roja)
Fase Respiratoria: Sangre sin aditivos( Tapa roja) y Secreción conjuntival.
Fase Neurológica: Sangre sin aditivos( Tapa Roja), Frasco de orina 1m.</t>
  </si>
  <si>
    <t>Distemper canino Anticuerpos IgM (IFA)</t>
  </si>
  <si>
    <t>48 a 72 Horas aprox</t>
  </si>
  <si>
    <t>Distemper canino Anticuerpos IgG (IFA)</t>
  </si>
  <si>
    <t>Distemper y Adenovirus</t>
  </si>
  <si>
    <t>Ehrlichia canis (ELISA IgG)</t>
  </si>
  <si>
    <t>Ehrlichia canis Anticuerpos IgG (IFA)</t>
  </si>
  <si>
    <t>Ehrlichia canis y Leishmania spp. (Ac)</t>
  </si>
  <si>
    <t>Herpes Felino (IFA)</t>
  </si>
  <si>
    <t>Inmunodeficiencia Viral Felina</t>
  </si>
  <si>
    <t>Leishmania (Inmunofluorescencia)</t>
  </si>
  <si>
    <t>Leishmania infantum Anticuerpos</t>
  </si>
  <si>
    <t>Leptospira (Serología – 13 serovares)</t>
  </si>
  <si>
    <t>Microaglutinacion- Detección anticuerpos.</t>
  </si>
  <si>
    <t>Sangre sin aditivos( Tapa roja)</t>
  </si>
  <si>
    <t>Leucemia Viral Felina</t>
  </si>
  <si>
    <t>Prueba rápida (Inmunocromatografía detección de Antígeno)</t>
  </si>
  <si>
    <t>Neospora caninum Anticuerpos IgG (IFA)</t>
  </si>
  <si>
    <t>Panleucopenia Felina (IFA)</t>
  </si>
  <si>
    <t>Parvovirus Canino</t>
  </si>
  <si>
    <t>Hisopado rectal.</t>
  </si>
  <si>
    <t>Escases de la muestra.</t>
  </si>
  <si>
    <t>Parvovirus y Coronavirus Canino</t>
  </si>
  <si>
    <t>Parvovirus, Giardia spp. Coronavirus(Detección de Antígeno)</t>
  </si>
  <si>
    <t>Peritonitis Infecciosa Felina Anticuerpo IgG (IFA)</t>
  </si>
  <si>
    <t>Serología de anticuerpos, Incluye medición de proteínas totales y diferenciadas</t>
  </si>
  <si>
    <t>24 a 48 Horas</t>
  </si>
  <si>
    <t>SNAP 4DX</t>
  </si>
  <si>
    <t>Ehrlichia canis, Ehrlichia platys (Anticuerpo).
Anaplasma phagocytopylum (Anticuerpo).
Borrelia burgdorferi(Anticuerpo).
Dirofilaria immitis (Antígeno)</t>
  </si>
  <si>
    <t>Test Serológico Ac Rábicos.</t>
  </si>
  <si>
    <t>Detección Títulos de Ac. contra el Virus de la Rabia con Microchip (Viajes Internacionales)</t>
  </si>
  <si>
    <t>Sangre sin aditivos (mínimo 8 mL de sangre</t>
  </si>
  <si>
    <t>Hemolisis, Lipemia</t>
  </si>
  <si>
    <t>30 días hábiles.</t>
  </si>
  <si>
    <t>Toxoplasma gondii (Anticuerpos IgG – Gatos) - Quimioluminiscencia</t>
  </si>
  <si>
    <t>Sangre sin aditivos</t>
  </si>
  <si>
    <t>Toxoplasma gondii (Anticuerpos IgM – Gatos) - Quimioluminiscencia</t>
  </si>
  <si>
    <t>Toxoplasma gondii Anticuerpos IgG (IFA)</t>
  </si>
  <si>
    <t>Toxoplasma gondii Anticuerpos IgG e IgM (Inmuncromatografía)</t>
  </si>
  <si>
    <t>Inmunohistoquímica</t>
  </si>
  <si>
    <t>Marcadores inmunoenzimaticas de anticuerpos monoclonales y policlonales para detección de antígenos de células de tejidos.</t>
  </si>
  <si>
    <t>Tejido fijado en formol al 10%</t>
  </si>
  <si>
    <t>Muestra insuficiente, mala conservación</t>
  </si>
  <si>
    <t>15 días hábiles</t>
  </si>
  <si>
    <t>LABORATORIO (REACCION EN CADENA DE POLIMERASA (PCR) -  TECNICAS: ISOTERMICA, TIEMPO REAL(Real Time PCR), PUNTO FINAL(PF), PCR Tiempo real con sonda)</t>
  </si>
  <si>
    <t>Mycoplasma haemofelis</t>
  </si>
  <si>
    <t>Sangre con EDTA</t>
  </si>
  <si>
    <t>Muestra insuficiente , hemolisis</t>
  </si>
  <si>
    <t>24-48 horas</t>
  </si>
  <si>
    <t>Ehrlichia canis</t>
  </si>
  <si>
    <t>Bacteremia: Sangre con EDTA; Fase Crónica – Sistémica: Sangre con EDTA, aspirado de linfonodo, bazo, médula ósea</t>
  </si>
  <si>
    <t>Sangre con EDTA - 1 ml</t>
  </si>
  <si>
    <t>Babesia spp</t>
  </si>
  <si>
    <t>Parasitemia: Sangre con EDTA; Líquido sinovia</t>
  </si>
  <si>
    <t>Distemper Canino.</t>
  </si>
  <si>
    <t>Sangre con EDTA, Orina, LCR.</t>
  </si>
  <si>
    <t>Viremia: Sangre con EDTA (1ml) ; liquido cefalorraquideo, secreciones oculares y nasales</t>
  </si>
  <si>
    <t>Neospora caninum</t>
  </si>
  <si>
    <t>Parasitemia: Sangre con EDTA; Fase digestiva: materia fecal (1 ml / 1 g) Sistémico: Biopsia congelada o cortes en parafina de cerebro, placenta o de feto</t>
  </si>
  <si>
    <t>Toxoplasma gondii</t>
  </si>
  <si>
    <t>Sangre con EDTA - 1ml - materia fecal ,liquido cefalorraquideo</t>
  </si>
  <si>
    <t>Brucella canis</t>
  </si>
  <si>
    <t>Bacteremia: Sangre con EDTA;</t>
  </si>
  <si>
    <t>Panleucopenia viral felina</t>
  </si>
  <si>
    <t>Material fecal ( 1 g)</t>
  </si>
  <si>
    <t>Materia fecal</t>
  </si>
  <si>
    <t>Adenovirus (CAV) Hepatitis Infecciosa Canina Traqueobronquitis Infecciosa Canina</t>
  </si>
  <si>
    <t>Viremia: Sangre con EDTA (1 ml )</t>
  </si>
  <si>
    <t>Paramixovirus canino (CDV) Distemper canino</t>
  </si>
  <si>
    <t>Viremia: Sangre con EDTA. 
Liquido cefalorraquidio , hisopado nasal y conjuntival , orina</t>
  </si>
  <si>
    <t>Coronavirus canino (CCoV)</t>
  </si>
  <si>
    <t>Sangre con EDTA , liquido cavidad abdominal y/o torácica</t>
  </si>
  <si>
    <t>Calicivirus</t>
  </si>
  <si>
    <t>Hisopado estéril nasal, ocular o orofaríngeo.</t>
  </si>
  <si>
    <t>Inmunodeficiencia Viral Felina - IVF</t>
  </si>
  <si>
    <t>Viremia: Sangre con EDTA</t>
  </si>
  <si>
    <t>Leucemia Viral Felina – LVF</t>
  </si>
  <si>
    <t>Peritonitis Infecciosa Canina – PIF</t>
  </si>
  <si>
    <t>Viremia: Sangre con EDTA; Efusión Torácica, material fecal (1 ml / 1 g) Biopsia congelada o cortes en parafina de intestino</t>
  </si>
  <si>
    <t>(REACCION EN CADENA DE POLIMERASA (PCR) QUE SE REQUIERA</t>
  </si>
  <si>
    <t>Sangre entera- EDTA o Sangre sin aditivos.</t>
  </si>
  <si>
    <t>Leptospira</t>
  </si>
  <si>
    <t>Sangre entera, EDTA o Sangre sin aditivos u orina</t>
  </si>
  <si>
    <t>Perfil hemoparásitos I</t>
  </si>
  <si>
    <t>Perfil hemoparasitario con el análisis de dos (02) hemoparásitos</t>
  </si>
  <si>
    <t>Sangre entera, EDTA o Sangre sin aditivos</t>
  </si>
  <si>
    <t>Perfil hemoparásitos II</t>
  </si>
  <si>
    <t>Perfil hemoparasitario con el análisis de tres (03) hemoparásitos</t>
  </si>
  <si>
    <t>LABORATORIO (VACCICHECK - INMMUNOCOMB)</t>
  </si>
  <si>
    <t>ImmunoComb Parvo y Distemper(IgM)</t>
  </si>
  <si>
    <t>Serología para medición de anticuerpos de tipo IgM. Prueba Rápida</t>
  </si>
  <si>
    <t>Sangre sin Aditivos</t>
  </si>
  <si>
    <t>Muestra insuficiente</t>
  </si>
  <si>
    <t>12 a 24 horas</t>
  </si>
  <si>
    <t>ImmunoComb Leptospira  Canina</t>
  </si>
  <si>
    <t>Serología para medición de anticuerpos de tipo IgG. Prueba Rápida para detección de 4 serovares( Canicola, Icterohaemorrhagie, Pomona y Grippotyphosa)</t>
  </si>
  <si>
    <t>Immunocomb Ehrlicha Canis</t>
  </si>
  <si>
    <t>Serología para medición de anticuerpos de tipo IgG.</t>
  </si>
  <si>
    <t>Immunocomb Coronavirus Felino</t>
  </si>
  <si>
    <t>VacciCheck Canino</t>
  </si>
  <si>
    <t>Hepatitis( IgG)
Distemper(IgG)
Parvovirus (IgG)</t>
  </si>
  <si>
    <t>ImmunoComb Canino</t>
  </si>
  <si>
    <t>Parvovirus y Distemper (IgM)
Ehrlichia Canis(IgG)
Leptospira Canina( IgG)</t>
  </si>
  <si>
    <t>Vaccicheck Felino</t>
  </si>
  <si>
    <t>Panleucopenia viral (IgG)
Rinotraqueitis (IgG)
Calicivirus(IgG)</t>
  </si>
  <si>
    <t>LABORATORIO (COLORACIONES DIAGNÓSTICAS)</t>
  </si>
  <si>
    <t>Coloración de Giemsa</t>
  </si>
  <si>
    <t>Extendido sobre lámina limpia</t>
  </si>
  <si>
    <t>Extendido</t>
  </si>
  <si>
    <t>Muestra Escasa, Extendido Grueso</t>
  </si>
  <si>
    <t>Coloración de Gram</t>
  </si>
  <si>
    <t>Coloración de Tinta China</t>
  </si>
  <si>
    <t>Coloración de Ziehl Nielsen</t>
  </si>
  <si>
    <t>Coloraciones especiales  Histopatológicas</t>
  </si>
  <si>
    <t>Coloración especial de los tejidos evaluados, Diagnostico final escrito, de acuerdo con lo solicitado por el profesional</t>
  </si>
  <si>
    <t>Lamina histopatologica con tejido</t>
  </si>
  <si>
    <t>Muestra escasa o mal fijada</t>
  </si>
  <si>
    <t>10 días</t>
  </si>
  <si>
    <t>LABORATORIO (PREQUIRÚRGICOS)</t>
  </si>
  <si>
    <t>PREQUIRÚRGICO 1</t>
  </si>
  <si>
    <t>Cuadro Hemático
ALT
Creatinina</t>
  </si>
  <si>
    <t>Sangre sin aditivos y sangre entera en EDTA(Tubo lila y Tubo Rojo 4- 6 ml)</t>
  </si>
  <si>
    <t>PREQUIRÚRGICO 2</t>
  </si>
  <si>
    <t>Cuadro Hemático
ALT
Creatinina
Parcial de Orina</t>
  </si>
  <si>
    <t>Sangre sin aditivos y sangre entera en EDTA
(Tubo lila y Tubo Rojo) 4-6 ml
Parcial de orina- Frasco 4-10 ml.</t>
  </si>
  <si>
    <t>PREQUIRÚRGICO 3</t>
  </si>
  <si>
    <t>Cuadro Hemático
ALT
Creatinina
Glucosa ( No &gt;1 Hora después de la toma)</t>
  </si>
  <si>
    <t>Sangre sin aditivos y sangre entera en EDTA(Tubo lila y Tubo Rojo 4- 6 ml)  o Tubo tapa Gris</t>
  </si>
  <si>
    <t>PREQUIRURGICO 4</t>
  </si>
  <si>
    <t>Cuadro Hemático 
ALT 
Creatinina
Urea
Bun 
Parcial de Orina</t>
  </si>
  <si>
    <t>PREQUIRURGICO 5</t>
  </si>
  <si>
    <t>Cuadro Hemático
ALT 
Creatinina
BUN
Fosfatasa Alcalina</t>
  </si>
  <si>
    <t>Sangre entera EDTA ,Tubo tapa ROJA, Capilar EDTA sangre periférica o extendido</t>
  </si>
  <si>
    <t>Cuadro Hemático
ALT 
Creatinina
Frotis Hemoparásito.</t>
  </si>
  <si>
    <t>LABORATORIO (PERFILES)</t>
  </si>
  <si>
    <t>PERFIL CACHORRO</t>
  </si>
  <si>
    <t>Cuadro Hemático 
Proteínas Diferenciadas
CDV(Cromatografía distemper canino ag)
CPV(Cromatografía parvovirus canino ag)</t>
  </si>
  <si>
    <t>Sangre en EDTA, Hisopado conjuntival, Hisopado rectal.</t>
  </si>
  <si>
    <t>Hemolisis, Lipemia.- Escases de muestra, muestras tomadas con 24 horas de antelación.</t>
  </si>
  <si>
    <t>PERFIL CARDIACO</t>
  </si>
  <si>
    <t>LDH 
CK MB</t>
  </si>
  <si>
    <t>PERFIL CONVULSIVO I</t>
  </si>
  <si>
    <t>Cuadro Hemático
ALT
GGT
BUN
Glucosa</t>
  </si>
  <si>
    <t>Sangre sin aditivos, sangre entera en EDTA</t>
  </si>
  <si>
    <t>Hemolisis, Lipemia.- Escases de muestra, muestras tomadas con 24 horas de antelación, Glucosa con mas de 2 horas de tomada</t>
  </si>
  <si>
    <t>PERFIL CONVULSIVO II</t>
  </si>
  <si>
    <t>Cuadro Hemático
ALT
Creatinina
ALP
Urea
Amonio
Uroanálisis</t>
  </si>
  <si>
    <t>Sangre sin aditivos, sangre entera en EDTA (2 Tubos), Orina</t>
  </si>
  <si>
    <t>Hemolisis, Lipemia.- Escases de muestra, muestras tomadas con 24 horas de antelación, Amonio con mas de 1 hora de tomado.</t>
  </si>
  <si>
    <t>PERFIL DERMATOLÓGICO I</t>
  </si>
  <si>
    <t>Cuadro Hemático
Raspado Cutáneo
T4 Libre
Colesterol
Células LE 
Fosfatasa Alcalina</t>
  </si>
  <si>
    <t>Sangre sin aditivos, sangre entera en EDTA, raspado de piel.</t>
  </si>
  <si>
    <t>PERFIL DIABÉTICO I</t>
  </si>
  <si>
    <t>Glucosa
BUN
Creatinina</t>
  </si>
  <si>
    <t>PERFIL DIABÉTICO II</t>
  </si>
  <si>
    <t>Cuadro Hemático
Uroanálisis
Glucosa
Fructosamina o HbA1</t>
  </si>
  <si>
    <t>Sangre sin aditivos, sangre entera en EDTA y orina- Ayuno estricto.</t>
  </si>
  <si>
    <t>PERFIL DISTEMPER</t>
  </si>
  <si>
    <t>Cuadro Hemático 
Albumina
CDV( Cromatografía distemper canina ag)</t>
  </si>
  <si>
    <t>Sangre sin aditivos, sangre entera en EDTA, hisopado conjuntival y orina</t>
  </si>
  <si>
    <t>PERFIL FELINO I</t>
  </si>
  <si>
    <t>Leucemia viral Felina (VLEFag)
Peritonitis Infecciosa Felina</t>
  </si>
  <si>
    <t>Hemolisis, lipemia</t>
  </si>
  <si>
    <t>PERFIL FELINO II</t>
  </si>
  <si>
    <t>Leucemia viral felina (VLEF Ag)
Inmunodeficiencia viral felina (VIF Ac)</t>
  </si>
  <si>
    <t>PERFIL FELINO III</t>
  </si>
  <si>
    <t>Leucemia viral felina (VLEF ag)
Inmunodeficiencia viral felina (VIF Ac)
Peritonitis Infecciosa Felina (Ac)</t>
  </si>
  <si>
    <t>PERFIL GENERAL I (CANINOS Y FELINOS)</t>
  </si>
  <si>
    <t>Cuadro Hemático 
Uroanálisis
Coprológico</t>
  </si>
  <si>
    <t>PERFIL GENERAL II</t>
  </si>
  <si>
    <t>Cuadro Hemático
ALT
Uroanálisis
Coprológico</t>
  </si>
  <si>
    <t>Sangre sin aditivos , sangre entera en EDTA, orina y materia fecal</t>
  </si>
  <si>
    <t>PERFIL GENERAL III</t>
  </si>
  <si>
    <t>Cuadro Hemático
ALT
BUN
Creatinina</t>
  </si>
  <si>
    <t>Sangre sin aditivos y sangre entera en EDTA.</t>
  </si>
  <si>
    <t>PERFIL GENERAL IV</t>
  </si>
  <si>
    <t>Cuadro Hemático
Coprológico</t>
  </si>
  <si>
    <t>Sangre entera en EDTA y materia fecal</t>
  </si>
  <si>
    <t>Hemolisis, lipemia, Escases de muestra, muestras tomadas con 24 horas de antelación,</t>
  </si>
  <si>
    <t>PERFIL GERIÁTRICO I</t>
  </si>
  <si>
    <t>Cuadro Hemático
Colesterol
Uroanálisis
Glucosa</t>
  </si>
  <si>
    <t>Sangre sin aditivos, sangre entera en EDTA y orina</t>
  </si>
  <si>
    <t>PERFIL GERIÁTRICO II</t>
  </si>
  <si>
    <t>Cuadro Hemático
ALT
ALP
Albumina
Creatinina 
Calcio
Glucosa
BUN
Uroanálisis</t>
  </si>
  <si>
    <t>Sangre sin aditivos, sangre entera en EDTA y orina.</t>
  </si>
  <si>
    <t>PERFIL HEPÁTICO I</t>
  </si>
  <si>
    <t>Cuadro Hemático
ALT 
Albumina
Uroanálisis</t>
  </si>
  <si>
    <t>PERFIL HEPÁTICO II</t>
  </si>
  <si>
    <t>Cuadro Hemático
ALT
ALP
Bilirrubina Total 
Bilirrubina Indirecta 
Bilirrubina directa</t>
  </si>
  <si>
    <t>PERFIL HEPÁTICO III</t>
  </si>
  <si>
    <t>Cuadro Hemático
ALT
AST
ALP
GGT
Bilirrubina Total 
Bilirrubina directa 
Bilirrubina Indirecta</t>
  </si>
  <si>
    <t>PERFIL HEPÁTICO IV</t>
  </si>
  <si>
    <t>ALT
ALP
Proteínas Diferenciadas
UREA
Bilirrubina Total
Bilirrubina directa
Bilirrubina Indirecta</t>
  </si>
  <si>
    <t>PERFIL HEPÁTICO V</t>
  </si>
  <si>
    <t>ALT
GGT
Proteínas Diferenciadas</t>
  </si>
  <si>
    <t>Sangre sin aditivos.</t>
  </si>
  <si>
    <t>PERFIL HEPÁTICO VI</t>
  </si>
  <si>
    <t>ALT
ALP
GGT
Bilirrubinas o AST</t>
  </si>
  <si>
    <t>PERFIL HEPÁTICO VII</t>
  </si>
  <si>
    <t>ALT
ALP
GGT</t>
  </si>
  <si>
    <t>PERFIL HEPÁTICO VIII</t>
  </si>
  <si>
    <t>ALT
ALP
GGT
Colesterol
Proteínas diferenciadas
Bilirrubina Total
Bilirrubina directa
Bilirrubina Indirecta</t>
  </si>
  <si>
    <t>12 Horas</t>
  </si>
  <si>
    <t>PERFIL HORMONAL I</t>
  </si>
  <si>
    <t>Cuadro Hemático
Colesterol
T4 Total</t>
  </si>
  <si>
    <t>Sangre sin aditivos y sangre entera en EDTA.- Ayuno Estricto</t>
  </si>
  <si>
    <t>PERFIL HORMONAL II</t>
  </si>
  <si>
    <t>Cuadro Hemático
Colesterol
T4 Total
Estrógenos</t>
  </si>
  <si>
    <t>PERFIL LIPÍDICO I</t>
  </si>
  <si>
    <t>Triglicéridos
Colesterol
Colesterol LDL
Colesterol HDL</t>
  </si>
  <si>
    <t>PERFIL NEOPLÁSICO I</t>
  </si>
  <si>
    <t>Cuadro Hemático
ALT
ALP
Creatinina
Calcio</t>
  </si>
  <si>
    <t>PERFIL NEOPLÁSICO II</t>
  </si>
  <si>
    <t>Cuadro Hemático
ALT
ALP
LDH
Creatinina
BUN
Colesterol
Calcio</t>
  </si>
  <si>
    <t>PERFIL PANCREÁTICO I</t>
  </si>
  <si>
    <t>Amilasa
Lipasa</t>
  </si>
  <si>
    <t>Sangre sin Aditivos- Ayuno Estricto</t>
  </si>
  <si>
    <t>PERFIL PANCREÁTICO II</t>
  </si>
  <si>
    <t>Cuadro Hemático
Amilasa
Lipasa</t>
  </si>
  <si>
    <t>PERFIL PANCREÁTICO III</t>
  </si>
  <si>
    <t>Glucosa
Amilasa
Lipasa</t>
  </si>
  <si>
    <t>PERFIL PANCREÁTICO IV</t>
  </si>
  <si>
    <t>Lipasa
ALP
Glucosa
TLI</t>
  </si>
  <si>
    <t>PERFIL PARVOVIROSIS</t>
  </si>
  <si>
    <t>Cuadro Hemático
Albumina
Coprológico
CPV(Cromatografía parvovirus Canino)</t>
  </si>
  <si>
    <t>Sangre sin aditivos y sangre entera en EDTA, Coprológico</t>
  </si>
  <si>
    <t>PERFIL PEDIÁTRICO (DESARROLLO ANORMAL)</t>
  </si>
  <si>
    <t>Cuadro Hemático
Calcio
BUN
Amonio
T4 Total</t>
  </si>
  <si>
    <t>Hemolisis, lipemia, Escases de muestra, muestras tomadas con 24 horas de antelación. Amonio con máximo 30 minutos de tomada la muestra.</t>
  </si>
  <si>
    <t>PERFIL POLIURIA – POLIDIPSIA I (CANINO Y FELINO)</t>
  </si>
  <si>
    <t>Cuadro Hemático
ALT
ALP
Glucosa
Creatinina
Bun
Uroanálisis</t>
  </si>
  <si>
    <t>PERFIL POLIURIA – POLIDIPSIA II (CANINO Y FELINO)</t>
  </si>
  <si>
    <t>Cuadro Hemático
ALT
Creatinina
Bun 
Uroanálisis
Calcio
Fosforo</t>
  </si>
  <si>
    <t>PERFIL POLIURIA – POLIDIPSIA III (GATOS)</t>
  </si>
  <si>
    <t>Cuadro Hemático
ALT
Creatinina
Glucosa
T4 Total</t>
  </si>
  <si>
    <t>Sangre sin aditivos, sangre entera en EDTA y orina.- Ayuno estricto</t>
  </si>
  <si>
    <t>PERFIL RENAL I</t>
  </si>
  <si>
    <t>Uroanálisis
Bun 
Creatinina</t>
  </si>
  <si>
    <t>Sangre sin aditivos y orina</t>
  </si>
  <si>
    <t>PERFIL RENAL II</t>
  </si>
  <si>
    <t>Cuadro Hemático
Creatinina
Bun
Uroanálisis</t>
  </si>
  <si>
    <t>PERFIL RENAL III</t>
  </si>
  <si>
    <t>Bun 
Creatinina</t>
  </si>
  <si>
    <t>PERFIL RENAL IV</t>
  </si>
  <si>
    <t>Cuadro Hemático 
ALT
Creatinina
Sodio
Potasio
Calcio
Fosforo
Uroanálisis
UPC</t>
  </si>
  <si>
    <t>PERFIL RENAL V</t>
  </si>
  <si>
    <t>Uroanálisis
UPC</t>
  </si>
  <si>
    <t>Orina- Aproximadamente 5 a 10 ml</t>
  </si>
  <si>
    <t>Escases de muestra, muestras tomadas con 24 horas de antelación.</t>
  </si>
  <si>
    <t>PERFIL RENAL VI</t>
  </si>
  <si>
    <t>Cuadro Hemático 
ALT
Creatinina
Sodio
Potasio
Calcio
Fosforo
Uroanálisis
UPC
SDMA</t>
  </si>
  <si>
    <t>Sangre sin aditivos, sangre entera en EDTA y orina(Aproximadamente 5 a 10 ml</t>
  </si>
  <si>
    <t>PERFIL REPRODUCTIVO II</t>
  </si>
  <si>
    <t>Citología Vaginal 
Progesterona</t>
  </si>
  <si>
    <t>Sangre sin Aditivos y frotis vaginal</t>
  </si>
  <si>
    <t>Progesterona
Estrógenos
Testosterona</t>
  </si>
  <si>
    <t>PERFIL TIROIDEO I</t>
  </si>
  <si>
    <t>T4 Total
TSH</t>
  </si>
  <si>
    <t>PERFIL TIROIDEO II</t>
  </si>
  <si>
    <t>T4 Total
Colesterol
Triglicéridos</t>
  </si>
  <si>
    <t>25 a 48 Horas</t>
  </si>
  <si>
    <t>PERFIL TIROIDEO III - T4 Libre, T3 Total, TSH, Colesterol</t>
  </si>
  <si>
    <t>T4 Total
T4 Libre
TSH
Colesterol</t>
  </si>
  <si>
    <t>26 a 48 Horas</t>
  </si>
  <si>
    <t>PERFIL TIROIDEO IV</t>
  </si>
  <si>
    <t>T4 Total
T4 Libre
TSH
Colesterol
Triglicéridos</t>
  </si>
  <si>
    <t>27 a 48 Horas</t>
  </si>
  <si>
    <t>GASES ARTERIALES Y ELECTROLITOS-EPOC</t>
  </si>
  <si>
    <t>pH
PCO2
HCO3
BE
PO2
Thb
SO2
Na
K
Cl
Ca
Glucosa
Lactato
Hematocrito
Creatinina</t>
  </si>
  <si>
    <t>Sangre Arterial Heparinizada(Tubo Verde, Jeringa Heparinizada)</t>
  </si>
  <si>
    <t>Coágulos en la muestra, Muestras tomadas con mas de 30 minutos, Sangre venosa</t>
  </si>
  <si>
    <t>PATOLOGIA (HISTOPATOLOGÍA)</t>
  </si>
  <si>
    <t>Histopatología de órganos y tejidos</t>
  </si>
  <si>
    <t>Estudio de tejidos y órganos</t>
  </si>
  <si>
    <t>Fragmento de tejido en formalina buferada 10 %</t>
  </si>
  <si>
    <t>Mala conservación de órgano o tejido. Congelamiento de la muestra.</t>
  </si>
  <si>
    <t>10 dias habiles</t>
  </si>
  <si>
    <t>preparación histopatológica por lamina</t>
  </si>
  <si>
    <t>Preparación desde cassete</t>
  </si>
  <si>
    <t>5 dias habiles</t>
  </si>
  <si>
    <t>Preparación corte desde el tejido (tumor u órgano)</t>
  </si>
  <si>
    <t>Lectura histopatológica por patólogo</t>
  </si>
  <si>
    <t>Desde lamina</t>
  </si>
  <si>
    <t>Marcadores inmunohistoquímica</t>
  </si>
  <si>
    <t>Marcadores por bloque de parafina.</t>
  </si>
  <si>
    <t>15 dias habiles</t>
  </si>
  <si>
    <t>Coloraciones histoquímica</t>
  </si>
  <si>
    <t>Coloraciones especiales</t>
  </si>
  <si>
    <t>Mielograma</t>
  </si>
  <si>
    <t>Lectura de Medula ósea</t>
  </si>
  <si>
    <t>PATOLOGIA (NECROPSIA DIAGNÓSTICO INTEGRAL)</t>
  </si>
  <si>
    <t>Cadáver hasta 10 kg</t>
  </si>
  <si>
    <t>La necropsia se define como un examen visual postmortem del cuerpo de un animal. Se trata de la fuente principal de la Anatomía Patológica y sus fines son:
  Facilitar información sobre enfermedades y determinar la causa de la muerte. Valor diagnóstico. Comprobar la eficacia del tratamiento. Valor terapéutico. Ser control para zoonosis. Debe tener introducción,
anamnesis, descripción de hallazgos macroscópicos y microscópicos, exámenes
complementarios, diagnóstico y recomendaciones destinadas a la unidad. Debe llevar firma y fecha del responsable y el medico que la realiza. 
Incluye: Necropsia, Fotos macroscópicas, descripción macroscópica, diagnostico macroscópico preliminar(Si es posible emitirlo con los hallazgos), diagnostico histopatológico con descripción completa  y diagnostico final.</t>
  </si>
  <si>
    <t>Cortes delgados de máximo 1 cm. de grosor desde la
superficie hasta la mitad del espesor del órgano a examinar. Seleccione
fragmentos de tejido lesionados y tejido normal. Haga unos cortes
transversos para obtener trozos del tamaño de un pequeño cubo (3 x 1
cm.)
Coloque los tejidos seleccionados en un frasco boca ancha, tapa rosca con
cierre hermético (evitando fugas del liquido) y en solución de formol al
10%. La relación debe ser 1 parte de tejido por 10 de formol.</t>
  </si>
  <si>
    <t>Las muestras conservadas en Formol al 10% no requieren refrigeración por
lo que se enviaran al laboratorio a temperatura ambiente acompañado
del protocolo de necropsia y los datos de solicitud de diagnostico
mencionado en este manual.</t>
  </si>
  <si>
    <t>Cadáver 11 - 20 kg</t>
  </si>
  <si>
    <t>Cadáver 21 - 40 kg</t>
  </si>
  <si>
    <t>Cadáver más de 40 kg</t>
  </si>
  <si>
    <t>IMÁGENES (IMÁGENES DIAGNOSTICAS)</t>
  </si>
  <si>
    <t>TOMOGRAFIA COMPUTARIZADA</t>
  </si>
  <si>
    <t>Técnica de imagen medica  que utiliza RX para la obtención de cortes o secciones de objetos anatómicos con fines diagnósticos</t>
  </si>
  <si>
    <t>Paciente sedado
Exámenes prequirúrgicos
Uroanálisis</t>
  </si>
  <si>
    <t>Paciente sin ayuno
Paciente sin exámenes
Placas metálicas.</t>
  </si>
  <si>
    <t>RESONANCIA MAGNETICA</t>
  </si>
  <si>
    <t>Técnica de imagen exploratoria que utiliza ondas magnéticas para detectar y caracterizar enfermedades y lesiones corporales, en particular en el sistema nervioso, como el encéfalo y la médula espinal.</t>
  </si>
  <si>
    <t>Paciente sedado
Exámenes prequirúrgicos</t>
  </si>
  <si>
    <t>Paciente sin ayuno
Paciente sin exámenes</t>
  </si>
  <si>
    <t>RESONANCIA MAGNETICA CON MEDIO DE CONTRASTE</t>
  </si>
  <si>
    <t>Técnica de diagnóstico por imágenes que utiliza campos magnéticos y ondas de radio; el uso de medio de contraste intravenoso permite una mejor caracterización de tejidos y lesiones.</t>
  </si>
  <si>
    <t>Paciente sedado
Exámenes prequirúrgicos
Medio de Contraste</t>
  </si>
  <si>
    <t>TOMOGRAFIA COMPUTARIZADA CON MEDIO DE CONTRASTE</t>
  </si>
  <si>
    <t>Examen de diagnóstico por imágenes que emplea rayos X para obtener imágenes seccionales; el contraste intravenoso mejora la visualización anatómica.</t>
  </si>
  <si>
    <t>RINOSCOPIA</t>
  </si>
  <si>
    <t>Técnica de visualización de los elementos que forman la porción anterior de la fosa nasal (mucosa, vestíbulo nasal, cornete inferior y, en ocasiones, el medio, el techo de las fosas nasales y las coanas). La rinoscopia es una prueba médica, realizada con un rinoscopio, que sirve para diagnosticar inflamaciones del interior de la fosa nasal.</t>
  </si>
  <si>
    <t>NEUMOCISTOGRAFÍA</t>
  </si>
  <si>
    <t>Estudio radiológico de la vejiga urinaria mediante la introducción de aire o gas a través de sonda vesical para evaluar su morfología y estructura.</t>
  </si>
  <si>
    <t>Paciente sin exámenes</t>
  </si>
  <si>
    <t>CISTOSCOPIA</t>
  </si>
  <si>
    <t>Procedimiento endoscópico que permite la visualización directa de la uretra y la vejiga para la evaluación de alteraciones del tracto urinario inferior.</t>
  </si>
  <si>
    <t>ENDOSCOPIA</t>
  </si>
  <si>
    <t>Técnica que permite ver el interior del cuerpo humano utilizando un instrumento llamado endoscopio o tubo visor123. El endoscopio tiene una cámara diminuta unida a un tubo largo y delgado que se mueve a través de una cavidad, órgano hueco o apertura del cuerpo para ver el interior de un órgano.</t>
  </si>
  <si>
    <t>TAC (TOMOGRAFÍA AXIAL COMPUTARIZADA)</t>
  </si>
  <si>
    <t>Técnica de diagnóstico por imágenes que utiliza rayos X para crear imágenes transversales del cuerpo.</t>
  </si>
  <si>
    <t>Paciente sedado
Exámenes prequirurgicos</t>
  </si>
  <si>
    <t>ELECTROENCEFALOGRAMA</t>
  </si>
  <si>
    <t>Técnica que mide la actividad eléctrica en el cerebro mediante pequeños discos de metal (electrodos) colocados sobre el craneo. Las neuronas cerebrales se comunican a través de impulsos eléctricos y están activas todo el tiempo.</t>
  </si>
  <si>
    <t>ECOGRAFIA</t>
  </si>
  <si>
    <t>Técnica de diagnóstico por imágenes que utiliza ondas sonoras de alta frecuencia (ultrasonido) para crear imágenes del interior del cuerpo en tiempo real. Es una técnica no invasiva y segura que no utiliza radiación ionizante, a diferencia de las radiografías.</t>
  </si>
  <si>
    <t>Exámenes prequirúrgicos de ser necesario</t>
  </si>
  <si>
    <t>Paciente sin ayuno</t>
  </si>
  <si>
    <t>RADIOGRAFIA</t>
  </si>
  <si>
    <t>Técnica de imagen médica que utiliza rayos X para obtener imágenes del interior del cuerpo. Los rayos X son un tipo de radiación electromagnética que puede atravesar tejidos blandos como la piel y los músculos, pero son absorbidos en mayor medida por estructuras densas como los huesos.</t>
  </si>
  <si>
    <t>Paciente sedado (de ser necesario)</t>
  </si>
  <si>
    <t>ECOCARDIOGRAMA</t>
  </si>
  <si>
    <t>Técnica diagnóstica no invasiva que utiliza ondas sonoras de alta frecuencia (ultrasonido) para crear imágenes en tiempo real del corazón. Este procedimiento permite a los médicos observar el tamaño, la forma y el funcionamiento del corazón, así como de sus estructuras internas, como las válvulas, las cámaras (aurículas y ventrículos), y los vasos sanguíneos cercanos</t>
  </si>
  <si>
    <t>Paciente con medicación suspendida de ser necesario
Exámenes prequirúrgicos</t>
  </si>
  <si>
    <t>ELECTROCARDIOGRAMA</t>
  </si>
  <si>
    <t>Exploración no invasiva que permite estudiar la actividad eléctrica del corazón en un momento dado. Permite conocer la frecuencia de latidos, el tipo de ritmo y la morfología de las ondas eléctricas del corazón.</t>
  </si>
  <si>
    <t>COLONOSCOPIA</t>
  </si>
  <si>
    <t>Procedimiento diagnóstico y terapéutico que permite la visualización directa del colon y el recto mediante un endoscopio flexible. Se utiliza para la detección de lesiones, inflamación, pólipos, sangrados y otras alteraciones del tracto gastrointestinal inferior.</t>
  </si>
  <si>
    <t>Canino en ayuno previo y con preparación intestinal según indicación médica veterinaria.
Exámenes prequirúrgicos</t>
  </si>
  <si>
    <t>Preparación intestinal inadecuada, presencia de materia fecal, incumplimiento del ayuno.</t>
  </si>
  <si>
    <t>Examen de diagnóstico por imágenes que utiliza ultrasonido para evaluar la estructura y función cardíaca en tiempo real.</t>
  </si>
  <si>
    <t>LABORATORIO (BANCO DE SANGRE )</t>
  </si>
  <si>
    <t>UNIDADES SANGUINEAS DE CANINO Y FELINO</t>
  </si>
  <si>
    <t>Unidades sanguíneas par transfusión, recuperación hemovolemica, cirugías que necesiten hemosostenimiento</t>
  </si>
  <si>
    <t>Unidades sanguíneas de 50ml citratadas para felino.
Unidades sanguíneas de 250- 450 ml citratadas para canino.</t>
  </si>
  <si>
    <t>Fecha de vencimiento.
Coágulos en la muestra.</t>
  </si>
  <si>
    <t>4 horas</t>
  </si>
  <si>
    <t>TIPIFICACION SANGUINEA</t>
  </si>
  <si>
    <t>Determinación de grupo sanguíneo en caninos y felinos.
CANINO: DEA1+ DEA1-
FELINOS: A, B AB</t>
  </si>
  <si>
    <t>Sangre entera EDTA (Tubo lila). 0.5ml- 4ml</t>
  </si>
  <si>
    <t>Hemolisis, Coágulos en la muestra, muestras tomadas con mas de 24 horas de antelación.</t>
  </si>
  <si>
    <t>12 horas</t>
  </si>
  <si>
    <t>PLASMA AUTOLOGO</t>
  </si>
  <si>
    <t>Recolección de plasma autólogo para cicatrización de ulcera corneal, cicatrización de heridas, manejo de rehabilitación articular</t>
  </si>
  <si>
    <t>TOTAL</t>
  </si>
  <si>
    <t>VALOR UNITARIO  DE EJECUCIÓN</t>
  </si>
  <si>
    <t>FACTOR APLICADO DE DESCUENTO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</si>
</sst>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00"/>
    <numFmt numFmtId="166" formatCode="\$#,##0"/>
    <numFmt numFmtId="167" formatCode="0.00000000%"/>
  </numFmts>
  <fonts count="9">
    <font>
      <sz val="11"/>
      <name val="Carlito"/>
    </font>
    <font>
      <b/>
      <sz val="14"/>
      <color rgb="FFFFFFFF"/>
      <name val="Carlito"/>
    </font>
    <font>
      <b/>
      <sz val="11"/>
      <name val="Carlito"/>
    </font>
    <font>
      <b/>
      <sz val="11"/>
      <color rgb="FFFFFFFF"/>
      <name val="Carlito"/>
    </font>
    <font>
      <b/>
      <sz val="9"/>
      <color rgb="FFFFFFFF"/>
      <name val="Arial Narrow"/>
      <family val="2"/>
    </font>
    <font>
      <sz val="9"/>
      <name val="Arial Narrow"/>
      <family val="2"/>
    </font>
    <font>
      <b/>
      <sz val="9"/>
      <name val="Arial Narrow"/>
      <family val="2"/>
    </font>
    <font>
      <b/>
      <sz val="8"/>
      <color rgb="FFFFFFFF"/>
      <name val="Arial Narrow"/>
      <family val="2"/>
    </font>
    <font>
      <sz val="8"/>
      <name val="Arial Narrow"/>
      <family val="2"/>
    </font>
  </fonts>
  <fills count="10">
    <fill>
      <patternFill patternType="none"/>
    </fill>
    <fill>
      <patternFill patternType="gray125"/>
    </fill>
    <fill>
      <patternFill patternType="solid">
        <fgColor rgb="FF0F766E"/>
      </patternFill>
    </fill>
    <fill>
      <patternFill patternType="solid">
        <fgColor rgb="FFF3F4F6"/>
      </patternFill>
    </fill>
    <fill>
      <patternFill patternType="solid">
        <fgColor rgb="FF115E59"/>
      </patternFill>
    </fill>
    <fill>
      <patternFill patternType="solid">
        <fgColor rgb="FFECFDF5"/>
      </patternFill>
    </fill>
    <fill>
      <patternFill patternType="solid">
        <fgColor rgb="FFCCFBF1"/>
      </patternFill>
    </fill>
    <fill>
      <patternFill patternType="solid">
        <fgColor rgb="FFE0F2FE"/>
      </patternFill>
    </fill>
    <fill>
      <patternFill patternType="solid">
        <fgColor theme="2" tint="-0.499984740745262"/>
        <bgColor indexed="64"/>
      </patternFill>
    </fill>
    <fill>
      <patternFill patternType="solid">
        <fgColor theme="6" tint="0.39997558519241921"/>
        <bgColor indexed="64"/>
      </patternFill>
    </fill>
  </fills>
  <borders count="1">
    <border>
      <left/>
      <right/>
      <top/>
      <bottom/>
      <diagonal/>
    </border>
  </borders>
  <cellStyleXfs count="1">
    <xf numFmtId="0" fontId="0" fillId="0" borderId="0"/>
  </cellStyleXfs>
  <cellXfs count="27">
    <xf numFmtId="0" fontId="0" fillId="0" borderId="0" xfId="0"/>
    <xf numFmtId="0" fontId="2" fillId="3" borderId="0" xfId="0" applyFont="1" applyFill="1"/>
    <xf numFmtId="0" fontId="2" fillId="3" borderId="0" xfId="0" applyFont="1" applyFill="1" applyAlignment="1">
      <alignment wrapText="1"/>
    </xf>
    <xf numFmtId="0" fontId="0" fillId="0" borderId="0" xfId="0" applyAlignment="1">
      <alignment wrapText="1"/>
    </xf>
    <xf numFmtId="0" fontId="3" fillId="4" borderId="0" xfId="0" applyFont="1" applyFill="1" applyAlignment="1">
      <alignment horizontal="center"/>
    </xf>
    <xf numFmtId="164" fontId="0" fillId="0" borderId="0" xfId="0" applyNumberFormat="1"/>
    <xf numFmtId="0" fontId="2" fillId="0" borderId="0" xfId="0" applyFont="1"/>
    <xf numFmtId="166" fontId="0" fillId="0" borderId="0" xfId="0" applyNumberFormat="1" applyAlignment="1">
      <alignment wrapText="1"/>
    </xf>
    <xf numFmtId="166" fontId="0" fillId="0" borderId="0" xfId="0" applyNumberFormat="1"/>
    <xf numFmtId="166" fontId="2" fillId="0" borderId="0" xfId="0" applyNumberFormat="1" applyFont="1"/>
    <xf numFmtId="10" fontId="0" fillId="0" borderId="0" xfId="0" applyNumberFormat="1" applyAlignment="1">
      <alignment wrapText="1"/>
    </xf>
    <xf numFmtId="167" fontId="0" fillId="0" borderId="0" xfId="0" applyNumberFormat="1" applyAlignment="1">
      <alignment wrapText="1"/>
    </xf>
    <xf numFmtId="0" fontId="1" fillId="2" borderId="0" xfId="0" applyFont="1" applyFill="1" applyAlignment="1">
      <alignment horizontal="center" vertical="center"/>
    </xf>
    <xf numFmtId="0" fontId="3" fillId="4" borderId="0" xfId="0" applyFont="1" applyFill="1" applyAlignment="1">
      <alignment horizontal="center"/>
    </xf>
    <xf numFmtId="0" fontId="0" fillId="5" borderId="0" xfId="0" applyFill="1" applyAlignment="1">
      <alignment vertical="top" wrapText="1"/>
    </xf>
    <xf numFmtId="0" fontId="4" fillId="2" borderId="0" xfId="0" applyFont="1" applyFill="1" applyAlignment="1">
      <alignment horizontal="center" vertical="center"/>
    </xf>
    <xf numFmtId="0" fontId="7" fillId="4" borderId="0" xfId="0" applyFont="1" applyFill="1" applyAlignment="1">
      <alignment horizontal="center" vertical="center" wrapText="1"/>
    </xf>
    <xf numFmtId="0" fontId="7" fillId="8" borderId="0" xfId="0" applyFont="1" applyFill="1" applyAlignment="1">
      <alignment horizontal="center" vertical="center" wrapText="1"/>
    </xf>
    <xf numFmtId="0" fontId="7" fillId="9" borderId="0" xfId="0" applyFont="1" applyFill="1" applyAlignment="1">
      <alignment horizontal="center" vertical="center" wrapText="1"/>
    </xf>
    <xf numFmtId="0" fontId="5" fillId="0" borderId="0" xfId="0" applyFont="1" applyAlignment="1">
      <alignment vertical="center"/>
    </xf>
    <xf numFmtId="0" fontId="6" fillId="6" borderId="0" xfId="0" applyFont="1" applyFill="1" applyAlignment="1">
      <alignment horizontal="center" vertical="center"/>
    </xf>
    <xf numFmtId="0" fontId="8" fillId="0" borderId="0" xfId="0" applyFont="1" applyAlignment="1">
      <alignment vertical="center"/>
    </xf>
    <xf numFmtId="0" fontId="5" fillId="0" borderId="0" xfId="0" applyFont="1" applyAlignment="1">
      <alignment vertical="center" wrapText="1"/>
    </xf>
    <xf numFmtId="166" fontId="5" fillId="0" borderId="0" xfId="0" applyNumberFormat="1" applyFont="1" applyAlignment="1">
      <alignment vertical="center" wrapText="1"/>
    </xf>
    <xf numFmtId="10" fontId="5" fillId="0" borderId="0" xfId="0" applyNumberFormat="1" applyFont="1" applyAlignment="1">
      <alignment vertical="center" wrapText="1"/>
    </xf>
    <xf numFmtId="0" fontId="6" fillId="7" borderId="0" xfId="0" applyFont="1" applyFill="1" applyAlignment="1">
      <alignment vertical="center"/>
    </xf>
    <xf numFmtId="166" fontId="6" fillId="7" borderId="0" xfId="0" applyNumberFormat="1" applyFont="1" applyFill="1" applyAlignment="1">
      <alignment vertical="center"/>
    </xf>
  </cellXfs>
  <cellStyles count="1">
    <cellStyle name="Normal" xfId="0" builtinId="0"/>
  </cellStyles>
  <dxfs count="16">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8"/>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numFmt numFmtId="14" formatCode="0.00%"/>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ont>
        <strike val="0"/>
        <outline val="0"/>
        <shadow val="0"/>
        <u val="none"/>
        <vertAlign val="baseline"/>
        <sz val="9"/>
        <name val="Arial Narrow"/>
        <family val="2"/>
        <scheme val="none"/>
      </font>
      <alignment vertical="center" textRotation="0" indent="0" justifyLastLine="0" shrinkToFit="0" readingOrder="0"/>
    </dxf>
    <dxf>
      <fill>
        <patternFill>
          <bgColor rgb="FFFECAC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reciosEjecucion" displayName="PreciosEjecucion" ref="A4:L278" headerRowDxfId="2" dataDxfId="0" totalsRowDxfId="1">
  <tableColumns count="12">
    <tableColumn id="1" xr3:uid="{00000000-0010-0000-0000-000001000000}" name="ITEM" dataDxfId="14"/>
    <tableColumn id="2" xr3:uid="{00000000-0010-0000-0000-000002000000}" name="PRODUCTO" dataDxfId="13"/>
    <tableColumn id="3" xr3:uid="{00000000-0010-0000-0000-000003000000}" name="NOMBRE" dataDxfId="12"/>
    <tableColumn id="4" xr3:uid="{00000000-0010-0000-0000-000004000000}" name="DESCRIPCIÓN" dataDxfId="11"/>
    <tableColumn id="5" xr3:uid="{00000000-0010-0000-0000-000005000000}" name="TIPO DE MUESTRA" dataDxfId="10"/>
    <tableColumn id="6" xr3:uid="{00000000-0010-0000-0000-000006000000}" name="INTERFERENCIAS" dataDxfId="9"/>
    <tableColumn id="7" xr3:uid="{00000000-0010-0000-0000-000007000000}" name="TIEMPO DE ENTREGA" dataDxfId="8"/>
    <tableColumn id="8" xr3:uid="{00000000-0010-0000-0000-000008000000}" name="VALOR TECHO / REFERENCIA" dataDxfId="7"/>
    <tableColumn id="9" xr3:uid="{00000000-0010-0000-0000-000009000000}" name="VALOR UNITARIO OFERTADO INICIAL ADJUDICATARIO" dataDxfId="6"/>
    <tableColumn id="10" xr3:uid="{00000000-0010-0000-0000-00000A000000}" name="FACTOR APLICADO DE DESCUENTO" dataDxfId="5"/>
    <tableColumn id="11" xr3:uid="{00000000-0010-0000-0000-00000B000000}" name="VALOR UNITARIO  DE EJECUCIÓN" dataDxfId="4"/>
    <tableColumn id="13" xr3:uid="{00000000-0010-0000-0000-00000D000000}" name="AHORRO UNITARIO VS VALOR TECHO" dataDxfId="3"/>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7"/>
  <sheetViews>
    <sheetView workbookViewId="0">
      <selection activeCell="A28" sqref="A28:XFD28"/>
    </sheetView>
  </sheetViews>
  <sheetFormatPr baseColWidth="10" defaultColWidth="8.796875" defaultRowHeight="13.8"/>
  <cols>
    <col min="1" max="1" width="31.8984375" customWidth="1"/>
    <col min="2" max="2" width="42" customWidth="1"/>
    <col min="3" max="3" width="30.5" customWidth="1"/>
    <col min="4" max="5" width="18" customWidth="1"/>
  </cols>
  <sheetData>
    <row r="1" spans="1:5" ht="22.35" customHeight="1">
      <c r="A1" s="12" t="s">
        <v>0</v>
      </c>
      <c r="B1" s="12"/>
      <c r="C1" s="12"/>
      <c r="D1" s="12"/>
      <c r="E1" s="12"/>
    </row>
    <row r="3" spans="1:5" ht="27.6">
      <c r="A3" s="2" t="s">
        <v>1</v>
      </c>
      <c r="B3" s="3" t="s">
        <v>2</v>
      </c>
    </row>
    <row r="4" spans="1:5" ht="27.6">
      <c r="A4" s="2" t="s">
        <v>3</v>
      </c>
      <c r="B4" s="3" t="s">
        <v>4</v>
      </c>
    </row>
    <row r="5" spans="1:5" ht="27.6">
      <c r="A5" s="2" t="s">
        <v>5</v>
      </c>
      <c r="B5" s="7">
        <v>100000000</v>
      </c>
    </row>
    <row r="6" spans="1:5">
      <c r="A6" s="2" t="s">
        <v>6</v>
      </c>
      <c r="B6" s="7" t="s">
        <v>7</v>
      </c>
    </row>
    <row r="7" spans="1:5" ht="27.6">
      <c r="A7" s="2" t="s">
        <v>8</v>
      </c>
      <c r="B7" s="7">
        <v>70350490</v>
      </c>
    </row>
    <row r="8" spans="1:5" ht="27.6">
      <c r="A8" s="2" t="s">
        <v>9</v>
      </c>
      <c r="B8" s="7">
        <v>67165800</v>
      </c>
    </row>
    <row r="9" spans="1:5" ht="27.6">
      <c r="A9" s="2" t="s">
        <v>10</v>
      </c>
      <c r="B9" s="7">
        <v>60000000</v>
      </c>
    </row>
    <row r="10" spans="1:5" ht="27.6">
      <c r="A10" s="2" t="s">
        <v>11</v>
      </c>
      <c r="B10" s="7">
        <v>10350490</v>
      </c>
    </row>
    <row r="11" spans="1:5" ht="27.6">
      <c r="A11" s="2" t="s">
        <v>12</v>
      </c>
      <c r="B11" s="10">
        <v>0.14712747558687936</v>
      </c>
    </row>
    <row r="12" spans="1:5" ht="41.4">
      <c r="A12" s="2" t="s">
        <v>13</v>
      </c>
      <c r="B12" s="7">
        <v>68943480.200000003</v>
      </c>
    </row>
    <row r="13" spans="1:5" ht="41.4">
      <c r="A13" s="2" t="s">
        <v>14</v>
      </c>
      <c r="B13" s="11">
        <v>0.87027808613583735</v>
      </c>
    </row>
    <row r="14" spans="1:5" ht="41.4">
      <c r="A14" s="2" t="s">
        <v>15</v>
      </c>
      <c r="B14" s="11">
        <v>0.12972191386416265</v>
      </c>
    </row>
    <row r="15" spans="1:5" ht="27.6">
      <c r="A15" s="2" t="s">
        <v>16</v>
      </c>
      <c r="B15" s="7">
        <v>7165800</v>
      </c>
    </row>
    <row r="16" spans="1:5" ht="27.6">
      <c r="A16" s="2" t="s">
        <v>17</v>
      </c>
      <c r="B16" s="10">
        <v>0.10668822525749712</v>
      </c>
    </row>
    <row r="18" spans="1:5">
      <c r="A18" s="13" t="s">
        <v>18</v>
      </c>
      <c r="B18" s="13"/>
      <c r="C18" s="13"/>
      <c r="D18" s="13"/>
      <c r="E18" s="13"/>
    </row>
    <row r="19" spans="1:5">
      <c r="A19" s="14" t="s">
        <v>19</v>
      </c>
      <c r="B19" s="14"/>
      <c r="C19" s="14"/>
      <c r="D19" s="14"/>
      <c r="E19" s="14"/>
    </row>
    <row r="20" spans="1:5">
      <c r="A20" s="14"/>
      <c r="B20" s="14"/>
      <c r="C20" s="14"/>
      <c r="D20" s="14"/>
      <c r="E20" s="14"/>
    </row>
    <row r="21" spans="1:5">
      <c r="A21" s="14" t="s">
        <v>20</v>
      </c>
      <c r="B21" s="14"/>
      <c r="C21" s="14"/>
      <c r="D21" s="14"/>
      <c r="E21" s="14"/>
    </row>
    <row r="22" spans="1:5">
      <c r="A22" s="14" t="s">
        <v>21</v>
      </c>
      <c r="B22" s="14"/>
      <c r="C22" s="14"/>
      <c r="D22" s="14"/>
      <c r="E22" s="14"/>
    </row>
    <row r="24" spans="1:5">
      <c r="A24" s="4" t="s">
        <v>22</v>
      </c>
      <c r="B24" s="4"/>
      <c r="C24" s="4"/>
      <c r="D24" s="4"/>
      <c r="E24" s="4"/>
    </row>
    <row r="25" spans="1:5">
      <c r="A25" s="1" t="s">
        <v>23</v>
      </c>
      <c r="B25" s="5">
        <f>SUM('Precios ejecución'!K5:K278)</f>
        <v>60000000</v>
      </c>
      <c r="C25" t="s">
        <v>24</v>
      </c>
      <c r="D25" s="8">
        <v>60000000</v>
      </c>
      <c r="E25" s="8">
        <f>B25-D25</f>
        <v>0</v>
      </c>
    </row>
    <row r="26" spans="1:5">
      <c r="A26" s="1" t="s">
        <v>25</v>
      </c>
      <c r="B26" s="5">
        <f>E25</f>
        <v>0</v>
      </c>
      <c r="C26" t="s">
        <v>26</v>
      </c>
      <c r="D26" s="8">
        <v>0</v>
      </c>
      <c r="E26" s="9" t="str">
        <f>IF(ABS(B26)&lt;=1,"OK","REVISAR")</f>
        <v>OK</v>
      </c>
    </row>
    <row r="27" spans="1:5">
      <c r="A27" s="1" t="s">
        <v>27</v>
      </c>
      <c r="B27">
        <f>COUNTA('Precios ejecución'!A5:A278)</f>
        <v>274</v>
      </c>
      <c r="C27" t="s">
        <v>28</v>
      </c>
      <c r="D27">
        <v>274</v>
      </c>
      <c r="E27" s="6" t="str">
        <f>IF(B27=D27,"OK","REVISAR")</f>
        <v>OK</v>
      </c>
    </row>
  </sheetData>
  <mergeCells count="3">
    <mergeCell ref="A1:E1"/>
    <mergeCell ref="A18:E18"/>
    <mergeCell ref="A19:E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79"/>
  <sheetViews>
    <sheetView tabSelected="1" workbookViewId="0">
      <pane ySplit="4" topLeftCell="A5" activePane="bottomLeft" state="frozen"/>
      <selection activeCell="D1" sqref="D1"/>
      <selection pane="bottomLeft" activeCell="G11" sqref="G11"/>
    </sheetView>
  </sheetViews>
  <sheetFormatPr baseColWidth="10" defaultColWidth="8.796875" defaultRowHeight="13.2"/>
  <cols>
    <col min="1" max="1" width="5" style="19" bestFit="1" customWidth="1"/>
    <col min="2" max="2" width="27.796875" style="19" bestFit="1" customWidth="1"/>
    <col min="3" max="3" width="16" style="19" customWidth="1"/>
    <col min="4" max="4" width="42" style="19" customWidth="1"/>
    <col min="5" max="6" width="32" style="19" customWidth="1"/>
    <col min="7" max="7" width="14" style="19" bestFit="1" customWidth="1"/>
    <col min="8" max="8" width="12" style="19" customWidth="1"/>
    <col min="9" max="9" width="11.09765625" style="19" customWidth="1"/>
    <col min="10" max="10" width="9.3984375" style="19" customWidth="1"/>
    <col min="11" max="11" width="13.59765625" style="19" customWidth="1"/>
    <col min="12" max="12" width="18" style="19" customWidth="1"/>
    <col min="13" max="16384" width="8.796875" style="19"/>
  </cols>
  <sheetData>
    <row r="1" spans="1:12">
      <c r="A1" s="15" t="s">
        <v>29</v>
      </c>
      <c r="B1" s="15"/>
      <c r="C1" s="15"/>
      <c r="D1" s="15"/>
      <c r="E1" s="15"/>
      <c r="F1" s="15"/>
      <c r="G1" s="15"/>
      <c r="H1" s="15"/>
      <c r="I1" s="15"/>
      <c r="J1" s="15"/>
      <c r="K1" s="15"/>
      <c r="L1" s="15"/>
    </row>
    <row r="2" spans="1:12">
      <c r="A2" s="20" t="s">
        <v>30</v>
      </c>
      <c r="B2" s="20"/>
      <c r="C2" s="20"/>
      <c r="D2" s="20"/>
      <c r="E2" s="20"/>
      <c r="F2" s="20"/>
      <c r="G2" s="20"/>
      <c r="H2" s="20"/>
      <c r="I2" s="20"/>
      <c r="J2" s="20"/>
      <c r="K2" s="20"/>
      <c r="L2" s="20"/>
    </row>
    <row r="4" spans="1:12" s="21" customFormat="1" ht="40.799999999999997">
      <c r="A4" s="16" t="s">
        <v>31</v>
      </c>
      <c r="B4" s="16" t="s">
        <v>32</v>
      </c>
      <c r="C4" s="16" t="s">
        <v>33</v>
      </c>
      <c r="D4" s="16" t="s">
        <v>34</v>
      </c>
      <c r="E4" s="17" t="s">
        <v>35</v>
      </c>
      <c r="F4" s="17" t="s">
        <v>36</v>
      </c>
      <c r="G4" s="17" t="s">
        <v>37</v>
      </c>
      <c r="H4" s="17" t="s">
        <v>38</v>
      </c>
      <c r="I4" s="17" t="s">
        <v>39</v>
      </c>
      <c r="J4" s="17" t="s">
        <v>753</v>
      </c>
      <c r="K4" s="18" t="s">
        <v>752</v>
      </c>
      <c r="L4" s="17" t="s">
        <v>40</v>
      </c>
    </row>
    <row r="5" spans="1:12" ht="52.8">
      <c r="A5" s="22">
        <v>1</v>
      </c>
      <c r="B5" s="23" t="s">
        <v>41</v>
      </c>
      <c r="C5" s="22" t="s">
        <v>42</v>
      </c>
      <c r="D5" s="22" t="s">
        <v>43</v>
      </c>
      <c r="E5" s="22" t="s">
        <v>44</v>
      </c>
      <c r="F5" s="22" t="s">
        <v>45</v>
      </c>
      <c r="G5" s="22" t="s">
        <v>46</v>
      </c>
      <c r="H5" s="23">
        <v>70749</v>
      </c>
      <c r="I5" s="23">
        <v>69334.02</v>
      </c>
      <c r="J5" s="24">
        <f>Resumen!$B$13</f>
        <v>0.87027808613583735</v>
      </c>
      <c r="K5" s="23">
        <f t="shared" ref="K5:K68" si="0">ROUND(I5*$J5,0)</f>
        <v>60340</v>
      </c>
      <c r="L5" s="23">
        <f t="shared" ref="L5:L68" si="1">ROUND(H5-K5,0)</f>
        <v>10409</v>
      </c>
    </row>
    <row r="6" spans="1:12" ht="66">
      <c r="A6" s="22">
        <v>2</v>
      </c>
      <c r="B6" s="23" t="s">
        <v>41</v>
      </c>
      <c r="C6" s="22" t="s">
        <v>47</v>
      </c>
      <c r="D6" s="22" t="s">
        <v>48</v>
      </c>
      <c r="E6" s="22" t="s">
        <v>44</v>
      </c>
      <c r="F6" s="22" t="s">
        <v>45</v>
      </c>
      <c r="G6" s="22" t="s">
        <v>46</v>
      </c>
      <c r="H6" s="23">
        <v>96507</v>
      </c>
      <c r="I6" s="23">
        <v>94576.86</v>
      </c>
      <c r="J6" s="24">
        <f>Resumen!$B$13</f>
        <v>0.87027808613583735</v>
      </c>
      <c r="K6" s="23">
        <f t="shared" si="0"/>
        <v>82308</v>
      </c>
      <c r="L6" s="23">
        <f t="shared" si="1"/>
        <v>14199</v>
      </c>
    </row>
    <row r="7" spans="1:12" ht="26.4">
      <c r="A7" s="22">
        <v>3</v>
      </c>
      <c r="B7" s="23" t="s">
        <v>41</v>
      </c>
      <c r="C7" s="22" t="s">
        <v>49</v>
      </c>
      <c r="D7" s="22" t="s">
        <v>50</v>
      </c>
      <c r="E7" s="22" t="s">
        <v>44</v>
      </c>
      <c r="F7" s="22" t="s">
        <v>45</v>
      </c>
      <c r="G7" s="22" t="s">
        <v>46</v>
      </c>
      <c r="H7" s="23">
        <v>23680</v>
      </c>
      <c r="I7" s="23">
        <v>23206.400000000001</v>
      </c>
      <c r="J7" s="24">
        <f>Resumen!$B$13</f>
        <v>0.87027808613583735</v>
      </c>
      <c r="K7" s="23">
        <f t="shared" si="0"/>
        <v>20196</v>
      </c>
      <c r="L7" s="23">
        <f t="shared" si="1"/>
        <v>3484</v>
      </c>
    </row>
    <row r="8" spans="1:12" ht="26.4">
      <c r="A8" s="22">
        <v>4</v>
      </c>
      <c r="B8" s="23" t="s">
        <v>41</v>
      </c>
      <c r="C8" s="22" t="s">
        <v>51</v>
      </c>
      <c r="D8" s="22" t="s">
        <v>52</v>
      </c>
      <c r="E8" s="22" t="s">
        <v>53</v>
      </c>
      <c r="F8" s="22" t="s">
        <v>45</v>
      </c>
      <c r="G8" s="22" t="s">
        <v>46</v>
      </c>
      <c r="H8" s="23">
        <v>26930</v>
      </c>
      <c r="I8" s="23">
        <v>26391.4</v>
      </c>
      <c r="J8" s="24">
        <f>Resumen!$B$13</f>
        <v>0.87027808613583735</v>
      </c>
      <c r="K8" s="23">
        <f t="shared" si="0"/>
        <v>22968</v>
      </c>
      <c r="L8" s="23">
        <f t="shared" si="1"/>
        <v>3962</v>
      </c>
    </row>
    <row r="9" spans="1:12" ht="26.4">
      <c r="A9" s="22">
        <v>5</v>
      </c>
      <c r="B9" s="23" t="s">
        <v>41</v>
      </c>
      <c r="C9" s="22" t="s">
        <v>54</v>
      </c>
      <c r="D9" s="22" t="s">
        <v>55</v>
      </c>
      <c r="E9" s="22" t="s">
        <v>56</v>
      </c>
      <c r="F9" s="22" t="s">
        <v>45</v>
      </c>
      <c r="G9" s="22" t="s">
        <v>46</v>
      </c>
      <c r="H9" s="23">
        <v>28966</v>
      </c>
      <c r="I9" s="23">
        <v>28386.68</v>
      </c>
      <c r="J9" s="24">
        <f>Resumen!$B$13</f>
        <v>0.87027808613583735</v>
      </c>
      <c r="K9" s="23">
        <f t="shared" si="0"/>
        <v>24704</v>
      </c>
      <c r="L9" s="23">
        <f t="shared" si="1"/>
        <v>4262</v>
      </c>
    </row>
    <row r="10" spans="1:12" ht="26.4">
      <c r="A10" s="22">
        <v>6</v>
      </c>
      <c r="B10" s="23" t="s">
        <v>41</v>
      </c>
      <c r="C10" s="22" t="s">
        <v>57</v>
      </c>
      <c r="D10" s="22" t="s">
        <v>58</v>
      </c>
      <c r="E10" s="22" t="s">
        <v>59</v>
      </c>
      <c r="F10" s="22" t="s">
        <v>45</v>
      </c>
      <c r="G10" s="22" t="s">
        <v>46</v>
      </c>
      <c r="H10" s="23">
        <v>63103</v>
      </c>
      <c r="I10" s="23">
        <v>61840.94</v>
      </c>
      <c r="J10" s="24">
        <f>Resumen!$B$13</f>
        <v>0.87027808613583735</v>
      </c>
      <c r="K10" s="23">
        <f t="shared" si="0"/>
        <v>53819</v>
      </c>
      <c r="L10" s="23">
        <f t="shared" si="1"/>
        <v>9284</v>
      </c>
    </row>
    <row r="11" spans="1:12" ht="79.2">
      <c r="A11" s="22">
        <v>7</v>
      </c>
      <c r="B11" s="23" t="s">
        <v>41</v>
      </c>
      <c r="C11" s="22" t="s">
        <v>60</v>
      </c>
      <c r="D11" s="22" t="s">
        <v>61</v>
      </c>
      <c r="E11" s="22" t="s">
        <v>59</v>
      </c>
      <c r="F11" s="22" t="s">
        <v>45</v>
      </c>
      <c r="G11" s="22" t="s">
        <v>46</v>
      </c>
      <c r="H11" s="23">
        <v>54127</v>
      </c>
      <c r="I11" s="23">
        <v>53044.46</v>
      </c>
      <c r="J11" s="24">
        <f>Resumen!$B$13</f>
        <v>0.87027808613583735</v>
      </c>
      <c r="K11" s="23">
        <f t="shared" si="0"/>
        <v>46163</v>
      </c>
      <c r="L11" s="23">
        <f t="shared" si="1"/>
        <v>7964</v>
      </c>
    </row>
    <row r="12" spans="1:12" ht="26.4">
      <c r="A12" s="22">
        <v>8</v>
      </c>
      <c r="B12" s="23" t="s">
        <v>41</v>
      </c>
      <c r="C12" s="22" t="s">
        <v>62</v>
      </c>
      <c r="D12" s="22" t="s">
        <v>63</v>
      </c>
      <c r="E12" s="22" t="s">
        <v>64</v>
      </c>
      <c r="F12" s="22" t="s">
        <v>65</v>
      </c>
      <c r="G12" s="22" t="s">
        <v>66</v>
      </c>
      <c r="H12" s="23">
        <v>106254</v>
      </c>
      <c r="I12" s="23">
        <v>104128.92</v>
      </c>
      <c r="J12" s="24">
        <f>Resumen!$B$13</f>
        <v>0.87027808613583735</v>
      </c>
      <c r="K12" s="23">
        <f t="shared" si="0"/>
        <v>90621</v>
      </c>
      <c r="L12" s="23">
        <f t="shared" si="1"/>
        <v>15633</v>
      </c>
    </row>
    <row r="13" spans="1:12" ht="26.4">
      <c r="A13" s="22">
        <v>9</v>
      </c>
      <c r="B13" s="23" t="s">
        <v>41</v>
      </c>
      <c r="C13" s="22" t="s">
        <v>67</v>
      </c>
      <c r="D13" s="22" t="s">
        <v>68</v>
      </c>
      <c r="E13" s="22" t="s">
        <v>64</v>
      </c>
      <c r="F13" s="22" t="s">
        <v>65</v>
      </c>
      <c r="G13" s="22" t="s">
        <v>69</v>
      </c>
      <c r="H13" s="23">
        <v>44605</v>
      </c>
      <c r="I13" s="23">
        <v>43712.9</v>
      </c>
      <c r="J13" s="24">
        <f>Resumen!$B$13</f>
        <v>0.87027808613583735</v>
      </c>
      <c r="K13" s="23">
        <f t="shared" si="0"/>
        <v>38042</v>
      </c>
      <c r="L13" s="23">
        <f t="shared" si="1"/>
        <v>6563</v>
      </c>
    </row>
    <row r="14" spans="1:12" ht="52.8">
      <c r="A14" s="22">
        <v>10</v>
      </c>
      <c r="B14" s="23" t="s">
        <v>70</v>
      </c>
      <c r="C14" s="22" t="s">
        <v>71</v>
      </c>
      <c r="D14" s="22" t="s">
        <v>72</v>
      </c>
      <c r="E14" s="22" t="s">
        <v>73</v>
      </c>
      <c r="F14" s="22" t="s">
        <v>74</v>
      </c>
      <c r="G14" s="22" t="s">
        <v>75</v>
      </c>
      <c r="H14" s="23">
        <v>10026</v>
      </c>
      <c r="I14" s="23">
        <v>9825.48</v>
      </c>
      <c r="J14" s="24">
        <f>Resumen!$B$13</f>
        <v>0.87027808613583735</v>
      </c>
      <c r="K14" s="23">
        <f t="shared" si="0"/>
        <v>8551</v>
      </c>
      <c r="L14" s="23">
        <f t="shared" si="1"/>
        <v>1475</v>
      </c>
    </row>
    <row r="15" spans="1:12" ht="105.6">
      <c r="A15" s="22">
        <v>11</v>
      </c>
      <c r="B15" s="23" t="s">
        <v>70</v>
      </c>
      <c r="C15" s="22" t="s">
        <v>76</v>
      </c>
      <c r="D15" s="22" t="s">
        <v>77</v>
      </c>
      <c r="E15" s="22" t="s">
        <v>73</v>
      </c>
      <c r="F15" s="22" t="s">
        <v>74</v>
      </c>
      <c r="G15" s="22" t="s">
        <v>75</v>
      </c>
      <c r="H15" s="23">
        <v>61854</v>
      </c>
      <c r="I15" s="23">
        <v>60616.92</v>
      </c>
      <c r="J15" s="24">
        <f>Resumen!$B$13</f>
        <v>0.87027808613583735</v>
      </c>
      <c r="K15" s="23">
        <f t="shared" si="0"/>
        <v>52754</v>
      </c>
      <c r="L15" s="23">
        <f t="shared" si="1"/>
        <v>9100</v>
      </c>
    </row>
    <row r="16" spans="1:12" ht="26.4">
      <c r="A16" s="22">
        <v>12</v>
      </c>
      <c r="B16" s="23" t="s">
        <v>70</v>
      </c>
      <c r="C16" s="22" t="s">
        <v>78</v>
      </c>
      <c r="D16" s="22" t="s">
        <v>79</v>
      </c>
      <c r="E16" s="22" t="s">
        <v>73</v>
      </c>
      <c r="F16" s="22" t="s">
        <v>74</v>
      </c>
      <c r="G16" s="22" t="s">
        <v>80</v>
      </c>
      <c r="H16" s="23">
        <v>143387</v>
      </c>
      <c r="I16" s="23">
        <v>140519.26</v>
      </c>
      <c r="J16" s="24">
        <f>Resumen!$B$13</f>
        <v>0.87027808613583735</v>
      </c>
      <c r="K16" s="23">
        <f t="shared" si="0"/>
        <v>122291</v>
      </c>
      <c r="L16" s="23">
        <f t="shared" si="1"/>
        <v>21096</v>
      </c>
    </row>
    <row r="17" spans="1:12" ht="26.4">
      <c r="A17" s="22">
        <v>13</v>
      </c>
      <c r="B17" s="22" t="s">
        <v>81</v>
      </c>
      <c r="C17" s="22" t="s">
        <v>82</v>
      </c>
      <c r="D17" s="22" t="s">
        <v>83</v>
      </c>
      <c r="E17" s="22" t="s">
        <v>73</v>
      </c>
      <c r="F17" s="22" t="s">
        <v>74</v>
      </c>
      <c r="G17" s="22" t="s">
        <v>84</v>
      </c>
      <c r="H17" s="23">
        <v>59212</v>
      </c>
      <c r="I17" s="23">
        <v>58027.76</v>
      </c>
      <c r="J17" s="24">
        <f>Resumen!$B$13</f>
        <v>0.87027808613583735</v>
      </c>
      <c r="K17" s="23">
        <f t="shared" si="0"/>
        <v>50500</v>
      </c>
      <c r="L17" s="23">
        <f t="shared" si="1"/>
        <v>8712</v>
      </c>
    </row>
    <row r="18" spans="1:12" ht="26.4">
      <c r="A18" s="22">
        <v>14</v>
      </c>
      <c r="B18" s="22" t="s">
        <v>81</v>
      </c>
      <c r="C18" s="22" t="s">
        <v>85</v>
      </c>
      <c r="D18" s="22" t="s">
        <v>86</v>
      </c>
      <c r="E18" s="22" t="s">
        <v>73</v>
      </c>
      <c r="F18" s="22" t="s">
        <v>74</v>
      </c>
      <c r="G18" s="22" t="s">
        <v>84</v>
      </c>
      <c r="H18" s="23">
        <v>251046</v>
      </c>
      <c r="I18" s="23">
        <v>246025.08</v>
      </c>
      <c r="J18" s="24">
        <f>Resumen!$B$13</f>
        <v>0.87027808613583735</v>
      </c>
      <c r="K18" s="23">
        <f t="shared" si="0"/>
        <v>214110</v>
      </c>
      <c r="L18" s="23">
        <f t="shared" si="1"/>
        <v>36936</v>
      </c>
    </row>
    <row r="19" spans="1:12" ht="26.4">
      <c r="A19" s="22">
        <v>15</v>
      </c>
      <c r="B19" s="22" t="s">
        <v>81</v>
      </c>
      <c r="C19" s="22" t="s">
        <v>87</v>
      </c>
      <c r="D19" s="22" t="s">
        <v>86</v>
      </c>
      <c r="E19" s="22" t="s">
        <v>73</v>
      </c>
      <c r="F19" s="22" t="s">
        <v>74</v>
      </c>
      <c r="G19" s="22" t="s">
        <v>84</v>
      </c>
      <c r="H19" s="23">
        <v>174736</v>
      </c>
      <c r="I19" s="23">
        <v>171241.28</v>
      </c>
      <c r="J19" s="24">
        <f>Resumen!$B$13</f>
        <v>0.87027808613583735</v>
      </c>
      <c r="K19" s="23">
        <f t="shared" si="0"/>
        <v>149028</v>
      </c>
      <c r="L19" s="23">
        <f t="shared" si="1"/>
        <v>25708</v>
      </c>
    </row>
    <row r="20" spans="1:12" ht="52.8">
      <c r="A20" s="22">
        <v>16</v>
      </c>
      <c r="B20" s="22" t="s">
        <v>81</v>
      </c>
      <c r="C20" s="22" t="s">
        <v>88</v>
      </c>
      <c r="D20" s="22" t="s">
        <v>89</v>
      </c>
      <c r="E20" s="22" t="s">
        <v>73</v>
      </c>
      <c r="F20" s="22" t="s">
        <v>74</v>
      </c>
      <c r="G20" s="22" t="s">
        <v>84</v>
      </c>
      <c r="H20" s="23">
        <v>61854</v>
      </c>
      <c r="I20" s="23">
        <v>60616.92</v>
      </c>
      <c r="J20" s="24">
        <f>Resumen!$B$13</f>
        <v>0.87027808613583735</v>
      </c>
      <c r="K20" s="23">
        <f t="shared" si="0"/>
        <v>52754</v>
      </c>
      <c r="L20" s="23">
        <f t="shared" si="1"/>
        <v>9100</v>
      </c>
    </row>
    <row r="21" spans="1:12" ht="39.6">
      <c r="A21" s="22">
        <v>17</v>
      </c>
      <c r="B21" s="22" t="s">
        <v>81</v>
      </c>
      <c r="C21" s="22" t="s">
        <v>90</v>
      </c>
      <c r="D21" s="22" t="s">
        <v>91</v>
      </c>
      <c r="E21" s="22" t="s">
        <v>73</v>
      </c>
      <c r="F21" s="22" t="s">
        <v>74</v>
      </c>
      <c r="G21" s="22" t="s">
        <v>84</v>
      </c>
      <c r="H21" s="23">
        <v>58843</v>
      </c>
      <c r="I21" s="23">
        <v>57666.14</v>
      </c>
      <c r="J21" s="24">
        <f>Resumen!$B$13</f>
        <v>0.87027808613583735</v>
      </c>
      <c r="K21" s="23">
        <f t="shared" si="0"/>
        <v>50186</v>
      </c>
      <c r="L21" s="23">
        <f t="shared" si="1"/>
        <v>8657</v>
      </c>
    </row>
    <row r="22" spans="1:12" ht="39.6">
      <c r="A22" s="22">
        <v>18</v>
      </c>
      <c r="B22" s="22" t="s">
        <v>81</v>
      </c>
      <c r="C22" s="22" t="s">
        <v>92</v>
      </c>
      <c r="D22" s="22" t="s">
        <v>93</v>
      </c>
      <c r="E22" s="22" t="s">
        <v>94</v>
      </c>
      <c r="F22" s="22" t="s">
        <v>74</v>
      </c>
      <c r="G22" s="22" t="s">
        <v>84</v>
      </c>
      <c r="H22" s="23">
        <v>142051</v>
      </c>
      <c r="I22" s="23">
        <v>139209.98000000001</v>
      </c>
      <c r="J22" s="24">
        <f>Resumen!$B$13</f>
        <v>0.87027808613583735</v>
      </c>
      <c r="K22" s="23">
        <f t="shared" si="0"/>
        <v>121151</v>
      </c>
      <c r="L22" s="23">
        <f t="shared" si="1"/>
        <v>20900</v>
      </c>
    </row>
    <row r="23" spans="1:12" ht="66">
      <c r="A23" s="22">
        <v>19</v>
      </c>
      <c r="B23" s="22" t="s">
        <v>81</v>
      </c>
      <c r="C23" s="22" t="s">
        <v>95</v>
      </c>
      <c r="D23" s="22" t="s">
        <v>96</v>
      </c>
      <c r="E23" s="22" t="s">
        <v>94</v>
      </c>
      <c r="F23" s="22" t="s">
        <v>74</v>
      </c>
      <c r="G23" s="22" t="s">
        <v>84</v>
      </c>
      <c r="H23" s="23">
        <v>61854</v>
      </c>
      <c r="I23" s="23">
        <v>60616.92</v>
      </c>
      <c r="J23" s="24">
        <f>Resumen!$B$13</f>
        <v>0.87027808613583735</v>
      </c>
      <c r="K23" s="23">
        <f t="shared" si="0"/>
        <v>52754</v>
      </c>
      <c r="L23" s="23">
        <f t="shared" si="1"/>
        <v>9100</v>
      </c>
    </row>
    <row r="24" spans="1:12" ht="39.6">
      <c r="A24" s="22">
        <v>20</v>
      </c>
      <c r="B24" s="22" t="s">
        <v>81</v>
      </c>
      <c r="C24" s="22" t="s">
        <v>97</v>
      </c>
      <c r="D24" s="22" t="s">
        <v>98</v>
      </c>
      <c r="E24" s="22" t="s">
        <v>99</v>
      </c>
      <c r="F24" s="22" t="s">
        <v>74</v>
      </c>
      <c r="G24" s="22" t="s">
        <v>84</v>
      </c>
      <c r="H24" s="23">
        <v>66854</v>
      </c>
      <c r="I24" s="23">
        <v>65516.92</v>
      </c>
      <c r="J24" s="24">
        <f>Resumen!$B$13</f>
        <v>0.87027808613583735</v>
      </c>
      <c r="K24" s="23">
        <f t="shared" si="0"/>
        <v>57018</v>
      </c>
      <c r="L24" s="23">
        <f t="shared" si="1"/>
        <v>9836</v>
      </c>
    </row>
    <row r="25" spans="1:12" ht="39.6">
      <c r="A25" s="22">
        <v>21</v>
      </c>
      <c r="B25" s="22" t="s">
        <v>81</v>
      </c>
      <c r="C25" s="22" t="s">
        <v>100</v>
      </c>
      <c r="D25" s="23" t="s">
        <v>101</v>
      </c>
      <c r="E25" s="23" t="s">
        <v>73</v>
      </c>
      <c r="F25" s="22" t="s">
        <v>74</v>
      </c>
      <c r="G25" s="22" t="s">
        <v>84</v>
      </c>
      <c r="H25" s="23">
        <v>66117</v>
      </c>
      <c r="I25" s="23">
        <v>64794.66</v>
      </c>
      <c r="J25" s="24">
        <f>Resumen!$B$13</f>
        <v>0.87027808613583735</v>
      </c>
      <c r="K25" s="23">
        <f t="shared" si="0"/>
        <v>56389</v>
      </c>
      <c r="L25" s="23">
        <f t="shared" si="1"/>
        <v>9728</v>
      </c>
    </row>
    <row r="26" spans="1:12" ht="39.6">
      <c r="A26" s="22">
        <v>22</v>
      </c>
      <c r="B26" s="22" t="s">
        <v>81</v>
      </c>
      <c r="C26" s="22" t="s">
        <v>102</v>
      </c>
      <c r="D26" s="23" t="s">
        <v>103</v>
      </c>
      <c r="E26" s="23" t="s">
        <v>104</v>
      </c>
      <c r="F26" s="22" t="s">
        <v>74</v>
      </c>
      <c r="G26" s="22" t="s">
        <v>84</v>
      </c>
      <c r="H26" s="23">
        <v>168389</v>
      </c>
      <c r="I26" s="23">
        <v>165021.22</v>
      </c>
      <c r="J26" s="24">
        <f>Resumen!$B$13</f>
        <v>0.87027808613583735</v>
      </c>
      <c r="K26" s="23">
        <f t="shared" si="0"/>
        <v>143614</v>
      </c>
      <c r="L26" s="23">
        <f t="shared" si="1"/>
        <v>24775</v>
      </c>
    </row>
    <row r="27" spans="1:12" ht="26.4">
      <c r="A27" s="22">
        <v>23</v>
      </c>
      <c r="B27" s="22" t="s">
        <v>81</v>
      </c>
      <c r="C27" s="22" t="s">
        <v>105</v>
      </c>
      <c r="D27" s="22" t="s">
        <v>106</v>
      </c>
      <c r="E27" s="22" t="s">
        <v>107</v>
      </c>
      <c r="F27" s="22" t="s">
        <v>74</v>
      </c>
      <c r="G27" s="22" t="s">
        <v>84</v>
      </c>
      <c r="H27" s="23">
        <v>43212</v>
      </c>
      <c r="I27" s="23">
        <v>42347.76</v>
      </c>
      <c r="J27" s="24">
        <f>Resumen!$B$13</f>
        <v>0.87027808613583735</v>
      </c>
      <c r="K27" s="23">
        <f t="shared" si="0"/>
        <v>36854</v>
      </c>
      <c r="L27" s="23">
        <f t="shared" si="1"/>
        <v>6358</v>
      </c>
    </row>
    <row r="28" spans="1:12" ht="39.6">
      <c r="A28" s="22">
        <v>24</v>
      </c>
      <c r="B28" s="22" t="s">
        <v>81</v>
      </c>
      <c r="C28" s="22" t="s">
        <v>108</v>
      </c>
      <c r="D28" s="22" t="s">
        <v>109</v>
      </c>
      <c r="E28" s="22" t="s">
        <v>104</v>
      </c>
      <c r="F28" s="22" t="s">
        <v>74</v>
      </c>
      <c r="G28" s="22" t="s">
        <v>84</v>
      </c>
      <c r="H28" s="23">
        <v>166259</v>
      </c>
      <c r="I28" s="23">
        <v>162933.82</v>
      </c>
      <c r="J28" s="24">
        <f>Resumen!$B$13</f>
        <v>0.87027808613583735</v>
      </c>
      <c r="K28" s="23">
        <f t="shared" si="0"/>
        <v>141798</v>
      </c>
      <c r="L28" s="23">
        <f t="shared" si="1"/>
        <v>24461</v>
      </c>
    </row>
    <row r="29" spans="1:12" ht="66">
      <c r="A29" s="22">
        <v>25</v>
      </c>
      <c r="B29" s="22" t="s">
        <v>81</v>
      </c>
      <c r="C29" s="22" t="s">
        <v>110</v>
      </c>
      <c r="D29" s="22" t="s">
        <v>111</v>
      </c>
      <c r="E29" s="22" t="s">
        <v>73</v>
      </c>
      <c r="F29" s="22" t="s">
        <v>74</v>
      </c>
      <c r="G29" s="22" t="s">
        <v>84</v>
      </c>
      <c r="H29" s="23">
        <v>61343</v>
      </c>
      <c r="I29" s="23">
        <v>60116.14</v>
      </c>
      <c r="J29" s="24">
        <f>Resumen!$B$13</f>
        <v>0.87027808613583735</v>
      </c>
      <c r="K29" s="23">
        <f t="shared" si="0"/>
        <v>52318</v>
      </c>
      <c r="L29" s="23">
        <f t="shared" si="1"/>
        <v>9025</v>
      </c>
    </row>
    <row r="30" spans="1:12" ht="26.4">
      <c r="A30" s="22">
        <v>26</v>
      </c>
      <c r="B30" s="22" t="s">
        <v>81</v>
      </c>
      <c r="C30" s="22" t="s">
        <v>112</v>
      </c>
      <c r="D30" s="22" t="s">
        <v>113</v>
      </c>
      <c r="E30" s="22" t="s">
        <v>73</v>
      </c>
      <c r="F30" s="22" t="s">
        <v>74</v>
      </c>
      <c r="G30" s="22" t="s">
        <v>84</v>
      </c>
      <c r="H30" s="23">
        <v>61343</v>
      </c>
      <c r="I30" s="23">
        <v>60116.14</v>
      </c>
      <c r="J30" s="24">
        <f>Resumen!$B$13</f>
        <v>0.87027808613583735</v>
      </c>
      <c r="K30" s="23">
        <f t="shared" si="0"/>
        <v>52318</v>
      </c>
      <c r="L30" s="23">
        <f t="shared" si="1"/>
        <v>9025</v>
      </c>
    </row>
    <row r="31" spans="1:12" ht="52.8">
      <c r="A31" s="22">
        <v>27</v>
      </c>
      <c r="B31" s="22" t="s">
        <v>81</v>
      </c>
      <c r="C31" s="22" t="s">
        <v>114</v>
      </c>
      <c r="D31" s="22" t="s">
        <v>115</v>
      </c>
      <c r="E31" s="22" t="s">
        <v>73</v>
      </c>
      <c r="F31" s="22" t="s">
        <v>74</v>
      </c>
      <c r="G31" s="22" t="s">
        <v>84</v>
      </c>
      <c r="H31" s="23">
        <v>56712</v>
      </c>
      <c r="I31" s="23">
        <v>55577.760000000002</v>
      </c>
      <c r="J31" s="24">
        <f>Resumen!$B$13</f>
        <v>0.87027808613583735</v>
      </c>
      <c r="K31" s="23">
        <f t="shared" si="0"/>
        <v>48368</v>
      </c>
      <c r="L31" s="23">
        <f t="shared" si="1"/>
        <v>8344</v>
      </c>
    </row>
    <row r="32" spans="1:12" ht="79.2">
      <c r="A32" s="22">
        <v>28</v>
      </c>
      <c r="B32" s="22" t="s">
        <v>81</v>
      </c>
      <c r="C32" s="22" t="s">
        <v>116</v>
      </c>
      <c r="D32" s="22" t="s">
        <v>117</v>
      </c>
      <c r="E32" s="22" t="s">
        <v>73</v>
      </c>
      <c r="F32" s="22" t="s">
        <v>74</v>
      </c>
      <c r="G32" s="22" t="s">
        <v>84</v>
      </c>
      <c r="H32" s="23">
        <v>68617</v>
      </c>
      <c r="I32" s="23">
        <v>67244.66</v>
      </c>
      <c r="J32" s="24">
        <f>Resumen!$B$13</f>
        <v>0.87027808613583735</v>
      </c>
      <c r="K32" s="23">
        <f t="shared" si="0"/>
        <v>58522</v>
      </c>
      <c r="L32" s="23">
        <f t="shared" si="1"/>
        <v>10095</v>
      </c>
    </row>
    <row r="33" spans="1:12" ht="52.8">
      <c r="A33" s="22">
        <v>29</v>
      </c>
      <c r="B33" s="22" t="s">
        <v>118</v>
      </c>
      <c r="C33" s="22" t="s">
        <v>119</v>
      </c>
      <c r="D33" s="22" t="s">
        <v>120</v>
      </c>
      <c r="E33" s="22" t="s">
        <v>73</v>
      </c>
      <c r="F33" s="22" t="s">
        <v>74</v>
      </c>
      <c r="G33" s="22" t="s">
        <v>84</v>
      </c>
      <c r="H33" s="23">
        <v>35478</v>
      </c>
      <c r="I33" s="23">
        <v>34768.44</v>
      </c>
      <c r="J33" s="24">
        <f>Resumen!$B$13</f>
        <v>0.87027808613583735</v>
      </c>
      <c r="K33" s="23">
        <f t="shared" si="0"/>
        <v>30258</v>
      </c>
      <c r="L33" s="23">
        <f t="shared" si="1"/>
        <v>5220</v>
      </c>
    </row>
    <row r="34" spans="1:12" ht="52.8">
      <c r="A34" s="22">
        <v>30</v>
      </c>
      <c r="B34" s="22" t="s">
        <v>118</v>
      </c>
      <c r="C34" s="22" t="s">
        <v>121</v>
      </c>
      <c r="D34" s="22" t="s">
        <v>122</v>
      </c>
      <c r="E34" s="22" t="s">
        <v>73</v>
      </c>
      <c r="F34" s="22" t="s">
        <v>74</v>
      </c>
      <c r="G34" s="22" t="s">
        <v>84</v>
      </c>
      <c r="H34" s="23">
        <v>50592</v>
      </c>
      <c r="I34" s="23">
        <v>49580.160000000003</v>
      </c>
      <c r="J34" s="24">
        <f>Resumen!$B$13</f>
        <v>0.87027808613583735</v>
      </c>
      <c r="K34" s="23">
        <f t="shared" si="0"/>
        <v>43149</v>
      </c>
      <c r="L34" s="23">
        <f t="shared" si="1"/>
        <v>7443</v>
      </c>
    </row>
    <row r="35" spans="1:12" ht="39.6">
      <c r="A35" s="22">
        <v>31</v>
      </c>
      <c r="B35" s="22" t="s">
        <v>118</v>
      </c>
      <c r="C35" s="22" t="s">
        <v>123</v>
      </c>
      <c r="D35" s="22" t="s">
        <v>124</v>
      </c>
      <c r="E35" s="22" t="s">
        <v>125</v>
      </c>
      <c r="F35" s="22" t="s">
        <v>74</v>
      </c>
      <c r="G35" s="22" t="s">
        <v>84</v>
      </c>
      <c r="H35" s="23">
        <v>125683</v>
      </c>
      <c r="I35" s="23">
        <v>123169.34</v>
      </c>
      <c r="J35" s="24">
        <f>Resumen!$B$13</f>
        <v>0.87027808613583735</v>
      </c>
      <c r="K35" s="23">
        <f t="shared" si="0"/>
        <v>107192</v>
      </c>
      <c r="L35" s="23">
        <f t="shared" si="1"/>
        <v>18491</v>
      </c>
    </row>
    <row r="36" spans="1:12" ht="39.6">
      <c r="A36" s="22">
        <v>32</v>
      </c>
      <c r="B36" s="22" t="s">
        <v>118</v>
      </c>
      <c r="C36" s="22" t="s">
        <v>126</v>
      </c>
      <c r="D36" s="22" t="s">
        <v>127</v>
      </c>
      <c r="E36" s="22" t="s">
        <v>128</v>
      </c>
      <c r="F36" s="22" t="s">
        <v>74</v>
      </c>
      <c r="G36" s="22" t="s">
        <v>84</v>
      </c>
      <c r="H36" s="23">
        <v>250995</v>
      </c>
      <c r="I36" s="23">
        <v>245975.1</v>
      </c>
      <c r="J36" s="24">
        <f>Resumen!$B$13</f>
        <v>0.87027808613583735</v>
      </c>
      <c r="K36" s="23">
        <f t="shared" si="0"/>
        <v>214067</v>
      </c>
      <c r="L36" s="23">
        <f t="shared" si="1"/>
        <v>36928</v>
      </c>
    </row>
    <row r="37" spans="1:12" ht="39.6">
      <c r="A37" s="22">
        <v>33</v>
      </c>
      <c r="B37" s="22" t="s">
        <v>118</v>
      </c>
      <c r="C37" s="22" t="s">
        <v>129</v>
      </c>
      <c r="D37" s="22" t="s">
        <v>130</v>
      </c>
      <c r="E37" s="22" t="s">
        <v>128</v>
      </c>
      <c r="F37" s="22" t="s">
        <v>74</v>
      </c>
      <c r="G37" s="22" t="s">
        <v>84</v>
      </c>
      <c r="H37" s="23">
        <v>253169</v>
      </c>
      <c r="I37" s="23">
        <v>248105.62</v>
      </c>
      <c r="J37" s="24">
        <f>Resumen!$B$13</f>
        <v>0.87027808613583735</v>
      </c>
      <c r="K37" s="23">
        <f t="shared" si="0"/>
        <v>215921</v>
      </c>
      <c r="L37" s="23">
        <f t="shared" si="1"/>
        <v>37248</v>
      </c>
    </row>
    <row r="38" spans="1:12" ht="39.6">
      <c r="A38" s="22">
        <v>34</v>
      </c>
      <c r="B38" s="22" t="s">
        <v>131</v>
      </c>
      <c r="C38" s="22" t="s">
        <v>132</v>
      </c>
      <c r="D38" s="22" t="s">
        <v>133</v>
      </c>
      <c r="E38" s="22" t="s">
        <v>134</v>
      </c>
      <c r="F38" s="22" t="s">
        <v>74</v>
      </c>
      <c r="G38" s="22" t="s">
        <v>84</v>
      </c>
      <c r="H38" s="23">
        <v>68619</v>
      </c>
      <c r="I38" s="23">
        <v>67246.62</v>
      </c>
      <c r="J38" s="24">
        <f>Resumen!$B$13</f>
        <v>0.87027808613583735</v>
      </c>
      <c r="K38" s="23">
        <f t="shared" si="0"/>
        <v>58523</v>
      </c>
      <c r="L38" s="23">
        <f t="shared" si="1"/>
        <v>10096</v>
      </c>
    </row>
    <row r="39" spans="1:12" ht="66">
      <c r="A39" s="22">
        <v>35</v>
      </c>
      <c r="B39" s="22" t="s">
        <v>131</v>
      </c>
      <c r="C39" s="22" t="s">
        <v>135</v>
      </c>
      <c r="D39" s="22" t="s">
        <v>136</v>
      </c>
      <c r="E39" s="22" t="s">
        <v>137</v>
      </c>
      <c r="F39" s="22" t="s">
        <v>74</v>
      </c>
      <c r="G39" s="22" t="s">
        <v>84</v>
      </c>
      <c r="H39" s="23">
        <v>54354</v>
      </c>
      <c r="I39" s="23">
        <v>53266.92</v>
      </c>
      <c r="J39" s="24">
        <f>Resumen!$B$13</f>
        <v>0.87027808613583735</v>
      </c>
      <c r="K39" s="23">
        <f t="shared" si="0"/>
        <v>46357</v>
      </c>
      <c r="L39" s="23">
        <f t="shared" si="1"/>
        <v>7997</v>
      </c>
    </row>
    <row r="40" spans="1:12" ht="66">
      <c r="A40" s="22">
        <v>36</v>
      </c>
      <c r="B40" s="22" t="s">
        <v>131</v>
      </c>
      <c r="C40" s="22" t="s">
        <v>138</v>
      </c>
      <c r="D40" s="22" t="s">
        <v>136</v>
      </c>
      <c r="E40" s="22" t="s">
        <v>139</v>
      </c>
      <c r="F40" s="22" t="s">
        <v>74</v>
      </c>
      <c r="G40" s="22" t="s">
        <v>84</v>
      </c>
      <c r="H40" s="23">
        <v>64676</v>
      </c>
      <c r="I40" s="23">
        <v>63382.48</v>
      </c>
      <c r="J40" s="24">
        <f>Resumen!$B$13</f>
        <v>0.87027808613583735</v>
      </c>
      <c r="K40" s="23">
        <f t="shared" si="0"/>
        <v>55160</v>
      </c>
      <c r="L40" s="23">
        <f t="shared" si="1"/>
        <v>9516</v>
      </c>
    </row>
    <row r="41" spans="1:12" ht="66">
      <c r="A41" s="22">
        <v>37</v>
      </c>
      <c r="B41" s="22" t="s">
        <v>131</v>
      </c>
      <c r="C41" s="22" t="s">
        <v>140</v>
      </c>
      <c r="D41" s="22" t="s">
        <v>136</v>
      </c>
      <c r="E41" s="22" t="s">
        <v>141</v>
      </c>
      <c r="F41" s="22" t="s">
        <v>74</v>
      </c>
      <c r="G41" s="22" t="s">
        <v>84</v>
      </c>
      <c r="H41" s="23">
        <v>129596</v>
      </c>
      <c r="I41" s="23">
        <v>127004.08</v>
      </c>
      <c r="J41" s="24">
        <f>Resumen!$B$13</f>
        <v>0.87027808613583735</v>
      </c>
      <c r="K41" s="23">
        <f t="shared" si="0"/>
        <v>110529</v>
      </c>
      <c r="L41" s="23">
        <f t="shared" si="1"/>
        <v>19067</v>
      </c>
    </row>
    <row r="42" spans="1:12" ht="66">
      <c r="A42" s="22">
        <v>38</v>
      </c>
      <c r="B42" s="22" t="s">
        <v>131</v>
      </c>
      <c r="C42" s="22" t="s">
        <v>142</v>
      </c>
      <c r="D42" s="22" t="s">
        <v>136</v>
      </c>
      <c r="E42" s="22" t="s">
        <v>143</v>
      </c>
      <c r="F42" s="22" t="s">
        <v>74</v>
      </c>
      <c r="G42" s="22" t="s">
        <v>84</v>
      </c>
      <c r="H42" s="23">
        <v>142579</v>
      </c>
      <c r="I42" s="23">
        <v>139727.42000000001</v>
      </c>
      <c r="J42" s="24">
        <f>Resumen!$B$13</f>
        <v>0.87027808613583735</v>
      </c>
      <c r="K42" s="23">
        <f t="shared" si="0"/>
        <v>121602</v>
      </c>
      <c r="L42" s="23">
        <f t="shared" si="1"/>
        <v>20977</v>
      </c>
    </row>
    <row r="43" spans="1:12" ht="66">
      <c r="A43" s="22">
        <v>39</v>
      </c>
      <c r="B43" s="22" t="s">
        <v>131</v>
      </c>
      <c r="C43" s="22" t="s">
        <v>144</v>
      </c>
      <c r="D43" s="22" t="s">
        <v>136</v>
      </c>
      <c r="E43" s="22" t="s">
        <v>145</v>
      </c>
      <c r="F43" s="22" t="s">
        <v>74</v>
      </c>
      <c r="G43" s="22" t="s">
        <v>84</v>
      </c>
      <c r="H43" s="23">
        <v>77142</v>
      </c>
      <c r="I43" s="23">
        <v>75599.16</v>
      </c>
      <c r="J43" s="24">
        <f>Resumen!$B$13</f>
        <v>0.87027808613583735</v>
      </c>
      <c r="K43" s="23">
        <f t="shared" si="0"/>
        <v>65792</v>
      </c>
      <c r="L43" s="23">
        <f t="shared" si="1"/>
        <v>11350</v>
      </c>
    </row>
    <row r="44" spans="1:12" ht="66">
      <c r="A44" s="22">
        <v>40</v>
      </c>
      <c r="B44" s="22" t="s">
        <v>131</v>
      </c>
      <c r="C44" s="22" t="s">
        <v>146</v>
      </c>
      <c r="D44" s="22" t="s">
        <v>136</v>
      </c>
      <c r="E44" s="22" t="s">
        <v>147</v>
      </c>
      <c r="F44" s="22" t="s">
        <v>74</v>
      </c>
      <c r="G44" s="22" t="s">
        <v>84</v>
      </c>
      <c r="H44" s="23">
        <v>54426</v>
      </c>
      <c r="I44" s="23">
        <v>53337.48</v>
      </c>
      <c r="J44" s="24">
        <f>Resumen!$B$13</f>
        <v>0.87027808613583735</v>
      </c>
      <c r="K44" s="23">
        <f t="shared" si="0"/>
        <v>46418</v>
      </c>
      <c r="L44" s="23">
        <f t="shared" si="1"/>
        <v>8008</v>
      </c>
    </row>
    <row r="45" spans="1:12" ht="39.6">
      <c r="A45" s="22">
        <v>41</v>
      </c>
      <c r="B45" s="22" t="s">
        <v>131</v>
      </c>
      <c r="C45" s="22" t="s">
        <v>148</v>
      </c>
      <c r="D45" s="22" t="s">
        <v>149</v>
      </c>
      <c r="E45" s="22" t="s">
        <v>134</v>
      </c>
      <c r="F45" s="22" t="s">
        <v>74</v>
      </c>
      <c r="G45" s="22" t="s">
        <v>84</v>
      </c>
      <c r="H45" s="23">
        <v>73627</v>
      </c>
      <c r="I45" s="23">
        <v>72154.460000000006</v>
      </c>
      <c r="J45" s="24">
        <f>Resumen!$B$13</f>
        <v>0.87027808613583735</v>
      </c>
      <c r="K45" s="23">
        <f t="shared" si="0"/>
        <v>62794</v>
      </c>
      <c r="L45" s="23">
        <f t="shared" si="1"/>
        <v>10833</v>
      </c>
    </row>
    <row r="46" spans="1:12" ht="39.6">
      <c r="A46" s="22">
        <v>42</v>
      </c>
      <c r="B46" s="22" t="s">
        <v>131</v>
      </c>
      <c r="C46" s="22" t="s">
        <v>150</v>
      </c>
      <c r="D46" s="22" t="s">
        <v>151</v>
      </c>
      <c r="E46" s="22" t="s">
        <v>128</v>
      </c>
      <c r="F46" s="22" t="s">
        <v>152</v>
      </c>
      <c r="G46" s="22" t="s">
        <v>153</v>
      </c>
      <c r="H46" s="23">
        <v>169835</v>
      </c>
      <c r="I46" s="23">
        <v>166438.29999999999</v>
      </c>
      <c r="J46" s="24">
        <f>Resumen!$B$13</f>
        <v>0.87027808613583735</v>
      </c>
      <c r="K46" s="23">
        <f t="shared" si="0"/>
        <v>144848</v>
      </c>
      <c r="L46" s="23">
        <f t="shared" si="1"/>
        <v>24987</v>
      </c>
    </row>
    <row r="47" spans="1:12" ht="52.8">
      <c r="A47" s="22">
        <v>43</v>
      </c>
      <c r="B47" s="22" t="s">
        <v>154</v>
      </c>
      <c r="C47" s="22" t="s">
        <v>155</v>
      </c>
      <c r="D47" s="22" t="s">
        <v>156</v>
      </c>
      <c r="E47" s="22" t="s">
        <v>157</v>
      </c>
      <c r="F47" s="22" t="s">
        <v>74</v>
      </c>
      <c r="G47" s="22" t="s">
        <v>158</v>
      </c>
      <c r="H47" s="23">
        <v>141748</v>
      </c>
      <c r="I47" s="23">
        <v>138913.04</v>
      </c>
      <c r="J47" s="24">
        <f>Resumen!$B$13</f>
        <v>0.87027808613583735</v>
      </c>
      <c r="K47" s="23">
        <f t="shared" si="0"/>
        <v>120893</v>
      </c>
      <c r="L47" s="23">
        <f t="shared" si="1"/>
        <v>20855</v>
      </c>
    </row>
    <row r="48" spans="1:12" ht="52.8">
      <c r="A48" s="22">
        <v>44</v>
      </c>
      <c r="B48" s="22" t="s">
        <v>154</v>
      </c>
      <c r="C48" s="22" t="s">
        <v>159</v>
      </c>
      <c r="D48" s="22" t="s">
        <v>160</v>
      </c>
      <c r="E48" s="22" t="s">
        <v>161</v>
      </c>
      <c r="F48" s="22" t="s">
        <v>74</v>
      </c>
      <c r="G48" s="22" t="s">
        <v>158</v>
      </c>
      <c r="H48" s="23">
        <v>121294</v>
      </c>
      <c r="I48" s="23">
        <v>118868.12</v>
      </c>
      <c r="J48" s="24">
        <f>Resumen!$B$13</f>
        <v>0.87027808613583735</v>
      </c>
      <c r="K48" s="23">
        <f t="shared" si="0"/>
        <v>103448</v>
      </c>
      <c r="L48" s="23">
        <f t="shared" si="1"/>
        <v>17846</v>
      </c>
    </row>
    <row r="49" spans="1:12" ht="52.8">
      <c r="A49" s="22">
        <v>45</v>
      </c>
      <c r="B49" s="22" t="s">
        <v>154</v>
      </c>
      <c r="C49" s="22" t="s">
        <v>162</v>
      </c>
      <c r="D49" s="22" t="s">
        <v>160</v>
      </c>
      <c r="E49" s="22" t="s">
        <v>163</v>
      </c>
      <c r="F49" s="22" t="s">
        <v>74</v>
      </c>
      <c r="G49" s="22" t="s">
        <v>158</v>
      </c>
      <c r="H49" s="23">
        <v>143390</v>
      </c>
      <c r="I49" s="23">
        <v>140522.20000000001</v>
      </c>
      <c r="J49" s="24">
        <f>Resumen!$B$13</f>
        <v>0.87027808613583735</v>
      </c>
      <c r="K49" s="23">
        <f t="shared" si="0"/>
        <v>122293</v>
      </c>
      <c r="L49" s="23">
        <f t="shared" si="1"/>
        <v>21097</v>
      </c>
    </row>
    <row r="50" spans="1:12" ht="132">
      <c r="A50" s="22">
        <v>46</v>
      </c>
      <c r="B50" s="22" t="s">
        <v>154</v>
      </c>
      <c r="C50" s="22" t="s">
        <v>164</v>
      </c>
      <c r="D50" s="22" t="s">
        <v>165</v>
      </c>
      <c r="E50" s="22" t="s">
        <v>166</v>
      </c>
      <c r="F50" s="22" t="s">
        <v>74</v>
      </c>
      <c r="G50" s="22" t="s">
        <v>158</v>
      </c>
      <c r="H50" s="23">
        <v>311728</v>
      </c>
      <c r="I50" s="23">
        <v>305493.44</v>
      </c>
      <c r="J50" s="24">
        <f>Resumen!$B$13</f>
        <v>0.87027808613583735</v>
      </c>
      <c r="K50" s="23">
        <f t="shared" si="0"/>
        <v>265864</v>
      </c>
      <c r="L50" s="23">
        <f t="shared" si="1"/>
        <v>45864</v>
      </c>
    </row>
    <row r="51" spans="1:12" ht="79.2">
      <c r="A51" s="22">
        <v>47</v>
      </c>
      <c r="B51" s="22" t="s">
        <v>154</v>
      </c>
      <c r="C51" s="22" t="s">
        <v>167</v>
      </c>
      <c r="D51" s="22" t="s">
        <v>168</v>
      </c>
      <c r="E51" s="22" t="s">
        <v>169</v>
      </c>
      <c r="F51" s="22" t="s">
        <v>74</v>
      </c>
      <c r="G51" s="22" t="s">
        <v>158</v>
      </c>
      <c r="H51" s="23">
        <v>157661</v>
      </c>
      <c r="I51" s="23">
        <v>154507.78</v>
      </c>
      <c r="J51" s="24">
        <f>Resumen!$B$13</f>
        <v>0.87027808613583735</v>
      </c>
      <c r="K51" s="23">
        <f t="shared" si="0"/>
        <v>134465</v>
      </c>
      <c r="L51" s="23">
        <f t="shared" si="1"/>
        <v>23196</v>
      </c>
    </row>
    <row r="52" spans="1:12" ht="52.8">
      <c r="A52" s="22">
        <v>48</v>
      </c>
      <c r="B52" s="22" t="s">
        <v>154</v>
      </c>
      <c r="C52" s="22" t="s">
        <v>170</v>
      </c>
      <c r="D52" s="22" t="s">
        <v>171</v>
      </c>
      <c r="E52" s="22" t="s">
        <v>172</v>
      </c>
      <c r="F52" s="22" t="s">
        <v>74</v>
      </c>
      <c r="G52" s="22" t="s">
        <v>158</v>
      </c>
      <c r="H52" s="23">
        <v>136196</v>
      </c>
      <c r="I52" s="23">
        <v>133472.07999999999</v>
      </c>
      <c r="J52" s="24">
        <f>Resumen!$B$13</f>
        <v>0.87027808613583735</v>
      </c>
      <c r="K52" s="23">
        <f t="shared" si="0"/>
        <v>116158</v>
      </c>
      <c r="L52" s="23">
        <f t="shared" si="1"/>
        <v>20038</v>
      </c>
    </row>
    <row r="53" spans="1:12" ht="52.8">
      <c r="A53" s="22">
        <v>49</v>
      </c>
      <c r="B53" s="22" t="s">
        <v>154</v>
      </c>
      <c r="C53" s="22" t="s">
        <v>173</v>
      </c>
      <c r="D53" s="22" t="s">
        <v>174</v>
      </c>
      <c r="E53" s="22" t="s">
        <v>172</v>
      </c>
      <c r="F53" s="22" t="s">
        <v>74</v>
      </c>
      <c r="G53" s="22" t="s">
        <v>158</v>
      </c>
      <c r="H53" s="23">
        <v>133436</v>
      </c>
      <c r="I53" s="23">
        <v>130767.28</v>
      </c>
      <c r="J53" s="24">
        <f>Resumen!$B$13</f>
        <v>0.87027808613583735</v>
      </c>
      <c r="K53" s="23">
        <f t="shared" si="0"/>
        <v>113804</v>
      </c>
      <c r="L53" s="23">
        <f t="shared" si="1"/>
        <v>19632</v>
      </c>
    </row>
    <row r="54" spans="1:12" ht="52.8">
      <c r="A54" s="22">
        <v>50</v>
      </c>
      <c r="B54" s="22" t="s">
        <v>154</v>
      </c>
      <c r="C54" s="22" t="s">
        <v>175</v>
      </c>
      <c r="D54" s="22" t="s">
        <v>176</v>
      </c>
      <c r="E54" s="22" t="s">
        <v>172</v>
      </c>
      <c r="F54" s="22" t="s">
        <v>74</v>
      </c>
      <c r="G54" s="22" t="s">
        <v>158</v>
      </c>
      <c r="H54" s="23">
        <v>101614</v>
      </c>
      <c r="I54" s="23">
        <v>99581.72</v>
      </c>
      <c r="J54" s="24">
        <f>Resumen!$B$13</f>
        <v>0.87027808613583735</v>
      </c>
      <c r="K54" s="23">
        <f t="shared" si="0"/>
        <v>86664</v>
      </c>
      <c r="L54" s="23">
        <f t="shared" si="1"/>
        <v>14950</v>
      </c>
    </row>
    <row r="55" spans="1:12" ht="39.6">
      <c r="A55" s="22">
        <v>51</v>
      </c>
      <c r="B55" s="22" t="s">
        <v>154</v>
      </c>
      <c r="C55" s="22" t="s">
        <v>177</v>
      </c>
      <c r="D55" s="22" t="s">
        <v>178</v>
      </c>
      <c r="E55" s="22" t="s">
        <v>179</v>
      </c>
      <c r="F55" s="22" t="s">
        <v>74</v>
      </c>
      <c r="G55" s="22" t="s">
        <v>180</v>
      </c>
      <c r="H55" s="23">
        <v>201295</v>
      </c>
      <c r="I55" s="23">
        <v>197269.1</v>
      </c>
      <c r="J55" s="24">
        <f>Resumen!$B$13</f>
        <v>0.87027808613583735</v>
      </c>
      <c r="K55" s="23">
        <f t="shared" si="0"/>
        <v>171679</v>
      </c>
      <c r="L55" s="23">
        <f t="shared" si="1"/>
        <v>29616</v>
      </c>
    </row>
    <row r="56" spans="1:12" ht="66">
      <c r="A56" s="22">
        <v>52</v>
      </c>
      <c r="B56" s="22" t="s">
        <v>154</v>
      </c>
      <c r="C56" s="22" t="s">
        <v>181</v>
      </c>
      <c r="D56" s="22" t="s">
        <v>182</v>
      </c>
      <c r="E56" s="22" t="s">
        <v>179</v>
      </c>
      <c r="F56" s="22" t="s">
        <v>74</v>
      </c>
      <c r="G56" s="22" t="s">
        <v>158</v>
      </c>
      <c r="H56" s="23">
        <v>105329</v>
      </c>
      <c r="I56" s="23">
        <v>103222.42</v>
      </c>
      <c r="J56" s="24">
        <f>Resumen!$B$13</f>
        <v>0.87027808613583735</v>
      </c>
      <c r="K56" s="23">
        <f t="shared" si="0"/>
        <v>89832</v>
      </c>
      <c r="L56" s="23">
        <f t="shared" si="1"/>
        <v>15497</v>
      </c>
    </row>
    <row r="57" spans="1:12" ht="39.6">
      <c r="A57" s="22">
        <v>53</v>
      </c>
      <c r="B57" s="22" t="s">
        <v>154</v>
      </c>
      <c r="C57" s="22" t="s">
        <v>183</v>
      </c>
      <c r="D57" s="22" t="s">
        <v>184</v>
      </c>
      <c r="E57" s="22" t="s">
        <v>179</v>
      </c>
      <c r="F57" s="22" t="s">
        <v>74</v>
      </c>
      <c r="G57" s="22" t="s">
        <v>158</v>
      </c>
      <c r="H57" s="23">
        <v>199033</v>
      </c>
      <c r="I57" s="23">
        <v>195052.34</v>
      </c>
      <c r="J57" s="24">
        <f>Resumen!$B$13</f>
        <v>0.87027808613583735</v>
      </c>
      <c r="K57" s="23">
        <f t="shared" si="0"/>
        <v>169750</v>
      </c>
      <c r="L57" s="23">
        <f t="shared" si="1"/>
        <v>29283</v>
      </c>
    </row>
    <row r="58" spans="1:12" ht="26.4">
      <c r="A58" s="22">
        <v>54</v>
      </c>
      <c r="B58" s="22" t="s">
        <v>154</v>
      </c>
      <c r="C58" s="22" t="s">
        <v>185</v>
      </c>
      <c r="D58" s="22" t="s">
        <v>186</v>
      </c>
      <c r="E58" s="22" t="s">
        <v>187</v>
      </c>
      <c r="F58" s="22" t="s">
        <v>188</v>
      </c>
      <c r="G58" s="22" t="s">
        <v>158</v>
      </c>
      <c r="H58" s="23">
        <v>127767</v>
      </c>
      <c r="I58" s="23">
        <v>125211.66</v>
      </c>
      <c r="J58" s="24">
        <f>Resumen!$B$13</f>
        <v>0.87027808613583735</v>
      </c>
      <c r="K58" s="23">
        <f t="shared" si="0"/>
        <v>108969</v>
      </c>
      <c r="L58" s="23">
        <f t="shared" si="1"/>
        <v>18798</v>
      </c>
    </row>
    <row r="59" spans="1:12" ht="52.8">
      <c r="A59" s="22">
        <v>55</v>
      </c>
      <c r="B59" s="22" t="s">
        <v>154</v>
      </c>
      <c r="C59" s="22" t="s">
        <v>189</v>
      </c>
      <c r="D59" s="22" t="s">
        <v>190</v>
      </c>
      <c r="E59" s="22" t="s">
        <v>179</v>
      </c>
      <c r="F59" s="22" t="s">
        <v>74</v>
      </c>
      <c r="G59" s="22" t="s">
        <v>158</v>
      </c>
      <c r="H59" s="23">
        <v>167833</v>
      </c>
      <c r="I59" s="23">
        <v>164476.34</v>
      </c>
      <c r="J59" s="24">
        <f>Resumen!$B$13</f>
        <v>0.87027808613583735</v>
      </c>
      <c r="K59" s="23">
        <f t="shared" si="0"/>
        <v>143140</v>
      </c>
      <c r="L59" s="23">
        <f t="shared" si="1"/>
        <v>24693</v>
      </c>
    </row>
    <row r="60" spans="1:12" ht="39.6">
      <c r="A60" s="22">
        <v>56</v>
      </c>
      <c r="B60" s="22" t="s">
        <v>154</v>
      </c>
      <c r="C60" s="22" t="s">
        <v>191</v>
      </c>
      <c r="D60" s="22" t="s">
        <v>192</v>
      </c>
      <c r="E60" s="22" t="s">
        <v>179</v>
      </c>
      <c r="F60" s="22" t="s">
        <v>74</v>
      </c>
      <c r="G60" s="22" t="s">
        <v>158</v>
      </c>
      <c r="H60" s="23">
        <v>96871</v>
      </c>
      <c r="I60" s="23">
        <v>94933.58</v>
      </c>
      <c r="J60" s="24">
        <f>Resumen!$B$13</f>
        <v>0.87027808613583735</v>
      </c>
      <c r="K60" s="23">
        <f t="shared" si="0"/>
        <v>82619</v>
      </c>
      <c r="L60" s="23">
        <f t="shared" si="1"/>
        <v>14252</v>
      </c>
    </row>
    <row r="61" spans="1:12" ht="39.6">
      <c r="A61" s="22">
        <v>57</v>
      </c>
      <c r="B61" s="22" t="s">
        <v>154</v>
      </c>
      <c r="C61" s="22" t="s">
        <v>193</v>
      </c>
      <c r="D61" s="22" t="s">
        <v>194</v>
      </c>
      <c r="E61" s="22" t="s">
        <v>195</v>
      </c>
      <c r="F61" s="22" t="s">
        <v>74</v>
      </c>
      <c r="G61" s="22" t="s">
        <v>158</v>
      </c>
      <c r="H61" s="23">
        <v>129774</v>
      </c>
      <c r="I61" s="23">
        <v>127178.52</v>
      </c>
      <c r="J61" s="24">
        <f>Resumen!$B$13</f>
        <v>0.87027808613583735</v>
      </c>
      <c r="K61" s="23">
        <f t="shared" si="0"/>
        <v>110681</v>
      </c>
      <c r="L61" s="23">
        <f t="shared" si="1"/>
        <v>19093</v>
      </c>
    </row>
    <row r="62" spans="1:12" ht="158.4">
      <c r="A62" s="22">
        <v>58</v>
      </c>
      <c r="B62" s="22" t="s">
        <v>154</v>
      </c>
      <c r="C62" s="22" t="s">
        <v>196</v>
      </c>
      <c r="D62" s="22" t="s">
        <v>197</v>
      </c>
      <c r="E62" s="22" t="s">
        <v>195</v>
      </c>
      <c r="F62" s="22" t="s">
        <v>74</v>
      </c>
      <c r="G62" s="22" t="s">
        <v>158</v>
      </c>
      <c r="H62" s="23">
        <v>127045</v>
      </c>
      <c r="I62" s="23">
        <v>124504.1</v>
      </c>
      <c r="J62" s="24">
        <f>Resumen!$B$13</f>
        <v>0.87027808613583735</v>
      </c>
      <c r="K62" s="23">
        <f t="shared" si="0"/>
        <v>108353</v>
      </c>
      <c r="L62" s="23">
        <f t="shared" si="1"/>
        <v>18692</v>
      </c>
    </row>
    <row r="63" spans="1:12" ht="39.6">
      <c r="A63" s="22">
        <v>59</v>
      </c>
      <c r="B63" s="22" t="s">
        <v>154</v>
      </c>
      <c r="C63" s="22" t="s">
        <v>198</v>
      </c>
      <c r="D63" s="22" t="s">
        <v>199</v>
      </c>
      <c r="E63" s="22" t="s">
        <v>195</v>
      </c>
      <c r="F63" s="22" t="s">
        <v>74</v>
      </c>
      <c r="G63" s="22" t="s">
        <v>158</v>
      </c>
      <c r="H63" s="23">
        <v>81680</v>
      </c>
      <c r="I63" s="23">
        <v>80046.399999999994</v>
      </c>
      <c r="J63" s="24">
        <f>Resumen!$B$13</f>
        <v>0.87027808613583735</v>
      </c>
      <c r="K63" s="23">
        <f t="shared" si="0"/>
        <v>69663</v>
      </c>
      <c r="L63" s="23">
        <f t="shared" si="1"/>
        <v>12017</v>
      </c>
    </row>
    <row r="64" spans="1:12" ht="26.4">
      <c r="A64" s="22">
        <v>60</v>
      </c>
      <c r="B64" s="22" t="s">
        <v>154</v>
      </c>
      <c r="C64" s="22" t="s">
        <v>200</v>
      </c>
      <c r="D64" s="22" t="s">
        <v>201</v>
      </c>
      <c r="E64" s="22" t="s">
        <v>202</v>
      </c>
      <c r="F64" s="22" t="s">
        <v>203</v>
      </c>
      <c r="G64" s="22" t="s">
        <v>158</v>
      </c>
      <c r="H64" s="23">
        <v>131218</v>
      </c>
      <c r="I64" s="23">
        <v>128593.64</v>
      </c>
      <c r="J64" s="24">
        <f>Resumen!$B$13</f>
        <v>0.87027808613583735</v>
      </c>
      <c r="K64" s="23">
        <f t="shared" si="0"/>
        <v>111912</v>
      </c>
      <c r="L64" s="23">
        <f t="shared" si="1"/>
        <v>19306</v>
      </c>
    </row>
    <row r="65" spans="1:12" ht="26.4">
      <c r="A65" s="22">
        <v>61</v>
      </c>
      <c r="B65" s="22" t="s">
        <v>154</v>
      </c>
      <c r="C65" s="22" t="s">
        <v>204</v>
      </c>
      <c r="D65" s="22" t="s">
        <v>205</v>
      </c>
      <c r="E65" s="22" t="s">
        <v>206</v>
      </c>
      <c r="F65" s="22" t="s">
        <v>74</v>
      </c>
      <c r="G65" s="22" t="s">
        <v>158</v>
      </c>
      <c r="H65" s="23">
        <v>39200</v>
      </c>
      <c r="I65" s="23">
        <v>38416</v>
      </c>
      <c r="J65" s="24">
        <f>Resumen!$B$13</f>
        <v>0.87027808613583735</v>
      </c>
      <c r="K65" s="23">
        <f t="shared" si="0"/>
        <v>33433</v>
      </c>
      <c r="L65" s="23">
        <f t="shared" si="1"/>
        <v>5767</v>
      </c>
    </row>
    <row r="66" spans="1:12" ht="79.2">
      <c r="A66" s="22">
        <v>62</v>
      </c>
      <c r="B66" s="22" t="s">
        <v>207</v>
      </c>
      <c r="C66" s="22" t="s">
        <v>208</v>
      </c>
      <c r="D66" s="22" t="s">
        <v>209</v>
      </c>
      <c r="E66" s="22" t="s">
        <v>195</v>
      </c>
      <c r="F66" s="22" t="s">
        <v>74</v>
      </c>
      <c r="G66" s="22" t="s">
        <v>158</v>
      </c>
      <c r="H66" s="23">
        <v>92794</v>
      </c>
      <c r="I66" s="23">
        <v>90938.12</v>
      </c>
      <c r="J66" s="24">
        <f>Resumen!$B$13</f>
        <v>0.87027808613583735</v>
      </c>
      <c r="K66" s="23">
        <f t="shared" si="0"/>
        <v>79141</v>
      </c>
      <c r="L66" s="23">
        <f t="shared" si="1"/>
        <v>13653</v>
      </c>
    </row>
    <row r="67" spans="1:12" ht="39.6">
      <c r="A67" s="22">
        <v>63</v>
      </c>
      <c r="B67" s="22" t="s">
        <v>207</v>
      </c>
      <c r="C67" s="22" t="s">
        <v>210</v>
      </c>
      <c r="D67" s="22" t="s">
        <v>211</v>
      </c>
      <c r="E67" s="22" t="s">
        <v>195</v>
      </c>
      <c r="F67" s="22" t="s">
        <v>74</v>
      </c>
      <c r="G67" s="22" t="s">
        <v>158</v>
      </c>
      <c r="H67" s="23">
        <v>34743</v>
      </c>
      <c r="I67" s="23">
        <v>34048.14</v>
      </c>
      <c r="J67" s="24">
        <f>Resumen!$B$13</f>
        <v>0.87027808613583735</v>
      </c>
      <c r="K67" s="23">
        <f t="shared" si="0"/>
        <v>29631</v>
      </c>
      <c r="L67" s="23">
        <f t="shared" si="1"/>
        <v>5112</v>
      </c>
    </row>
    <row r="68" spans="1:12" ht="39.6">
      <c r="A68" s="22">
        <v>64</v>
      </c>
      <c r="B68" s="22" t="s">
        <v>207</v>
      </c>
      <c r="C68" s="22" t="s">
        <v>212</v>
      </c>
      <c r="D68" s="22" t="s">
        <v>213</v>
      </c>
      <c r="E68" s="22" t="s">
        <v>195</v>
      </c>
      <c r="F68" s="22" t="s">
        <v>74</v>
      </c>
      <c r="G68" s="22" t="s">
        <v>158</v>
      </c>
      <c r="H68" s="23">
        <v>39810</v>
      </c>
      <c r="I68" s="23">
        <v>39013.800000000003</v>
      </c>
      <c r="J68" s="24">
        <f>Resumen!$B$13</f>
        <v>0.87027808613583735</v>
      </c>
      <c r="K68" s="23">
        <f t="shared" si="0"/>
        <v>33953</v>
      </c>
      <c r="L68" s="23">
        <f t="shared" si="1"/>
        <v>5857</v>
      </c>
    </row>
    <row r="69" spans="1:12" ht="39.6">
      <c r="A69" s="22">
        <v>65</v>
      </c>
      <c r="B69" s="22" t="s">
        <v>207</v>
      </c>
      <c r="C69" s="22" t="s">
        <v>214</v>
      </c>
      <c r="D69" s="22" t="s">
        <v>215</v>
      </c>
      <c r="E69" s="22" t="s">
        <v>195</v>
      </c>
      <c r="F69" s="22" t="s">
        <v>74</v>
      </c>
      <c r="G69" s="22" t="s">
        <v>180</v>
      </c>
      <c r="H69" s="23">
        <v>36874</v>
      </c>
      <c r="I69" s="23">
        <v>36136.519999999997</v>
      </c>
      <c r="J69" s="24">
        <f>Resumen!$B$13</f>
        <v>0.87027808613583735</v>
      </c>
      <c r="K69" s="23">
        <f t="shared" ref="K69:K132" si="2">ROUND(I69*$J69,0)</f>
        <v>31449</v>
      </c>
      <c r="L69" s="23">
        <f t="shared" ref="L69:L132" si="3">ROUND(H69-K69,0)</f>
        <v>5425</v>
      </c>
    </row>
    <row r="70" spans="1:12" ht="39.6">
      <c r="A70" s="22">
        <v>66</v>
      </c>
      <c r="B70" s="22" t="s">
        <v>207</v>
      </c>
      <c r="C70" s="22" t="s">
        <v>216</v>
      </c>
      <c r="D70" s="22" t="s">
        <v>217</v>
      </c>
      <c r="E70" s="22" t="s">
        <v>195</v>
      </c>
      <c r="F70" s="22" t="s">
        <v>74</v>
      </c>
      <c r="G70" s="22" t="s">
        <v>158</v>
      </c>
      <c r="H70" s="23">
        <v>37593</v>
      </c>
      <c r="I70" s="23">
        <v>36841.14</v>
      </c>
      <c r="J70" s="24">
        <f>Resumen!$B$13</f>
        <v>0.87027808613583735</v>
      </c>
      <c r="K70" s="23">
        <f t="shared" si="2"/>
        <v>32062</v>
      </c>
      <c r="L70" s="23">
        <f t="shared" si="3"/>
        <v>5531</v>
      </c>
    </row>
    <row r="71" spans="1:12" ht="105.6">
      <c r="A71" s="22">
        <v>67</v>
      </c>
      <c r="B71" s="22" t="s">
        <v>207</v>
      </c>
      <c r="C71" s="22" t="s">
        <v>218</v>
      </c>
      <c r="D71" s="22" t="s">
        <v>219</v>
      </c>
      <c r="E71" s="22" t="s">
        <v>195</v>
      </c>
      <c r="F71" s="22" t="s">
        <v>74</v>
      </c>
      <c r="G71" s="22" t="s">
        <v>180</v>
      </c>
      <c r="H71" s="23">
        <v>88179</v>
      </c>
      <c r="I71" s="23">
        <v>86415.42</v>
      </c>
      <c r="J71" s="24">
        <f>Resumen!$B$13</f>
        <v>0.87027808613583735</v>
      </c>
      <c r="K71" s="23">
        <f t="shared" si="2"/>
        <v>75205</v>
      </c>
      <c r="L71" s="23">
        <f t="shared" si="3"/>
        <v>12974</v>
      </c>
    </row>
    <row r="72" spans="1:12" ht="39.6">
      <c r="A72" s="22">
        <v>68</v>
      </c>
      <c r="B72" s="22" t="s">
        <v>207</v>
      </c>
      <c r="C72" s="22" t="s">
        <v>220</v>
      </c>
      <c r="D72" s="22" t="s">
        <v>221</v>
      </c>
      <c r="E72" s="22" t="s">
        <v>195</v>
      </c>
      <c r="F72" s="22" t="s">
        <v>74</v>
      </c>
      <c r="G72" s="22" t="s">
        <v>158</v>
      </c>
      <c r="H72" s="23">
        <v>90244</v>
      </c>
      <c r="I72" s="23">
        <v>88439.12</v>
      </c>
      <c r="J72" s="24">
        <f>Resumen!$B$13</f>
        <v>0.87027808613583735</v>
      </c>
      <c r="K72" s="23">
        <f t="shared" si="2"/>
        <v>76967</v>
      </c>
      <c r="L72" s="23">
        <f t="shared" si="3"/>
        <v>13277</v>
      </c>
    </row>
    <row r="73" spans="1:12" ht="39.6">
      <c r="A73" s="22">
        <v>69</v>
      </c>
      <c r="B73" s="22" t="s">
        <v>222</v>
      </c>
      <c r="C73" s="22" t="s">
        <v>223</v>
      </c>
      <c r="D73" s="22" t="s">
        <v>224</v>
      </c>
      <c r="E73" s="22" t="s">
        <v>195</v>
      </c>
      <c r="F73" s="22" t="s">
        <v>74</v>
      </c>
      <c r="G73" s="22" t="s">
        <v>225</v>
      </c>
      <c r="H73" s="23">
        <v>40343</v>
      </c>
      <c r="I73" s="23">
        <v>39536.14</v>
      </c>
      <c r="J73" s="24">
        <f>Resumen!$B$13</f>
        <v>0.87027808613583735</v>
      </c>
      <c r="K73" s="23">
        <f t="shared" si="2"/>
        <v>34407</v>
      </c>
      <c r="L73" s="23">
        <f t="shared" si="3"/>
        <v>5936</v>
      </c>
    </row>
    <row r="74" spans="1:12" ht="39.6">
      <c r="A74" s="22">
        <v>70</v>
      </c>
      <c r="B74" s="22" t="s">
        <v>222</v>
      </c>
      <c r="C74" s="22" t="s">
        <v>226</v>
      </c>
      <c r="D74" s="22" t="s">
        <v>227</v>
      </c>
      <c r="E74" s="22" t="s">
        <v>195</v>
      </c>
      <c r="F74" s="22" t="s">
        <v>74</v>
      </c>
      <c r="G74" s="22" t="s">
        <v>228</v>
      </c>
      <c r="H74" s="23">
        <v>8400</v>
      </c>
      <c r="I74" s="23">
        <v>8232</v>
      </c>
      <c r="J74" s="24">
        <f>Resumen!$B$13</f>
        <v>0.87027808613583735</v>
      </c>
      <c r="K74" s="23">
        <f t="shared" si="2"/>
        <v>7164</v>
      </c>
      <c r="L74" s="23">
        <f t="shared" si="3"/>
        <v>1236</v>
      </c>
    </row>
    <row r="75" spans="1:12" ht="26.4">
      <c r="A75" s="22">
        <v>71</v>
      </c>
      <c r="B75" s="22" t="s">
        <v>222</v>
      </c>
      <c r="C75" s="22" t="s">
        <v>229</v>
      </c>
      <c r="D75" s="22" t="s">
        <v>230</v>
      </c>
      <c r="E75" s="22" t="s">
        <v>107</v>
      </c>
      <c r="F75" s="22" t="s">
        <v>65</v>
      </c>
      <c r="G75" s="22" t="s">
        <v>84</v>
      </c>
      <c r="H75" s="23">
        <v>179884</v>
      </c>
      <c r="I75" s="23">
        <v>176286.32</v>
      </c>
      <c r="J75" s="24">
        <f>Resumen!$B$13</f>
        <v>0.87027808613583735</v>
      </c>
      <c r="K75" s="23">
        <f t="shared" si="2"/>
        <v>153418</v>
      </c>
      <c r="L75" s="23">
        <f t="shared" si="3"/>
        <v>26466</v>
      </c>
    </row>
    <row r="76" spans="1:12" ht="39.6">
      <c r="A76" s="22">
        <v>72</v>
      </c>
      <c r="B76" s="22" t="s">
        <v>222</v>
      </c>
      <c r="C76" s="22" t="s">
        <v>231</v>
      </c>
      <c r="D76" s="22" t="s">
        <v>232</v>
      </c>
      <c r="E76" s="22" t="s">
        <v>195</v>
      </c>
      <c r="F76" s="22" t="s">
        <v>74</v>
      </c>
      <c r="G76" s="22" t="s">
        <v>158</v>
      </c>
      <c r="H76" s="23">
        <v>254435</v>
      </c>
      <c r="I76" s="23">
        <v>249346.3</v>
      </c>
      <c r="J76" s="24">
        <f>Resumen!$B$13</f>
        <v>0.87027808613583735</v>
      </c>
      <c r="K76" s="23">
        <f t="shared" si="2"/>
        <v>217001</v>
      </c>
      <c r="L76" s="23">
        <f t="shared" si="3"/>
        <v>37434</v>
      </c>
    </row>
    <row r="77" spans="1:12" ht="79.2">
      <c r="A77" s="22">
        <v>73</v>
      </c>
      <c r="B77" s="22" t="s">
        <v>233</v>
      </c>
      <c r="C77" s="22" t="s">
        <v>234</v>
      </c>
      <c r="D77" s="22" t="s">
        <v>235</v>
      </c>
      <c r="E77" s="22" t="s">
        <v>195</v>
      </c>
      <c r="F77" s="22" t="s">
        <v>74</v>
      </c>
      <c r="G77" s="22" t="s">
        <v>158</v>
      </c>
      <c r="H77" s="23">
        <v>32220</v>
      </c>
      <c r="I77" s="23">
        <v>31575.599999999999</v>
      </c>
      <c r="J77" s="24">
        <f>Resumen!$B$13</f>
        <v>0.87027808613583735</v>
      </c>
      <c r="K77" s="23">
        <f t="shared" si="2"/>
        <v>27480</v>
      </c>
      <c r="L77" s="23">
        <f t="shared" si="3"/>
        <v>4740</v>
      </c>
    </row>
    <row r="78" spans="1:12" ht="26.4">
      <c r="A78" s="22">
        <v>74</v>
      </c>
      <c r="B78" s="22" t="s">
        <v>233</v>
      </c>
      <c r="C78" s="22" t="s">
        <v>105</v>
      </c>
      <c r="D78" s="22" t="s">
        <v>236</v>
      </c>
      <c r="E78" s="22" t="s">
        <v>237</v>
      </c>
      <c r="F78" s="22" t="s">
        <v>74</v>
      </c>
      <c r="G78" s="22" t="s">
        <v>158</v>
      </c>
      <c r="H78" s="23">
        <v>54294</v>
      </c>
      <c r="I78" s="23">
        <v>53208.12</v>
      </c>
      <c r="J78" s="24">
        <f>Resumen!$B$13</f>
        <v>0.87027808613583735</v>
      </c>
      <c r="K78" s="23">
        <f t="shared" si="2"/>
        <v>46306</v>
      </c>
      <c r="L78" s="23">
        <f t="shared" si="3"/>
        <v>7988</v>
      </c>
    </row>
    <row r="79" spans="1:12" ht="39.6">
      <c r="A79" s="22">
        <v>75</v>
      </c>
      <c r="B79" s="22" t="s">
        <v>233</v>
      </c>
      <c r="C79" s="22" t="s">
        <v>238</v>
      </c>
      <c r="D79" s="22" t="s">
        <v>239</v>
      </c>
      <c r="E79" s="22" t="s">
        <v>195</v>
      </c>
      <c r="F79" s="22" t="s">
        <v>74</v>
      </c>
      <c r="G79" s="22" t="s">
        <v>158</v>
      </c>
      <c r="H79" s="23">
        <v>86811</v>
      </c>
      <c r="I79" s="23">
        <v>85074.78</v>
      </c>
      <c r="J79" s="24">
        <f>Resumen!$B$13</f>
        <v>0.87027808613583735</v>
      </c>
      <c r="K79" s="23">
        <f t="shared" si="2"/>
        <v>74039</v>
      </c>
      <c r="L79" s="23">
        <f t="shared" si="3"/>
        <v>12772</v>
      </c>
    </row>
    <row r="80" spans="1:12" ht="39.6">
      <c r="A80" s="22">
        <v>76</v>
      </c>
      <c r="B80" s="22" t="s">
        <v>233</v>
      </c>
      <c r="C80" s="22" t="s">
        <v>240</v>
      </c>
      <c r="D80" s="22" t="s">
        <v>241</v>
      </c>
      <c r="E80" s="22" t="s">
        <v>107</v>
      </c>
      <c r="F80" s="22" t="s">
        <v>65</v>
      </c>
      <c r="G80" s="22" t="s">
        <v>84</v>
      </c>
      <c r="H80" s="23">
        <v>97258</v>
      </c>
      <c r="I80" s="23">
        <v>95312.84</v>
      </c>
      <c r="J80" s="24">
        <f>Resumen!$B$13</f>
        <v>0.87027808613583735</v>
      </c>
      <c r="K80" s="23">
        <f t="shared" si="2"/>
        <v>82949</v>
      </c>
      <c r="L80" s="23">
        <f t="shared" si="3"/>
        <v>14309</v>
      </c>
    </row>
    <row r="81" spans="1:12" ht="52.8">
      <c r="A81" s="22">
        <v>77</v>
      </c>
      <c r="B81" s="22" t="s">
        <v>233</v>
      </c>
      <c r="C81" s="22" t="s">
        <v>242</v>
      </c>
      <c r="D81" s="22" t="s">
        <v>243</v>
      </c>
      <c r="E81" s="22" t="s">
        <v>107</v>
      </c>
      <c r="F81" s="22" t="s">
        <v>65</v>
      </c>
      <c r="G81" s="22" t="s">
        <v>84</v>
      </c>
      <c r="H81" s="23">
        <v>97258</v>
      </c>
      <c r="I81" s="23">
        <v>95312.84</v>
      </c>
      <c r="J81" s="24">
        <f>Resumen!$B$13</f>
        <v>0.87027808613583735</v>
      </c>
      <c r="K81" s="23">
        <f t="shared" si="2"/>
        <v>82949</v>
      </c>
      <c r="L81" s="23">
        <f t="shared" si="3"/>
        <v>14309</v>
      </c>
    </row>
    <row r="82" spans="1:12" ht="39.6">
      <c r="A82" s="22">
        <v>78</v>
      </c>
      <c r="B82" s="22" t="s">
        <v>233</v>
      </c>
      <c r="C82" s="22" t="s">
        <v>244</v>
      </c>
      <c r="D82" s="22" t="s">
        <v>245</v>
      </c>
      <c r="E82" s="22" t="s">
        <v>195</v>
      </c>
      <c r="F82" s="22" t="s">
        <v>74</v>
      </c>
      <c r="G82" s="22" t="s">
        <v>84</v>
      </c>
      <c r="H82" s="23">
        <v>131847</v>
      </c>
      <c r="I82" s="23">
        <v>129210.06</v>
      </c>
      <c r="J82" s="24">
        <f>Resumen!$B$13</f>
        <v>0.87027808613583735</v>
      </c>
      <c r="K82" s="23">
        <f t="shared" si="2"/>
        <v>112449</v>
      </c>
      <c r="L82" s="23">
        <f t="shared" si="3"/>
        <v>19398</v>
      </c>
    </row>
    <row r="83" spans="1:12" ht="26.4">
      <c r="A83" s="22">
        <v>79</v>
      </c>
      <c r="B83" s="22" t="s">
        <v>246</v>
      </c>
      <c r="C83" s="22" t="s">
        <v>247</v>
      </c>
      <c r="D83" s="22" t="s">
        <v>248</v>
      </c>
      <c r="E83" s="22" t="s">
        <v>249</v>
      </c>
      <c r="F83" s="22" t="s">
        <v>188</v>
      </c>
      <c r="G83" s="22" t="s">
        <v>84</v>
      </c>
      <c r="H83" s="23">
        <v>57964</v>
      </c>
      <c r="I83" s="23">
        <v>56804.72</v>
      </c>
      <c r="J83" s="24">
        <f>Resumen!$B$13</f>
        <v>0.87027808613583735</v>
      </c>
      <c r="K83" s="23">
        <f t="shared" si="2"/>
        <v>49436</v>
      </c>
      <c r="L83" s="23">
        <f t="shared" si="3"/>
        <v>8528</v>
      </c>
    </row>
    <row r="84" spans="1:12" ht="26.4">
      <c r="A84" s="22">
        <v>80</v>
      </c>
      <c r="B84" s="22" t="s">
        <v>246</v>
      </c>
      <c r="C84" s="22" t="s">
        <v>250</v>
      </c>
      <c r="D84" s="22" t="s">
        <v>251</v>
      </c>
      <c r="E84" s="22" t="s">
        <v>249</v>
      </c>
      <c r="F84" s="22" t="s">
        <v>188</v>
      </c>
      <c r="G84" s="22" t="s">
        <v>84</v>
      </c>
      <c r="H84" s="23">
        <v>54027</v>
      </c>
      <c r="I84" s="23">
        <v>52946.46</v>
      </c>
      <c r="J84" s="24">
        <f>Resumen!$B$13</f>
        <v>0.87027808613583735</v>
      </c>
      <c r="K84" s="23">
        <f t="shared" si="2"/>
        <v>46078</v>
      </c>
      <c r="L84" s="23">
        <f t="shared" si="3"/>
        <v>7949</v>
      </c>
    </row>
    <row r="85" spans="1:12" ht="39.6">
      <c r="A85" s="22">
        <v>81</v>
      </c>
      <c r="B85" s="22" t="s">
        <v>246</v>
      </c>
      <c r="C85" s="22" t="s">
        <v>252</v>
      </c>
      <c r="D85" s="22" t="s">
        <v>253</v>
      </c>
      <c r="E85" s="22" t="s">
        <v>249</v>
      </c>
      <c r="F85" s="22" t="s">
        <v>254</v>
      </c>
      <c r="G85" s="22" t="s">
        <v>84</v>
      </c>
      <c r="H85" s="23">
        <v>45443</v>
      </c>
      <c r="I85" s="23">
        <v>44534.14</v>
      </c>
      <c r="J85" s="24">
        <f>Resumen!$B$13</f>
        <v>0.87027808613583735</v>
      </c>
      <c r="K85" s="23">
        <f t="shared" si="2"/>
        <v>38757</v>
      </c>
      <c r="L85" s="23">
        <f t="shared" si="3"/>
        <v>6686</v>
      </c>
    </row>
    <row r="86" spans="1:12" ht="39.6">
      <c r="A86" s="22">
        <v>82</v>
      </c>
      <c r="B86" s="22" t="s">
        <v>246</v>
      </c>
      <c r="C86" s="22" t="s">
        <v>255</v>
      </c>
      <c r="D86" s="22" t="s">
        <v>256</v>
      </c>
      <c r="E86" s="22" t="s">
        <v>249</v>
      </c>
      <c r="F86" s="22" t="s">
        <v>254</v>
      </c>
      <c r="G86" s="22" t="s">
        <v>84</v>
      </c>
      <c r="H86" s="23">
        <v>69385</v>
      </c>
      <c r="I86" s="23">
        <v>67997.3</v>
      </c>
      <c r="J86" s="24">
        <f>Resumen!$B$13</f>
        <v>0.87027808613583735</v>
      </c>
      <c r="K86" s="23">
        <f t="shared" si="2"/>
        <v>59177</v>
      </c>
      <c r="L86" s="23">
        <f t="shared" si="3"/>
        <v>10208</v>
      </c>
    </row>
    <row r="87" spans="1:12" ht="79.2">
      <c r="A87" s="22">
        <v>83</v>
      </c>
      <c r="B87" s="22" t="s">
        <v>246</v>
      </c>
      <c r="C87" s="22" t="s">
        <v>257</v>
      </c>
      <c r="D87" s="22" t="s">
        <v>258</v>
      </c>
      <c r="E87" s="22" t="s">
        <v>249</v>
      </c>
      <c r="F87" s="22" t="s">
        <v>254</v>
      </c>
      <c r="G87" s="22" t="s">
        <v>84</v>
      </c>
      <c r="H87" s="23">
        <v>53744</v>
      </c>
      <c r="I87" s="23">
        <v>52669.120000000003</v>
      </c>
      <c r="J87" s="24">
        <f>Resumen!$B$13</f>
        <v>0.87027808613583735</v>
      </c>
      <c r="K87" s="23">
        <f t="shared" si="2"/>
        <v>45837</v>
      </c>
      <c r="L87" s="23">
        <f t="shared" si="3"/>
        <v>7907</v>
      </c>
    </row>
    <row r="88" spans="1:12" ht="39.6">
      <c r="A88" s="22">
        <v>84</v>
      </c>
      <c r="B88" s="22" t="s">
        <v>246</v>
      </c>
      <c r="C88" s="22" t="s">
        <v>259</v>
      </c>
      <c r="D88" s="22" t="s">
        <v>260</v>
      </c>
      <c r="E88" s="22" t="s">
        <v>249</v>
      </c>
      <c r="F88" s="22" t="s">
        <v>254</v>
      </c>
      <c r="G88" s="22" t="s">
        <v>84</v>
      </c>
      <c r="H88" s="23">
        <v>72865</v>
      </c>
      <c r="I88" s="23">
        <v>71407.7</v>
      </c>
      <c r="J88" s="24">
        <f>Resumen!$B$13</f>
        <v>0.87027808613583735</v>
      </c>
      <c r="K88" s="23">
        <f t="shared" si="2"/>
        <v>62145</v>
      </c>
      <c r="L88" s="23">
        <f t="shared" si="3"/>
        <v>10720</v>
      </c>
    </row>
    <row r="89" spans="1:12" ht="26.4">
      <c r="A89" s="22">
        <v>85</v>
      </c>
      <c r="B89" s="22" t="s">
        <v>246</v>
      </c>
      <c r="C89" s="22" t="s">
        <v>261</v>
      </c>
      <c r="D89" s="22" t="s">
        <v>262</v>
      </c>
      <c r="E89" s="22" t="s">
        <v>263</v>
      </c>
      <c r="F89" s="22" t="s">
        <v>264</v>
      </c>
      <c r="G89" s="22" t="s">
        <v>84</v>
      </c>
      <c r="H89" s="23">
        <v>32282</v>
      </c>
      <c r="I89" s="23">
        <v>31636.36</v>
      </c>
      <c r="J89" s="24">
        <f>Resumen!$B$13</f>
        <v>0.87027808613583735</v>
      </c>
      <c r="K89" s="23">
        <f t="shared" si="2"/>
        <v>27532</v>
      </c>
      <c r="L89" s="23">
        <f t="shared" si="3"/>
        <v>4750</v>
      </c>
    </row>
    <row r="90" spans="1:12">
      <c r="A90" s="22">
        <v>86</v>
      </c>
      <c r="B90" s="22" t="s">
        <v>246</v>
      </c>
      <c r="C90" s="22" t="s">
        <v>265</v>
      </c>
      <c r="D90" s="22" t="s">
        <v>266</v>
      </c>
      <c r="E90" s="22" t="s">
        <v>267</v>
      </c>
      <c r="F90" s="22" t="s">
        <v>264</v>
      </c>
      <c r="G90" s="22" t="s">
        <v>84</v>
      </c>
      <c r="H90" s="23">
        <v>39947</v>
      </c>
      <c r="I90" s="23">
        <v>39148.06</v>
      </c>
      <c r="J90" s="24">
        <f>Resumen!$B$13</f>
        <v>0.87027808613583735</v>
      </c>
      <c r="K90" s="23">
        <f t="shared" si="2"/>
        <v>34070</v>
      </c>
      <c r="L90" s="23">
        <f t="shared" si="3"/>
        <v>5877</v>
      </c>
    </row>
    <row r="91" spans="1:12" ht="39.6">
      <c r="A91" s="22">
        <v>87</v>
      </c>
      <c r="B91" s="22" t="s">
        <v>246</v>
      </c>
      <c r="C91" s="22" t="s">
        <v>268</v>
      </c>
      <c r="D91" s="22" t="s">
        <v>269</v>
      </c>
      <c r="E91" s="22" t="s">
        <v>270</v>
      </c>
      <c r="F91" s="22" t="s">
        <v>264</v>
      </c>
      <c r="G91" s="22" t="s">
        <v>271</v>
      </c>
      <c r="H91" s="23">
        <v>63545</v>
      </c>
      <c r="I91" s="23">
        <v>62274.1</v>
      </c>
      <c r="J91" s="24">
        <f>Resumen!$B$13</f>
        <v>0.87027808613583735</v>
      </c>
      <c r="K91" s="23">
        <f t="shared" si="2"/>
        <v>54196</v>
      </c>
      <c r="L91" s="23">
        <f t="shared" si="3"/>
        <v>9349</v>
      </c>
    </row>
    <row r="92" spans="1:12">
      <c r="A92" s="22">
        <v>88</v>
      </c>
      <c r="B92" s="22" t="s">
        <v>246</v>
      </c>
      <c r="C92" s="22" t="s">
        <v>272</v>
      </c>
      <c r="D92" s="22" t="s">
        <v>273</v>
      </c>
      <c r="E92" s="22" t="s">
        <v>187</v>
      </c>
      <c r="F92" s="22" t="s">
        <v>264</v>
      </c>
      <c r="G92" s="22" t="s">
        <v>271</v>
      </c>
      <c r="H92" s="23">
        <v>40215</v>
      </c>
      <c r="I92" s="23">
        <v>39410.699999999997</v>
      </c>
      <c r="J92" s="24">
        <f>Resumen!$B$13</f>
        <v>0.87027808613583735</v>
      </c>
      <c r="K92" s="23">
        <f t="shared" si="2"/>
        <v>34298</v>
      </c>
      <c r="L92" s="23">
        <f t="shared" si="3"/>
        <v>5917</v>
      </c>
    </row>
    <row r="93" spans="1:12">
      <c r="A93" s="22">
        <v>89</v>
      </c>
      <c r="B93" s="22" t="s">
        <v>246</v>
      </c>
      <c r="C93" s="22" t="s">
        <v>274</v>
      </c>
      <c r="D93" s="22" t="s">
        <v>275</v>
      </c>
      <c r="E93" s="22" t="s">
        <v>187</v>
      </c>
      <c r="F93" s="22" t="s">
        <v>264</v>
      </c>
      <c r="G93" s="22" t="s">
        <v>271</v>
      </c>
      <c r="H93" s="23">
        <v>40215</v>
      </c>
      <c r="I93" s="23">
        <v>39410.699999999997</v>
      </c>
      <c r="J93" s="24">
        <f>Resumen!$B$13</f>
        <v>0.87027808613583735</v>
      </c>
      <c r="K93" s="23">
        <f t="shared" si="2"/>
        <v>34298</v>
      </c>
      <c r="L93" s="23">
        <f t="shared" si="3"/>
        <v>5917</v>
      </c>
    </row>
    <row r="94" spans="1:12" ht="26.4">
      <c r="A94" s="22">
        <v>90</v>
      </c>
      <c r="B94" s="22" t="s">
        <v>246</v>
      </c>
      <c r="C94" s="22" t="s">
        <v>276</v>
      </c>
      <c r="D94" s="22" t="s">
        <v>277</v>
      </c>
      <c r="E94" s="22" t="s">
        <v>263</v>
      </c>
      <c r="F94" s="22" t="s">
        <v>264</v>
      </c>
      <c r="G94" s="22" t="s">
        <v>278</v>
      </c>
      <c r="H94" s="23">
        <v>38085</v>
      </c>
      <c r="I94" s="23">
        <v>37323.300000000003</v>
      </c>
      <c r="J94" s="24">
        <f>Resumen!$B$13</f>
        <v>0.87027808613583735</v>
      </c>
      <c r="K94" s="23">
        <f t="shared" si="2"/>
        <v>32482</v>
      </c>
      <c r="L94" s="23">
        <f t="shared" si="3"/>
        <v>5603</v>
      </c>
    </row>
    <row r="95" spans="1:12" ht="26.4">
      <c r="A95" s="22">
        <v>91</v>
      </c>
      <c r="B95" s="22" t="s">
        <v>246</v>
      </c>
      <c r="C95" s="22" t="s">
        <v>279</v>
      </c>
      <c r="D95" s="22" t="s">
        <v>280</v>
      </c>
      <c r="E95" s="22" t="s">
        <v>187</v>
      </c>
      <c r="F95" s="22" t="s">
        <v>264</v>
      </c>
      <c r="G95" s="22" t="s">
        <v>271</v>
      </c>
      <c r="H95" s="23">
        <v>40898</v>
      </c>
      <c r="I95" s="23">
        <v>40080.04</v>
      </c>
      <c r="J95" s="24">
        <f>Resumen!$B$13</f>
        <v>0.87027808613583735</v>
      </c>
      <c r="K95" s="23">
        <f t="shared" si="2"/>
        <v>34881</v>
      </c>
      <c r="L95" s="23">
        <f t="shared" si="3"/>
        <v>6017</v>
      </c>
    </row>
    <row r="96" spans="1:12">
      <c r="A96" s="22">
        <v>92</v>
      </c>
      <c r="B96" s="22" t="s">
        <v>246</v>
      </c>
      <c r="C96" s="22" t="s">
        <v>281</v>
      </c>
      <c r="D96" s="22" t="s">
        <v>282</v>
      </c>
      <c r="E96" s="22" t="s">
        <v>187</v>
      </c>
      <c r="F96" s="22" t="s">
        <v>264</v>
      </c>
      <c r="G96" s="22" t="s">
        <v>271</v>
      </c>
      <c r="H96" s="23">
        <v>40898</v>
      </c>
      <c r="I96" s="23">
        <v>40080.04</v>
      </c>
      <c r="J96" s="24">
        <f>Resumen!$B$13</f>
        <v>0.87027808613583735</v>
      </c>
      <c r="K96" s="23">
        <f t="shared" si="2"/>
        <v>34881</v>
      </c>
      <c r="L96" s="23">
        <f t="shared" si="3"/>
        <v>6017</v>
      </c>
    </row>
    <row r="97" spans="1:12" ht="26.4">
      <c r="A97" s="22">
        <v>93</v>
      </c>
      <c r="B97" s="22" t="s">
        <v>283</v>
      </c>
      <c r="C97" s="22" t="s">
        <v>284</v>
      </c>
      <c r="D97" s="22" t="s">
        <v>285</v>
      </c>
      <c r="E97" s="22" t="s">
        <v>286</v>
      </c>
      <c r="F97" s="22" t="s">
        <v>287</v>
      </c>
      <c r="G97" s="22" t="s">
        <v>271</v>
      </c>
      <c r="H97" s="23">
        <v>8400</v>
      </c>
      <c r="I97" s="23">
        <v>8232</v>
      </c>
      <c r="J97" s="24">
        <f>Resumen!$B$13</f>
        <v>0.87027808613583735</v>
      </c>
      <c r="K97" s="23">
        <f t="shared" si="2"/>
        <v>7164</v>
      </c>
      <c r="L97" s="23">
        <f t="shared" si="3"/>
        <v>1236</v>
      </c>
    </row>
    <row r="98" spans="1:12" ht="26.4">
      <c r="A98" s="22">
        <v>94</v>
      </c>
      <c r="B98" s="22" t="s">
        <v>283</v>
      </c>
      <c r="C98" s="22" t="s">
        <v>288</v>
      </c>
      <c r="D98" s="22" t="s">
        <v>289</v>
      </c>
      <c r="E98" s="22" t="s">
        <v>290</v>
      </c>
      <c r="F98" s="22" t="s">
        <v>291</v>
      </c>
      <c r="G98" s="22" t="s">
        <v>271</v>
      </c>
      <c r="H98" s="23">
        <v>67382</v>
      </c>
      <c r="I98" s="23">
        <v>66034.36</v>
      </c>
      <c r="J98" s="24">
        <f>Resumen!$B$13</f>
        <v>0.87027808613583735</v>
      </c>
      <c r="K98" s="23">
        <f t="shared" si="2"/>
        <v>57468</v>
      </c>
      <c r="L98" s="23">
        <f t="shared" si="3"/>
        <v>9914</v>
      </c>
    </row>
    <row r="99" spans="1:12" ht="26.4">
      <c r="A99" s="22">
        <v>95</v>
      </c>
      <c r="B99" s="22" t="s">
        <v>283</v>
      </c>
      <c r="C99" s="22" t="s">
        <v>292</v>
      </c>
      <c r="D99" s="22" t="s">
        <v>293</v>
      </c>
      <c r="E99" s="22" t="s">
        <v>290</v>
      </c>
      <c r="F99" s="22" t="s">
        <v>291</v>
      </c>
      <c r="G99" s="22" t="s">
        <v>271</v>
      </c>
      <c r="H99" s="23">
        <v>67680</v>
      </c>
      <c r="I99" s="23">
        <v>66326.399999999994</v>
      </c>
      <c r="J99" s="24">
        <f>Resumen!$B$13</f>
        <v>0.87027808613583735</v>
      </c>
      <c r="K99" s="23">
        <f t="shared" si="2"/>
        <v>57722</v>
      </c>
      <c r="L99" s="23">
        <f t="shared" si="3"/>
        <v>9958</v>
      </c>
    </row>
    <row r="100" spans="1:12" ht="26.4">
      <c r="A100" s="22">
        <v>96</v>
      </c>
      <c r="B100" s="22" t="s">
        <v>283</v>
      </c>
      <c r="C100" s="22" t="s">
        <v>294</v>
      </c>
      <c r="D100" s="22" t="s">
        <v>295</v>
      </c>
      <c r="E100" s="22" t="s">
        <v>290</v>
      </c>
      <c r="F100" s="22" t="s">
        <v>291</v>
      </c>
      <c r="G100" s="22" t="s">
        <v>271</v>
      </c>
      <c r="H100" s="23">
        <v>55042</v>
      </c>
      <c r="I100" s="23">
        <v>53941.16</v>
      </c>
      <c r="J100" s="24">
        <f>Resumen!$B$13</f>
        <v>0.87027808613583735</v>
      </c>
      <c r="K100" s="23">
        <f t="shared" si="2"/>
        <v>46944</v>
      </c>
      <c r="L100" s="23">
        <f t="shared" si="3"/>
        <v>8098</v>
      </c>
    </row>
    <row r="101" spans="1:12" ht="26.4">
      <c r="A101" s="22">
        <v>97</v>
      </c>
      <c r="B101" s="22" t="s">
        <v>283</v>
      </c>
      <c r="C101" s="22" t="s">
        <v>296</v>
      </c>
      <c r="D101" s="22" t="s">
        <v>297</v>
      </c>
      <c r="E101" s="22" t="s">
        <v>290</v>
      </c>
      <c r="F101" s="22" t="s">
        <v>291</v>
      </c>
      <c r="G101" s="22" t="s">
        <v>271</v>
      </c>
      <c r="H101" s="23">
        <v>29345</v>
      </c>
      <c r="I101" s="23">
        <v>28758.1</v>
      </c>
      <c r="J101" s="24">
        <f>Resumen!$B$13</f>
        <v>0.87027808613583735</v>
      </c>
      <c r="K101" s="23">
        <f t="shared" si="2"/>
        <v>25028</v>
      </c>
      <c r="L101" s="23">
        <f t="shared" si="3"/>
        <v>4317</v>
      </c>
    </row>
    <row r="102" spans="1:12" ht="26.4">
      <c r="A102" s="22">
        <v>98</v>
      </c>
      <c r="B102" s="22" t="s">
        <v>283</v>
      </c>
      <c r="C102" s="22" t="s">
        <v>298</v>
      </c>
      <c r="D102" s="22" t="s">
        <v>299</v>
      </c>
      <c r="E102" s="22" t="s">
        <v>290</v>
      </c>
      <c r="F102" s="22" t="s">
        <v>291</v>
      </c>
      <c r="G102" s="22" t="s">
        <v>271</v>
      </c>
      <c r="H102" s="23">
        <v>59099</v>
      </c>
      <c r="I102" s="23">
        <v>57917.02</v>
      </c>
      <c r="J102" s="24">
        <f>Resumen!$B$13</f>
        <v>0.87027808613583735</v>
      </c>
      <c r="K102" s="23">
        <f t="shared" si="2"/>
        <v>50404</v>
      </c>
      <c r="L102" s="23">
        <f t="shared" si="3"/>
        <v>8695</v>
      </c>
    </row>
    <row r="103" spans="1:12" ht="26.4">
      <c r="A103" s="22">
        <v>99</v>
      </c>
      <c r="B103" s="22" t="s">
        <v>283</v>
      </c>
      <c r="C103" s="22" t="s">
        <v>300</v>
      </c>
      <c r="D103" s="22" t="s">
        <v>301</v>
      </c>
      <c r="E103" s="22" t="s">
        <v>290</v>
      </c>
      <c r="F103" s="22" t="s">
        <v>291</v>
      </c>
      <c r="G103" s="22" t="s">
        <v>271</v>
      </c>
      <c r="H103" s="23">
        <v>65548</v>
      </c>
      <c r="I103" s="23">
        <v>64237.04</v>
      </c>
      <c r="J103" s="24">
        <f>Resumen!$B$13</f>
        <v>0.87027808613583735</v>
      </c>
      <c r="K103" s="23">
        <f t="shared" si="2"/>
        <v>55904</v>
      </c>
      <c r="L103" s="23">
        <f t="shared" si="3"/>
        <v>9644</v>
      </c>
    </row>
    <row r="104" spans="1:12" ht="66">
      <c r="A104" s="22">
        <v>100</v>
      </c>
      <c r="B104" s="22" t="s">
        <v>302</v>
      </c>
      <c r="C104" s="22" t="s">
        <v>303</v>
      </c>
      <c r="D104" s="22" t="s">
        <v>304</v>
      </c>
      <c r="E104" s="22" t="s">
        <v>305</v>
      </c>
      <c r="F104" s="22" t="s">
        <v>306</v>
      </c>
      <c r="G104" s="22" t="s">
        <v>271</v>
      </c>
      <c r="H104" s="23">
        <v>99494</v>
      </c>
      <c r="I104" s="23">
        <v>97504.12</v>
      </c>
      <c r="J104" s="24">
        <f>Resumen!$B$13</f>
        <v>0.87027808613583735</v>
      </c>
      <c r="K104" s="23">
        <f t="shared" si="2"/>
        <v>84856</v>
      </c>
      <c r="L104" s="23">
        <f t="shared" si="3"/>
        <v>14638</v>
      </c>
    </row>
    <row r="105" spans="1:12" ht="26.4">
      <c r="A105" s="22">
        <v>101</v>
      </c>
      <c r="B105" s="22" t="s">
        <v>302</v>
      </c>
      <c r="C105" s="22" t="s">
        <v>307</v>
      </c>
      <c r="D105" s="22" t="s">
        <v>308</v>
      </c>
      <c r="E105" s="22" t="s">
        <v>309</v>
      </c>
      <c r="F105" s="22" t="s">
        <v>310</v>
      </c>
      <c r="G105" s="22" t="s">
        <v>271</v>
      </c>
      <c r="H105" s="23">
        <v>44848</v>
      </c>
      <c r="I105" s="23">
        <v>43951.040000000001</v>
      </c>
      <c r="J105" s="24">
        <f>Resumen!$B$13</f>
        <v>0.87027808613583735</v>
      </c>
      <c r="K105" s="23">
        <f t="shared" si="2"/>
        <v>38250</v>
      </c>
      <c r="L105" s="23">
        <f t="shared" si="3"/>
        <v>6598</v>
      </c>
    </row>
    <row r="106" spans="1:12" ht="26.4">
      <c r="A106" s="22">
        <v>102</v>
      </c>
      <c r="B106" s="22" t="s">
        <v>302</v>
      </c>
      <c r="C106" s="22" t="s">
        <v>311</v>
      </c>
      <c r="D106" s="22" t="s">
        <v>312</v>
      </c>
      <c r="E106" s="22" t="s">
        <v>313</v>
      </c>
      <c r="F106" s="22" t="s">
        <v>310</v>
      </c>
      <c r="G106" s="22" t="s">
        <v>271</v>
      </c>
      <c r="H106" s="23">
        <v>45403</v>
      </c>
      <c r="I106" s="23">
        <v>44494.94</v>
      </c>
      <c r="J106" s="24">
        <f>Resumen!$B$13</f>
        <v>0.87027808613583735</v>
      </c>
      <c r="K106" s="23">
        <f t="shared" si="2"/>
        <v>38723</v>
      </c>
      <c r="L106" s="23">
        <f t="shared" si="3"/>
        <v>6680</v>
      </c>
    </row>
    <row r="107" spans="1:12" ht="26.4">
      <c r="A107" s="22">
        <v>103</v>
      </c>
      <c r="B107" s="22" t="s">
        <v>302</v>
      </c>
      <c r="C107" s="22" t="s">
        <v>314</v>
      </c>
      <c r="D107" s="22" t="s">
        <v>315</v>
      </c>
      <c r="E107" s="22" t="s">
        <v>316</v>
      </c>
      <c r="F107" s="22" t="s">
        <v>310</v>
      </c>
      <c r="G107" s="22" t="s">
        <v>271</v>
      </c>
      <c r="H107" s="23">
        <v>45403</v>
      </c>
      <c r="I107" s="23">
        <v>44494.94</v>
      </c>
      <c r="J107" s="24">
        <f>Resumen!$B$13</f>
        <v>0.87027808613583735</v>
      </c>
      <c r="K107" s="23">
        <f t="shared" si="2"/>
        <v>38723</v>
      </c>
      <c r="L107" s="23">
        <f t="shared" si="3"/>
        <v>6680</v>
      </c>
    </row>
    <row r="108" spans="1:12" ht="39.6">
      <c r="A108" s="22">
        <v>104</v>
      </c>
      <c r="B108" s="22" t="s">
        <v>302</v>
      </c>
      <c r="C108" s="22" t="s">
        <v>317</v>
      </c>
      <c r="D108" s="22" t="s">
        <v>318</v>
      </c>
      <c r="E108" s="22" t="s">
        <v>319</v>
      </c>
      <c r="F108" s="22" t="s">
        <v>310</v>
      </c>
      <c r="G108" s="22" t="s">
        <v>271</v>
      </c>
      <c r="H108" s="23">
        <v>43271</v>
      </c>
      <c r="I108" s="23">
        <v>42405.58</v>
      </c>
      <c r="J108" s="24">
        <f>Resumen!$B$13</f>
        <v>0.87027808613583735</v>
      </c>
      <c r="K108" s="23">
        <f t="shared" si="2"/>
        <v>36905</v>
      </c>
      <c r="L108" s="23">
        <f t="shared" si="3"/>
        <v>6366</v>
      </c>
    </row>
    <row r="109" spans="1:12" ht="26.4">
      <c r="A109" s="22">
        <v>105</v>
      </c>
      <c r="B109" s="22" t="s">
        <v>302</v>
      </c>
      <c r="C109" s="22" t="s">
        <v>320</v>
      </c>
      <c r="D109" s="22" t="s">
        <v>321</v>
      </c>
      <c r="E109" s="22" t="s">
        <v>322</v>
      </c>
      <c r="F109" s="22" t="s">
        <v>310</v>
      </c>
      <c r="G109" s="22" t="s">
        <v>271</v>
      </c>
      <c r="H109" s="23">
        <v>55830</v>
      </c>
      <c r="I109" s="23">
        <v>54713.4</v>
      </c>
      <c r="J109" s="24">
        <f>Resumen!$B$13</f>
        <v>0.87027808613583735</v>
      </c>
      <c r="K109" s="23">
        <f t="shared" si="2"/>
        <v>47616</v>
      </c>
      <c r="L109" s="23">
        <f t="shared" si="3"/>
        <v>8214</v>
      </c>
    </row>
    <row r="110" spans="1:12" ht="39.6">
      <c r="A110" s="22">
        <v>106</v>
      </c>
      <c r="B110" s="22" t="s">
        <v>302</v>
      </c>
      <c r="C110" s="22" t="s">
        <v>323</v>
      </c>
      <c r="D110" s="22" t="s">
        <v>324</v>
      </c>
      <c r="E110" s="22" t="s">
        <v>325</v>
      </c>
      <c r="F110" s="22" t="s">
        <v>326</v>
      </c>
      <c r="G110" s="22" t="s">
        <v>271</v>
      </c>
      <c r="H110" s="23">
        <v>135045</v>
      </c>
      <c r="I110" s="23">
        <v>132344.1</v>
      </c>
      <c r="J110" s="24">
        <f>Resumen!$B$13</f>
        <v>0.87027808613583735</v>
      </c>
      <c r="K110" s="23">
        <f t="shared" si="2"/>
        <v>115176</v>
      </c>
      <c r="L110" s="23">
        <f t="shared" si="3"/>
        <v>19869</v>
      </c>
    </row>
    <row r="111" spans="1:12" ht="26.4">
      <c r="A111" s="22">
        <v>107</v>
      </c>
      <c r="B111" s="22" t="s">
        <v>302</v>
      </c>
      <c r="C111" s="22" t="s">
        <v>327</v>
      </c>
      <c r="D111" s="22" t="s">
        <v>328</v>
      </c>
      <c r="E111" s="22" t="s">
        <v>329</v>
      </c>
      <c r="F111" s="22" t="s">
        <v>310</v>
      </c>
      <c r="G111" s="22" t="s">
        <v>271</v>
      </c>
      <c r="H111" s="23">
        <v>48258</v>
      </c>
      <c r="I111" s="23">
        <v>47292.84</v>
      </c>
      <c r="J111" s="24">
        <f>Resumen!$B$13</f>
        <v>0.87027808613583735</v>
      </c>
      <c r="K111" s="23">
        <f t="shared" si="2"/>
        <v>41158</v>
      </c>
      <c r="L111" s="23">
        <f t="shared" si="3"/>
        <v>7100</v>
      </c>
    </row>
    <row r="112" spans="1:12" ht="39.6">
      <c r="A112" s="22">
        <v>108</v>
      </c>
      <c r="B112" s="22" t="s">
        <v>302</v>
      </c>
      <c r="C112" s="22" t="s">
        <v>330</v>
      </c>
      <c r="D112" s="22" t="s">
        <v>331</v>
      </c>
      <c r="E112" s="22" t="s">
        <v>332</v>
      </c>
      <c r="F112" s="22" t="s">
        <v>310</v>
      </c>
      <c r="G112" s="22" t="s">
        <v>271</v>
      </c>
      <c r="H112" s="23">
        <v>69587</v>
      </c>
      <c r="I112" s="23">
        <v>68195.259999999995</v>
      </c>
      <c r="J112" s="24">
        <f>Resumen!$B$13</f>
        <v>0.87027808613583735</v>
      </c>
      <c r="K112" s="23">
        <f t="shared" si="2"/>
        <v>59349</v>
      </c>
      <c r="L112" s="23">
        <f t="shared" si="3"/>
        <v>10238</v>
      </c>
    </row>
    <row r="113" spans="1:12" ht="26.4">
      <c r="A113" s="22">
        <v>109</v>
      </c>
      <c r="B113" s="22" t="s">
        <v>333</v>
      </c>
      <c r="C113" s="22" t="s">
        <v>334</v>
      </c>
      <c r="D113" s="22" t="s">
        <v>335</v>
      </c>
      <c r="E113" s="22" t="s">
        <v>336</v>
      </c>
      <c r="F113" s="22" t="s">
        <v>337</v>
      </c>
      <c r="G113" s="22" t="s">
        <v>158</v>
      </c>
      <c r="H113" s="23">
        <v>136971</v>
      </c>
      <c r="I113" s="23">
        <v>134231.57999999999</v>
      </c>
      <c r="J113" s="24">
        <f>Resumen!$B$13</f>
        <v>0.87027808613583735</v>
      </c>
      <c r="K113" s="23">
        <f t="shared" si="2"/>
        <v>116819</v>
      </c>
      <c r="L113" s="23">
        <f t="shared" si="3"/>
        <v>20152</v>
      </c>
    </row>
    <row r="114" spans="1:12" ht="39.6">
      <c r="A114" s="22">
        <v>110</v>
      </c>
      <c r="B114" s="22" t="s">
        <v>333</v>
      </c>
      <c r="C114" s="22" t="s">
        <v>338</v>
      </c>
      <c r="D114" s="22" t="s">
        <v>339</v>
      </c>
      <c r="E114" s="22" t="s">
        <v>195</v>
      </c>
      <c r="F114" s="22" t="s">
        <v>340</v>
      </c>
      <c r="G114" s="22" t="s">
        <v>341</v>
      </c>
      <c r="H114" s="23">
        <v>196350</v>
      </c>
      <c r="I114" s="23">
        <v>192423</v>
      </c>
      <c r="J114" s="24">
        <f>Resumen!$B$13</f>
        <v>0.87027808613583735</v>
      </c>
      <c r="K114" s="23">
        <f t="shared" si="2"/>
        <v>167462</v>
      </c>
      <c r="L114" s="23">
        <f t="shared" si="3"/>
        <v>28888</v>
      </c>
    </row>
    <row r="115" spans="1:12" ht="26.4">
      <c r="A115" s="22">
        <v>111</v>
      </c>
      <c r="B115" s="22" t="s">
        <v>342</v>
      </c>
      <c r="C115" s="22" t="s">
        <v>343</v>
      </c>
      <c r="D115" s="22" t="s">
        <v>344</v>
      </c>
      <c r="E115" s="22" t="s">
        <v>345</v>
      </c>
      <c r="F115" s="22" t="s">
        <v>346</v>
      </c>
      <c r="G115" s="22" t="s">
        <v>347</v>
      </c>
      <c r="H115" s="23">
        <v>175451</v>
      </c>
      <c r="I115" s="23">
        <v>171941.98</v>
      </c>
      <c r="J115" s="24">
        <f>Resumen!$B$13</f>
        <v>0.87027808613583735</v>
      </c>
      <c r="K115" s="23">
        <f t="shared" si="2"/>
        <v>149637</v>
      </c>
      <c r="L115" s="23">
        <f t="shared" si="3"/>
        <v>25814</v>
      </c>
    </row>
    <row r="116" spans="1:12" ht="39.6">
      <c r="A116" s="22">
        <v>112</v>
      </c>
      <c r="B116" s="22" t="s">
        <v>342</v>
      </c>
      <c r="C116" s="22" t="s">
        <v>348</v>
      </c>
      <c r="D116" s="22" t="s">
        <v>349</v>
      </c>
      <c r="E116" s="22" t="s">
        <v>350</v>
      </c>
      <c r="F116" s="22" t="s">
        <v>346</v>
      </c>
      <c r="G116" s="22" t="s">
        <v>347</v>
      </c>
      <c r="H116" s="23">
        <v>234594</v>
      </c>
      <c r="I116" s="23">
        <v>229902.12</v>
      </c>
      <c r="J116" s="24">
        <f>Resumen!$B$13</f>
        <v>0.87027808613583735</v>
      </c>
      <c r="K116" s="23">
        <f t="shared" si="2"/>
        <v>200079</v>
      </c>
      <c r="L116" s="23">
        <f t="shared" si="3"/>
        <v>34515</v>
      </c>
    </row>
    <row r="117" spans="1:12" ht="39.6">
      <c r="A117" s="22">
        <v>113</v>
      </c>
      <c r="B117" s="22" t="s">
        <v>342</v>
      </c>
      <c r="C117" s="22" t="s">
        <v>351</v>
      </c>
      <c r="D117" s="22" t="s">
        <v>352</v>
      </c>
      <c r="E117" s="22" t="s">
        <v>353</v>
      </c>
      <c r="F117" s="22" t="s">
        <v>346</v>
      </c>
      <c r="G117" s="22" t="s">
        <v>354</v>
      </c>
      <c r="H117" s="23">
        <v>211807</v>
      </c>
      <c r="I117" s="23">
        <v>207570.86</v>
      </c>
      <c r="J117" s="24">
        <f>Resumen!$B$13</f>
        <v>0.87027808613583735</v>
      </c>
      <c r="K117" s="23">
        <f t="shared" si="2"/>
        <v>180644</v>
      </c>
      <c r="L117" s="23">
        <f t="shared" si="3"/>
        <v>31163</v>
      </c>
    </row>
    <row r="118" spans="1:12" ht="26.4">
      <c r="A118" s="22">
        <v>114</v>
      </c>
      <c r="B118" s="22" t="s">
        <v>342</v>
      </c>
      <c r="C118" s="22" t="s">
        <v>355</v>
      </c>
      <c r="D118" s="22" t="s">
        <v>356</v>
      </c>
      <c r="E118" s="22" t="s">
        <v>357</v>
      </c>
      <c r="F118" s="22" t="s">
        <v>346</v>
      </c>
      <c r="G118" s="22" t="s">
        <v>347</v>
      </c>
      <c r="H118" s="23">
        <v>192927</v>
      </c>
      <c r="I118" s="23">
        <v>189068.46</v>
      </c>
      <c r="J118" s="24">
        <f>Resumen!$B$13</f>
        <v>0.87027808613583735</v>
      </c>
      <c r="K118" s="23">
        <f t="shared" si="2"/>
        <v>164542</v>
      </c>
      <c r="L118" s="23">
        <f t="shared" si="3"/>
        <v>28385</v>
      </c>
    </row>
    <row r="119" spans="1:12" ht="26.4">
      <c r="A119" s="22">
        <v>115</v>
      </c>
      <c r="B119" s="22" t="s">
        <v>342</v>
      </c>
      <c r="C119" s="22" t="s">
        <v>358</v>
      </c>
      <c r="D119" s="22" t="s">
        <v>359</v>
      </c>
      <c r="E119" s="22" t="s">
        <v>360</v>
      </c>
      <c r="F119" s="22" t="s">
        <v>361</v>
      </c>
      <c r="G119" s="22" t="s">
        <v>347</v>
      </c>
      <c r="H119" s="23">
        <v>171889</v>
      </c>
      <c r="I119" s="23">
        <v>168451.22</v>
      </c>
      <c r="J119" s="24">
        <f>Resumen!$B$13</f>
        <v>0.87027808613583735</v>
      </c>
      <c r="K119" s="23">
        <f t="shared" si="2"/>
        <v>146599</v>
      </c>
      <c r="L119" s="23">
        <f t="shared" si="3"/>
        <v>25290</v>
      </c>
    </row>
    <row r="120" spans="1:12" ht="26.4">
      <c r="A120" s="22">
        <v>116</v>
      </c>
      <c r="B120" s="22" t="s">
        <v>342</v>
      </c>
      <c r="C120" s="22" t="s">
        <v>362</v>
      </c>
      <c r="D120" s="22" t="s">
        <v>363</v>
      </c>
      <c r="E120" s="22" t="s">
        <v>364</v>
      </c>
      <c r="F120" s="22" t="s">
        <v>365</v>
      </c>
      <c r="G120" s="22" t="s">
        <v>347</v>
      </c>
      <c r="H120" s="23">
        <v>164952</v>
      </c>
      <c r="I120" s="23">
        <v>161652.96</v>
      </c>
      <c r="J120" s="24">
        <f>Resumen!$B$13</f>
        <v>0.87027808613583735</v>
      </c>
      <c r="K120" s="23">
        <f t="shared" si="2"/>
        <v>140683</v>
      </c>
      <c r="L120" s="23">
        <f t="shared" si="3"/>
        <v>24269</v>
      </c>
    </row>
    <row r="121" spans="1:12" ht="26.4">
      <c r="A121" s="22">
        <v>117</v>
      </c>
      <c r="B121" s="22" t="s">
        <v>342</v>
      </c>
      <c r="C121" s="22" t="s">
        <v>366</v>
      </c>
      <c r="D121" s="22" t="s">
        <v>367</v>
      </c>
      <c r="E121" s="22" t="s">
        <v>368</v>
      </c>
      <c r="F121" s="22" t="s">
        <v>369</v>
      </c>
      <c r="G121" s="22" t="s">
        <v>347</v>
      </c>
      <c r="H121" s="23">
        <v>164952</v>
      </c>
      <c r="I121" s="23">
        <v>161652.96</v>
      </c>
      <c r="J121" s="24">
        <f>Resumen!$B$13</f>
        <v>0.87027808613583735</v>
      </c>
      <c r="K121" s="23">
        <f t="shared" si="2"/>
        <v>140683</v>
      </c>
      <c r="L121" s="23">
        <f t="shared" si="3"/>
        <v>24269</v>
      </c>
    </row>
    <row r="122" spans="1:12" ht="26.4">
      <c r="A122" s="22">
        <v>118</v>
      </c>
      <c r="B122" s="22" t="s">
        <v>342</v>
      </c>
      <c r="C122" s="22" t="s">
        <v>370</v>
      </c>
      <c r="D122" s="22" t="s">
        <v>371</v>
      </c>
      <c r="E122" s="22" t="s">
        <v>372</v>
      </c>
      <c r="F122" s="22" t="s">
        <v>369</v>
      </c>
      <c r="G122" s="22" t="s">
        <v>347</v>
      </c>
      <c r="H122" s="23">
        <v>164952</v>
      </c>
      <c r="I122" s="23">
        <v>161652.96</v>
      </c>
      <c r="J122" s="24">
        <f>Resumen!$B$13</f>
        <v>0.87027808613583735</v>
      </c>
      <c r="K122" s="23">
        <f t="shared" si="2"/>
        <v>140683</v>
      </c>
      <c r="L122" s="23">
        <f t="shared" si="3"/>
        <v>24269</v>
      </c>
    </row>
    <row r="123" spans="1:12" ht="26.4">
      <c r="A123" s="22">
        <v>119</v>
      </c>
      <c r="B123" s="22" t="s">
        <v>373</v>
      </c>
      <c r="C123" s="22" t="s">
        <v>374</v>
      </c>
      <c r="D123" s="22" t="s">
        <v>375</v>
      </c>
      <c r="E123" s="22" t="s">
        <v>376</v>
      </c>
      <c r="F123" s="22" t="s">
        <v>340</v>
      </c>
      <c r="G123" s="22" t="s">
        <v>347</v>
      </c>
      <c r="H123" s="23">
        <v>126939</v>
      </c>
      <c r="I123" s="23">
        <v>124400.22</v>
      </c>
      <c r="J123" s="24">
        <f>Resumen!$B$13</f>
        <v>0.87027808613583735</v>
      </c>
      <c r="K123" s="23">
        <f t="shared" si="2"/>
        <v>108263</v>
      </c>
      <c r="L123" s="23">
        <f t="shared" si="3"/>
        <v>18676</v>
      </c>
    </row>
    <row r="124" spans="1:12" ht="26.4">
      <c r="A124" s="22">
        <v>120</v>
      </c>
      <c r="B124" s="22" t="s">
        <v>373</v>
      </c>
      <c r="C124" s="22" t="s">
        <v>377</v>
      </c>
      <c r="D124" s="22" t="s">
        <v>375</v>
      </c>
      <c r="E124" s="22" t="s">
        <v>376</v>
      </c>
      <c r="F124" s="22" t="s">
        <v>340</v>
      </c>
      <c r="G124" s="22" t="s">
        <v>347</v>
      </c>
      <c r="H124" s="23">
        <v>247858</v>
      </c>
      <c r="I124" s="23">
        <v>242900.84</v>
      </c>
      <c r="J124" s="24">
        <f>Resumen!$B$13</f>
        <v>0.87027808613583735</v>
      </c>
      <c r="K124" s="23">
        <f t="shared" si="2"/>
        <v>211391</v>
      </c>
      <c r="L124" s="23">
        <f t="shared" si="3"/>
        <v>36467</v>
      </c>
    </row>
    <row r="125" spans="1:12" ht="26.4">
      <c r="A125" s="22">
        <v>121</v>
      </c>
      <c r="B125" s="22" t="s">
        <v>373</v>
      </c>
      <c r="C125" s="22" t="s">
        <v>378</v>
      </c>
      <c r="D125" s="22" t="s">
        <v>375</v>
      </c>
      <c r="E125" s="22" t="s">
        <v>376</v>
      </c>
      <c r="F125" s="22" t="s">
        <v>340</v>
      </c>
      <c r="G125" s="22" t="s">
        <v>347</v>
      </c>
      <c r="H125" s="23">
        <v>247858</v>
      </c>
      <c r="I125" s="23">
        <v>242900.84</v>
      </c>
      <c r="J125" s="24">
        <f>Resumen!$B$13</f>
        <v>0.87027808613583735</v>
      </c>
      <c r="K125" s="23">
        <f t="shared" si="2"/>
        <v>211391</v>
      </c>
      <c r="L125" s="23">
        <f t="shared" si="3"/>
        <v>36467</v>
      </c>
    </row>
    <row r="126" spans="1:12" ht="26.4">
      <c r="A126" s="22">
        <v>122</v>
      </c>
      <c r="B126" s="22" t="s">
        <v>373</v>
      </c>
      <c r="C126" s="22" t="s">
        <v>379</v>
      </c>
      <c r="D126" s="22" t="s">
        <v>380</v>
      </c>
      <c r="E126" s="22" t="s">
        <v>376</v>
      </c>
      <c r="F126" s="22" t="s">
        <v>340</v>
      </c>
      <c r="G126" s="22" t="s">
        <v>347</v>
      </c>
      <c r="H126" s="23">
        <v>108397</v>
      </c>
      <c r="I126" s="23">
        <v>106229.06</v>
      </c>
      <c r="J126" s="24">
        <f>Resumen!$B$13</f>
        <v>0.87027808613583735</v>
      </c>
      <c r="K126" s="23">
        <f t="shared" si="2"/>
        <v>92449</v>
      </c>
      <c r="L126" s="23">
        <f t="shared" si="3"/>
        <v>15948</v>
      </c>
    </row>
    <row r="127" spans="1:12" ht="26.4">
      <c r="A127" s="22">
        <v>123</v>
      </c>
      <c r="B127" s="22" t="s">
        <v>373</v>
      </c>
      <c r="C127" s="22" t="s">
        <v>381</v>
      </c>
      <c r="D127" s="22" t="s">
        <v>375</v>
      </c>
      <c r="E127" s="22" t="s">
        <v>376</v>
      </c>
      <c r="F127" s="22" t="s">
        <v>340</v>
      </c>
      <c r="G127" s="22" t="s">
        <v>347</v>
      </c>
      <c r="H127" s="23">
        <v>134143</v>
      </c>
      <c r="I127" s="23">
        <v>131460.14000000001</v>
      </c>
      <c r="J127" s="24">
        <f>Resumen!$B$13</f>
        <v>0.87027808613583735</v>
      </c>
      <c r="K127" s="23">
        <f t="shared" si="2"/>
        <v>114407</v>
      </c>
      <c r="L127" s="23">
        <f t="shared" si="3"/>
        <v>19736</v>
      </c>
    </row>
    <row r="128" spans="1:12" ht="52.8">
      <c r="A128" s="22">
        <v>124</v>
      </c>
      <c r="B128" s="22" t="s">
        <v>373</v>
      </c>
      <c r="C128" s="22" t="s">
        <v>382</v>
      </c>
      <c r="D128" s="22" t="s">
        <v>383</v>
      </c>
      <c r="E128" s="22" t="s">
        <v>376</v>
      </c>
      <c r="F128" s="22" t="s">
        <v>340</v>
      </c>
      <c r="G128" s="22" t="s">
        <v>347</v>
      </c>
      <c r="H128" s="23">
        <v>232461</v>
      </c>
      <c r="I128" s="23">
        <v>227811.78</v>
      </c>
      <c r="J128" s="24">
        <f>Resumen!$B$13</f>
        <v>0.87027808613583735</v>
      </c>
      <c r="K128" s="23">
        <f t="shared" si="2"/>
        <v>198260</v>
      </c>
      <c r="L128" s="23">
        <f t="shared" si="3"/>
        <v>34201</v>
      </c>
    </row>
    <row r="129" spans="1:12" ht="26.4">
      <c r="A129" s="22">
        <v>125</v>
      </c>
      <c r="B129" s="22" t="s">
        <v>373</v>
      </c>
      <c r="C129" s="22" t="s">
        <v>384</v>
      </c>
      <c r="D129" s="22" t="s">
        <v>375</v>
      </c>
      <c r="E129" s="22" t="s">
        <v>376</v>
      </c>
      <c r="F129" s="22" t="s">
        <v>340</v>
      </c>
      <c r="G129" s="22" t="s">
        <v>347</v>
      </c>
      <c r="H129" s="23">
        <v>125735</v>
      </c>
      <c r="I129" s="23">
        <v>123220.3</v>
      </c>
      <c r="J129" s="24">
        <f>Resumen!$B$13</f>
        <v>0.87027808613583735</v>
      </c>
      <c r="K129" s="23">
        <f t="shared" si="2"/>
        <v>107236</v>
      </c>
      <c r="L129" s="23">
        <f t="shared" si="3"/>
        <v>18499</v>
      </c>
    </row>
    <row r="130" spans="1:12" ht="26.4">
      <c r="A130" s="22">
        <v>126</v>
      </c>
      <c r="B130" s="22" t="s">
        <v>373</v>
      </c>
      <c r="C130" s="22" t="s">
        <v>385</v>
      </c>
      <c r="D130" s="22" t="s">
        <v>380</v>
      </c>
      <c r="E130" s="22" t="s">
        <v>376</v>
      </c>
      <c r="F130" s="22" t="s">
        <v>340</v>
      </c>
      <c r="G130" s="22" t="s">
        <v>69</v>
      </c>
      <c r="H130" s="23">
        <v>204759</v>
      </c>
      <c r="I130" s="23">
        <v>200663.82</v>
      </c>
      <c r="J130" s="24">
        <f>Resumen!$B$13</f>
        <v>0.87027808613583735</v>
      </c>
      <c r="K130" s="23">
        <f t="shared" si="2"/>
        <v>174633</v>
      </c>
      <c r="L130" s="23">
        <f t="shared" si="3"/>
        <v>30126</v>
      </c>
    </row>
    <row r="131" spans="1:12">
      <c r="A131" s="22">
        <v>127</v>
      </c>
      <c r="B131" s="22" t="s">
        <v>373</v>
      </c>
      <c r="C131" s="22" t="s">
        <v>386</v>
      </c>
      <c r="D131" s="22" t="s">
        <v>387</v>
      </c>
      <c r="E131" s="22" t="s">
        <v>388</v>
      </c>
      <c r="F131" s="22" t="s">
        <v>340</v>
      </c>
      <c r="G131" s="22" t="s">
        <v>225</v>
      </c>
      <c r="H131" s="23">
        <v>76098</v>
      </c>
      <c r="I131" s="23">
        <v>74576.039999999994</v>
      </c>
      <c r="J131" s="24">
        <f>Resumen!$B$13</f>
        <v>0.87027808613583735</v>
      </c>
      <c r="K131" s="23">
        <f t="shared" si="2"/>
        <v>64902</v>
      </c>
      <c r="L131" s="23">
        <f t="shared" si="3"/>
        <v>11196</v>
      </c>
    </row>
    <row r="132" spans="1:12">
      <c r="A132" s="22">
        <v>128</v>
      </c>
      <c r="B132" s="22" t="s">
        <v>373</v>
      </c>
      <c r="C132" s="22" t="s">
        <v>389</v>
      </c>
      <c r="D132" s="22" t="s">
        <v>390</v>
      </c>
      <c r="E132" s="22" t="s">
        <v>388</v>
      </c>
      <c r="F132" s="22" t="s">
        <v>340</v>
      </c>
      <c r="G132" s="22" t="s">
        <v>225</v>
      </c>
      <c r="H132" s="23">
        <v>33600</v>
      </c>
      <c r="I132" s="23">
        <v>32928</v>
      </c>
      <c r="J132" s="24">
        <f>Resumen!$B$13</f>
        <v>0.87027808613583735</v>
      </c>
      <c r="K132" s="23">
        <f t="shared" si="2"/>
        <v>28657</v>
      </c>
      <c r="L132" s="23">
        <f t="shared" si="3"/>
        <v>4943</v>
      </c>
    </row>
    <row r="133" spans="1:12" ht="26.4">
      <c r="A133" s="22">
        <v>129</v>
      </c>
      <c r="B133" s="22" t="s">
        <v>373</v>
      </c>
      <c r="C133" s="22" t="s">
        <v>391</v>
      </c>
      <c r="D133" s="22" t="s">
        <v>392</v>
      </c>
      <c r="E133" s="22" t="s">
        <v>376</v>
      </c>
      <c r="F133" s="22" t="s">
        <v>340</v>
      </c>
      <c r="G133" s="22" t="s">
        <v>225</v>
      </c>
      <c r="H133" s="23">
        <v>154285</v>
      </c>
      <c r="I133" s="23">
        <v>151199.29999999999</v>
      </c>
      <c r="J133" s="24">
        <f>Resumen!$B$13</f>
        <v>0.87027808613583735</v>
      </c>
      <c r="K133" s="23">
        <f t="shared" ref="K133:K196" si="4">ROUND(I133*$J133,0)</f>
        <v>131585</v>
      </c>
      <c r="L133" s="23">
        <f t="shared" ref="L133:L196" si="5">ROUND(H133-K133,0)</f>
        <v>22700</v>
      </c>
    </row>
    <row r="134" spans="1:12" ht="66">
      <c r="A134" s="22">
        <v>130</v>
      </c>
      <c r="B134" s="22" t="s">
        <v>373</v>
      </c>
      <c r="C134" s="22" t="s">
        <v>393</v>
      </c>
      <c r="D134" s="22" t="s">
        <v>394</v>
      </c>
      <c r="E134" s="22" t="s">
        <v>395</v>
      </c>
      <c r="F134" s="22" t="s">
        <v>340</v>
      </c>
      <c r="G134" s="22" t="s">
        <v>69</v>
      </c>
      <c r="H134" s="23">
        <v>109051</v>
      </c>
      <c r="I134" s="23">
        <v>106869.98</v>
      </c>
      <c r="J134" s="24">
        <f>Resumen!$B$13</f>
        <v>0.87027808613583735</v>
      </c>
      <c r="K134" s="23">
        <f t="shared" si="4"/>
        <v>93007</v>
      </c>
      <c r="L134" s="23">
        <f t="shared" si="5"/>
        <v>16044</v>
      </c>
    </row>
    <row r="135" spans="1:12" ht="26.4">
      <c r="A135" s="22">
        <v>131</v>
      </c>
      <c r="B135" s="22" t="s">
        <v>373</v>
      </c>
      <c r="C135" s="22" t="s">
        <v>396</v>
      </c>
      <c r="D135" s="22" t="s">
        <v>375</v>
      </c>
      <c r="E135" s="22" t="s">
        <v>376</v>
      </c>
      <c r="F135" s="22" t="s">
        <v>340</v>
      </c>
      <c r="G135" s="22" t="s">
        <v>397</v>
      </c>
      <c r="H135" s="23">
        <v>248062</v>
      </c>
      <c r="I135" s="23">
        <v>243100.76</v>
      </c>
      <c r="J135" s="24">
        <f>Resumen!$B$13</f>
        <v>0.87027808613583735</v>
      </c>
      <c r="K135" s="23">
        <f t="shared" si="4"/>
        <v>211565</v>
      </c>
      <c r="L135" s="23">
        <f t="shared" si="5"/>
        <v>36497</v>
      </c>
    </row>
    <row r="136" spans="1:12" ht="26.4">
      <c r="A136" s="22">
        <v>132</v>
      </c>
      <c r="B136" s="22" t="s">
        <v>373</v>
      </c>
      <c r="C136" s="22" t="s">
        <v>398</v>
      </c>
      <c r="D136" s="22" t="s">
        <v>375</v>
      </c>
      <c r="E136" s="22" t="s">
        <v>376</v>
      </c>
      <c r="F136" s="22" t="s">
        <v>340</v>
      </c>
      <c r="G136" s="22" t="s">
        <v>397</v>
      </c>
      <c r="H136" s="23">
        <v>252062</v>
      </c>
      <c r="I136" s="23">
        <v>247020.76</v>
      </c>
      <c r="J136" s="24">
        <f>Resumen!$B$13</f>
        <v>0.87027808613583735</v>
      </c>
      <c r="K136" s="23">
        <f t="shared" si="4"/>
        <v>214977</v>
      </c>
      <c r="L136" s="23">
        <f t="shared" si="5"/>
        <v>37085</v>
      </c>
    </row>
    <row r="137" spans="1:12" ht="26.4">
      <c r="A137" s="22">
        <v>133</v>
      </c>
      <c r="B137" s="22" t="s">
        <v>373</v>
      </c>
      <c r="C137" s="22" t="s">
        <v>399</v>
      </c>
      <c r="D137" s="22" t="s">
        <v>394</v>
      </c>
      <c r="E137" s="22" t="s">
        <v>376</v>
      </c>
      <c r="F137" s="22" t="s">
        <v>340</v>
      </c>
      <c r="G137" s="22" t="s">
        <v>69</v>
      </c>
      <c r="H137" s="23">
        <v>229033</v>
      </c>
      <c r="I137" s="23">
        <v>224452.34</v>
      </c>
      <c r="J137" s="24">
        <f>Resumen!$B$13</f>
        <v>0.87027808613583735</v>
      </c>
      <c r="K137" s="23">
        <f t="shared" si="4"/>
        <v>195336</v>
      </c>
      <c r="L137" s="23">
        <f t="shared" si="5"/>
        <v>33697</v>
      </c>
    </row>
    <row r="138" spans="1:12" ht="26.4">
      <c r="A138" s="22">
        <v>134</v>
      </c>
      <c r="B138" s="22" t="s">
        <v>373</v>
      </c>
      <c r="C138" s="22" t="s">
        <v>400</v>
      </c>
      <c r="D138" s="22" t="s">
        <v>375</v>
      </c>
      <c r="E138" s="22" t="s">
        <v>376</v>
      </c>
      <c r="F138" s="22" t="s">
        <v>340</v>
      </c>
      <c r="G138" s="22" t="s">
        <v>397</v>
      </c>
      <c r="H138" s="23">
        <v>243371</v>
      </c>
      <c r="I138" s="23">
        <v>238503.58</v>
      </c>
      <c r="J138" s="24">
        <f>Resumen!$B$13</f>
        <v>0.87027808613583735</v>
      </c>
      <c r="K138" s="23">
        <f t="shared" si="4"/>
        <v>207564</v>
      </c>
      <c r="L138" s="23">
        <f t="shared" si="5"/>
        <v>35807</v>
      </c>
    </row>
    <row r="139" spans="1:12" ht="26.4">
      <c r="A139" s="22">
        <v>135</v>
      </c>
      <c r="B139" s="22" t="s">
        <v>373</v>
      </c>
      <c r="C139" s="22" t="s">
        <v>401</v>
      </c>
      <c r="D139" s="22" t="s">
        <v>375</v>
      </c>
      <c r="E139" s="22" t="s">
        <v>376</v>
      </c>
      <c r="F139" s="22" t="s">
        <v>340</v>
      </c>
      <c r="G139" s="22" t="s">
        <v>397</v>
      </c>
      <c r="H139" s="23">
        <v>252062</v>
      </c>
      <c r="I139" s="23">
        <v>247020.76</v>
      </c>
      <c r="J139" s="24">
        <f>Resumen!$B$13</f>
        <v>0.87027808613583735</v>
      </c>
      <c r="K139" s="23">
        <f t="shared" si="4"/>
        <v>214977</v>
      </c>
      <c r="L139" s="23">
        <f t="shared" si="5"/>
        <v>37085</v>
      </c>
    </row>
    <row r="140" spans="1:12" ht="26.4">
      <c r="A140" s="22">
        <v>136</v>
      </c>
      <c r="B140" s="22" t="s">
        <v>373</v>
      </c>
      <c r="C140" s="22" t="s">
        <v>402</v>
      </c>
      <c r="D140" s="22" t="s">
        <v>375</v>
      </c>
      <c r="E140" s="22" t="s">
        <v>376</v>
      </c>
      <c r="F140" s="22" t="s">
        <v>340</v>
      </c>
      <c r="G140" s="22" t="s">
        <v>397</v>
      </c>
      <c r="H140" s="23">
        <v>201350</v>
      </c>
      <c r="I140" s="23">
        <v>197323</v>
      </c>
      <c r="J140" s="24">
        <f>Resumen!$B$13</f>
        <v>0.87027808613583735</v>
      </c>
      <c r="K140" s="23">
        <f t="shared" si="4"/>
        <v>171726</v>
      </c>
      <c r="L140" s="23">
        <f t="shared" si="5"/>
        <v>29624</v>
      </c>
    </row>
    <row r="141" spans="1:12" ht="26.4">
      <c r="A141" s="22">
        <v>137</v>
      </c>
      <c r="B141" s="22" t="s">
        <v>373</v>
      </c>
      <c r="C141" s="22" t="s">
        <v>403</v>
      </c>
      <c r="D141" s="22" t="s">
        <v>375</v>
      </c>
      <c r="E141" s="22" t="s">
        <v>376</v>
      </c>
      <c r="F141" s="22" t="s">
        <v>340</v>
      </c>
      <c r="G141" s="22" t="s">
        <v>397</v>
      </c>
      <c r="H141" s="23">
        <v>247062</v>
      </c>
      <c r="I141" s="23">
        <v>242120.76</v>
      </c>
      <c r="J141" s="24">
        <f>Resumen!$B$13</f>
        <v>0.87027808613583735</v>
      </c>
      <c r="K141" s="23">
        <f t="shared" si="4"/>
        <v>210712</v>
      </c>
      <c r="L141" s="23">
        <f t="shared" si="5"/>
        <v>36350</v>
      </c>
    </row>
    <row r="142" spans="1:12" ht="26.4">
      <c r="A142" s="22">
        <v>138</v>
      </c>
      <c r="B142" s="22" t="s">
        <v>373</v>
      </c>
      <c r="C142" s="22" t="s">
        <v>404</v>
      </c>
      <c r="D142" s="22" t="s">
        <v>380</v>
      </c>
      <c r="E142" s="22" t="s">
        <v>376</v>
      </c>
      <c r="F142" s="22" t="s">
        <v>340</v>
      </c>
      <c r="G142" s="22" t="s">
        <v>69</v>
      </c>
      <c r="H142" s="23">
        <v>115034</v>
      </c>
      <c r="I142" s="23">
        <v>112733.32</v>
      </c>
      <c r="J142" s="24">
        <f>Resumen!$B$13</f>
        <v>0.87027808613583735</v>
      </c>
      <c r="K142" s="23">
        <f t="shared" si="4"/>
        <v>98109</v>
      </c>
      <c r="L142" s="23">
        <f t="shared" si="5"/>
        <v>16925</v>
      </c>
    </row>
    <row r="143" spans="1:12" ht="26.4">
      <c r="A143" s="22">
        <v>139</v>
      </c>
      <c r="B143" s="22" t="s">
        <v>373</v>
      </c>
      <c r="C143" s="22" t="s">
        <v>405</v>
      </c>
      <c r="D143" s="22" t="s">
        <v>375</v>
      </c>
      <c r="E143" s="22" t="s">
        <v>376</v>
      </c>
      <c r="F143" s="22" t="s">
        <v>340</v>
      </c>
      <c r="G143" s="22" t="s">
        <v>69</v>
      </c>
      <c r="H143" s="23">
        <v>131744</v>
      </c>
      <c r="I143" s="23">
        <v>129109.12</v>
      </c>
      <c r="J143" s="24">
        <f>Resumen!$B$13</f>
        <v>0.87027808613583735</v>
      </c>
      <c r="K143" s="23">
        <f t="shared" si="4"/>
        <v>112361</v>
      </c>
      <c r="L143" s="23">
        <f t="shared" si="5"/>
        <v>19383</v>
      </c>
    </row>
    <row r="144" spans="1:12" ht="26.4">
      <c r="A144" s="22">
        <v>140</v>
      </c>
      <c r="B144" s="22" t="s">
        <v>373</v>
      </c>
      <c r="C144" s="22" t="s">
        <v>406</v>
      </c>
      <c r="D144" s="22" t="s">
        <v>380</v>
      </c>
      <c r="E144" s="22" t="s">
        <v>376</v>
      </c>
      <c r="F144" s="22" t="s">
        <v>340</v>
      </c>
      <c r="G144" s="22" t="s">
        <v>69</v>
      </c>
      <c r="H144" s="23">
        <v>116783</v>
      </c>
      <c r="I144" s="23">
        <v>114447.34</v>
      </c>
      <c r="J144" s="24">
        <f>Resumen!$B$13</f>
        <v>0.87027808613583735</v>
      </c>
      <c r="K144" s="23">
        <f t="shared" si="4"/>
        <v>99601</v>
      </c>
      <c r="L144" s="23">
        <f t="shared" si="5"/>
        <v>17182</v>
      </c>
    </row>
    <row r="145" spans="1:12" ht="26.4">
      <c r="A145" s="22">
        <v>141</v>
      </c>
      <c r="B145" s="22" t="s">
        <v>373</v>
      </c>
      <c r="C145" s="22" t="s">
        <v>407</v>
      </c>
      <c r="D145" s="22" t="s">
        <v>408</v>
      </c>
      <c r="E145" s="22" t="s">
        <v>409</v>
      </c>
      <c r="F145" s="22" t="s">
        <v>340</v>
      </c>
      <c r="G145" s="22" t="s">
        <v>69</v>
      </c>
      <c r="H145" s="23">
        <v>167598</v>
      </c>
      <c r="I145" s="23">
        <v>164246.04</v>
      </c>
      <c r="J145" s="24">
        <f>Resumen!$B$13</f>
        <v>0.87027808613583735</v>
      </c>
      <c r="K145" s="23">
        <f t="shared" si="4"/>
        <v>142940</v>
      </c>
      <c r="L145" s="23">
        <f t="shared" si="5"/>
        <v>24658</v>
      </c>
    </row>
    <row r="146" spans="1:12" ht="26.4">
      <c r="A146" s="22">
        <v>142</v>
      </c>
      <c r="B146" s="22" t="s">
        <v>373</v>
      </c>
      <c r="C146" s="22" t="s">
        <v>410</v>
      </c>
      <c r="D146" s="22" t="s">
        <v>411</v>
      </c>
      <c r="E146" s="22" t="s">
        <v>376</v>
      </c>
      <c r="F146" s="22" t="s">
        <v>340</v>
      </c>
      <c r="G146" s="22" t="s">
        <v>69</v>
      </c>
      <c r="H146" s="23">
        <v>109434</v>
      </c>
      <c r="I146" s="23">
        <v>107245.32</v>
      </c>
      <c r="J146" s="24">
        <f>Resumen!$B$13</f>
        <v>0.87027808613583735</v>
      </c>
      <c r="K146" s="23">
        <f t="shared" si="4"/>
        <v>93333</v>
      </c>
      <c r="L146" s="23">
        <f t="shared" si="5"/>
        <v>16101</v>
      </c>
    </row>
    <row r="147" spans="1:12" ht="26.4">
      <c r="A147" s="22">
        <v>143</v>
      </c>
      <c r="B147" s="22" t="s">
        <v>373</v>
      </c>
      <c r="C147" s="22" t="s">
        <v>412</v>
      </c>
      <c r="D147" s="22" t="s">
        <v>375</v>
      </c>
      <c r="E147" s="22" t="s">
        <v>376</v>
      </c>
      <c r="F147" s="22" t="s">
        <v>340</v>
      </c>
      <c r="G147" s="22" t="s">
        <v>69</v>
      </c>
      <c r="H147" s="23">
        <v>247062</v>
      </c>
      <c r="I147" s="23">
        <v>242120.76</v>
      </c>
      <c r="J147" s="24">
        <f>Resumen!$B$13</f>
        <v>0.87027808613583735</v>
      </c>
      <c r="K147" s="23">
        <f t="shared" si="4"/>
        <v>210712</v>
      </c>
      <c r="L147" s="23">
        <f t="shared" si="5"/>
        <v>36350</v>
      </c>
    </row>
    <row r="148" spans="1:12" ht="26.4">
      <c r="A148" s="22">
        <v>144</v>
      </c>
      <c r="B148" s="22" t="s">
        <v>373</v>
      </c>
      <c r="C148" s="22" t="s">
        <v>413</v>
      </c>
      <c r="D148" s="22" t="s">
        <v>375</v>
      </c>
      <c r="E148" s="22" t="s">
        <v>376</v>
      </c>
      <c r="F148" s="22" t="s">
        <v>340</v>
      </c>
      <c r="G148" s="22" t="s">
        <v>69</v>
      </c>
      <c r="H148" s="23">
        <v>132085</v>
      </c>
      <c r="I148" s="23">
        <v>129443.3</v>
      </c>
      <c r="J148" s="24">
        <f>Resumen!$B$13</f>
        <v>0.87027808613583735</v>
      </c>
      <c r="K148" s="23">
        <f t="shared" si="4"/>
        <v>112652</v>
      </c>
      <c r="L148" s="23">
        <f t="shared" si="5"/>
        <v>19433</v>
      </c>
    </row>
    <row r="149" spans="1:12">
      <c r="A149" s="22">
        <v>145</v>
      </c>
      <c r="B149" s="22" t="s">
        <v>373</v>
      </c>
      <c r="C149" s="22" t="s">
        <v>414</v>
      </c>
      <c r="D149" s="22" t="s">
        <v>411</v>
      </c>
      <c r="E149" s="22" t="s">
        <v>415</v>
      </c>
      <c r="F149" s="22" t="s">
        <v>416</v>
      </c>
      <c r="G149" s="22" t="s">
        <v>69</v>
      </c>
      <c r="H149" s="23">
        <v>98751</v>
      </c>
      <c r="I149" s="23">
        <v>96775.98</v>
      </c>
      <c r="J149" s="24">
        <f>Resumen!$B$13</f>
        <v>0.87027808613583735</v>
      </c>
      <c r="K149" s="23">
        <f t="shared" si="4"/>
        <v>84222</v>
      </c>
      <c r="L149" s="23">
        <f t="shared" si="5"/>
        <v>14529</v>
      </c>
    </row>
    <row r="150" spans="1:12" ht="26.4">
      <c r="A150" s="22">
        <v>146</v>
      </c>
      <c r="B150" s="22" t="s">
        <v>373</v>
      </c>
      <c r="C150" s="22" t="s">
        <v>417</v>
      </c>
      <c r="D150" s="22" t="s">
        <v>411</v>
      </c>
      <c r="E150" s="22" t="s">
        <v>415</v>
      </c>
      <c r="F150" s="22" t="s">
        <v>416</v>
      </c>
      <c r="G150" s="22" t="s">
        <v>69</v>
      </c>
      <c r="H150" s="23">
        <v>140602</v>
      </c>
      <c r="I150" s="23">
        <v>137789.96</v>
      </c>
      <c r="J150" s="24">
        <f>Resumen!$B$13</f>
        <v>0.87027808613583735</v>
      </c>
      <c r="K150" s="23">
        <f t="shared" si="4"/>
        <v>119916</v>
      </c>
      <c r="L150" s="23">
        <f t="shared" si="5"/>
        <v>20686</v>
      </c>
    </row>
    <row r="151" spans="1:12" ht="39.6">
      <c r="A151" s="22">
        <v>147</v>
      </c>
      <c r="B151" s="22" t="s">
        <v>373</v>
      </c>
      <c r="C151" s="22" t="s">
        <v>418</v>
      </c>
      <c r="D151" s="22" t="s">
        <v>411</v>
      </c>
      <c r="E151" s="22" t="s">
        <v>415</v>
      </c>
      <c r="F151" s="22" t="s">
        <v>416</v>
      </c>
      <c r="G151" s="22" t="s">
        <v>69</v>
      </c>
      <c r="H151" s="23">
        <v>167627</v>
      </c>
      <c r="I151" s="23">
        <v>164274.46</v>
      </c>
      <c r="J151" s="24">
        <f>Resumen!$B$13</f>
        <v>0.87027808613583735</v>
      </c>
      <c r="K151" s="23">
        <f t="shared" si="4"/>
        <v>142964</v>
      </c>
      <c r="L151" s="23">
        <f t="shared" si="5"/>
        <v>24663</v>
      </c>
    </row>
    <row r="152" spans="1:12" ht="26.4">
      <c r="A152" s="22">
        <v>148</v>
      </c>
      <c r="B152" s="22" t="s">
        <v>373</v>
      </c>
      <c r="C152" s="22" t="s">
        <v>419</v>
      </c>
      <c r="D152" s="22" t="s">
        <v>420</v>
      </c>
      <c r="E152" s="22" t="s">
        <v>376</v>
      </c>
      <c r="F152" s="22" t="s">
        <v>340</v>
      </c>
      <c r="G152" s="22" t="s">
        <v>421</v>
      </c>
      <c r="H152" s="23">
        <v>254236</v>
      </c>
      <c r="I152" s="23">
        <v>249151.28</v>
      </c>
      <c r="J152" s="24">
        <f>Resumen!$B$13</f>
        <v>0.87027808613583735</v>
      </c>
      <c r="K152" s="23">
        <f t="shared" si="4"/>
        <v>216831</v>
      </c>
      <c r="L152" s="23">
        <f t="shared" si="5"/>
        <v>37405</v>
      </c>
    </row>
    <row r="153" spans="1:12" ht="52.8">
      <c r="A153" s="22">
        <v>149</v>
      </c>
      <c r="B153" s="22" t="s">
        <v>373</v>
      </c>
      <c r="C153" s="22" t="s">
        <v>422</v>
      </c>
      <c r="D153" s="22" t="s">
        <v>423</v>
      </c>
      <c r="E153" s="22" t="s">
        <v>376</v>
      </c>
      <c r="F153" s="22" t="s">
        <v>340</v>
      </c>
      <c r="G153" s="22" t="s">
        <v>421</v>
      </c>
      <c r="H153" s="23">
        <v>256116</v>
      </c>
      <c r="I153" s="23">
        <v>250993.68</v>
      </c>
      <c r="J153" s="24">
        <f>Resumen!$B$13</f>
        <v>0.87027808613583735</v>
      </c>
      <c r="K153" s="23">
        <f t="shared" si="4"/>
        <v>218434</v>
      </c>
      <c r="L153" s="23">
        <f t="shared" si="5"/>
        <v>37682</v>
      </c>
    </row>
    <row r="154" spans="1:12" ht="26.4">
      <c r="A154" s="22">
        <v>150</v>
      </c>
      <c r="B154" s="22" t="s">
        <v>373</v>
      </c>
      <c r="C154" s="22" t="s">
        <v>424</v>
      </c>
      <c r="D154" s="22" t="s">
        <v>425</v>
      </c>
      <c r="E154" s="22" t="s">
        <v>426</v>
      </c>
      <c r="F154" s="22" t="s">
        <v>427</v>
      </c>
      <c r="G154" s="22" t="s">
        <v>428</v>
      </c>
      <c r="H154" s="23">
        <v>1460000</v>
      </c>
      <c r="I154" s="23">
        <v>1430800</v>
      </c>
      <c r="J154" s="24">
        <f>Resumen!$B$13</f>
        <v>0.87027808613583735</v>
      </c>
      <c r="K154" s="23">
        <f t="shared" si="4"/>
        <v>1245194</v>
      </c>
      <c r="L154" s="23">
        <f t="shared" si="5"/>
        <v>214806</v>
      </c>
    </row>
    <row r="155" spans="1:12" ht="39.6">
      <c r="A155" s="22">
        <v>151</v>
      </c>
      <c r="B155" s="22" t="s">
        <v>373</v>
      </c>
      <c r="C155" s="22" t="s">
        <v>429</v>
      </c>
      <c r="D155" s="22" t="s">
        <v>375</v>
      </c>
      <c r="E155" s="22" t="s">
        <v>430</v>
      </c>
      <c r="F155" s="22" t="s">
        <v>427</v>
      </c>
      <c r="G155" s="22" t="s">
        <v>421</v>
      </c>
      <c r="H155" s="23">
        <v>247062</v>
      </c>
      <c r="I155" s="23">
        <v>242120.76</v>
      </c>
      <c r="J155" s="24">
        <f>Resumen!$B$13</f>
        <v>0.87027808613583735</v>
      </c>
      <c r="K155" s="23">
        <f t="shared" si="4"/>
        <v>210712</v>
      </c>
      <c r="L155" s="23">
        <f t="shared" si="5"/>
        <v>36350</v>
      </c>
    </row>
    <row r="156" spans="1:12" ht="39.6">
      <c r="A156" s="22">
        <v>152</v>
      </c>
      <c r="B156" s="22" t="s">
        <v>373</v>
      </c>
      <c r="C156" s="22" t="s">
        <v>431</v>
      </c>
      <c r="D156" s="22" t="s">
        <v>375</v>
      </c>
      <c r="E156" s="22" t="s">
        <v>430</v>
      </c>
      <c r="F156" s="22" t="s">
        <v>427</v>
      </c>
      <c r="G156" s="22" t="s">
        <v>421</v>
      </c>
      <c r="H156" s="23">
        <v>242671</v>
      </c>
      <c r="I156" s="23">
        <v>237817.58</v>
      </c>
      <c r="J156" s="24">
        <f>Resumen!$B$13</f>
        <v>0.87027808613583735</v>
      </c>
      <c r="K156" s="23">
        <f t="shared" si="4"/>
        <v>206967</v>
      </c>
      <c r="L156" s="23">
        <f t="shared" si="5"/>
        <v>35704</v>
      </c>
    </row>
    <row r="157" spans="1:12" ht="26.4">
      <c r="A157" s="22">
        <v>153</v>
      </c>
      <c r="B157" s="22" t="s">
        <v>373</v>
      </c>
      <c r="C157" s="22" t="s">
        <v>432</v>
      </c>
      <c r="D157" s="22" t="s">
        <v>375</v>
      </c>
      <c r="E157" s="22" t="s">
        <v>376</v>
      </c>
      <c r="F157" s="22" t="s">
        <v>427</v>
      </c>
      <c r="G157" s="22" t="s">
        <v>421</v>
      </c>
      <c r="H157" s="23">
        <v>255515</v>
      </c>
      <c r="I157" s="23">
        <v>250404.7</v>
      </c>
      <c r="J157" s="24">
        <f>Resumen!$B$13</f>
        <v>0.87027808613583735</v>
      </c>
      <c r="K157" s="23">
        <f t="shared" si="4"/>
        <v>217922</v>
      </c>
      <c r="L157" s="23">
        <f t="shared" si="5"/>
        <v>37593</v>
      </c>
    </row>
    <row r="158" spans="1:12" ht="39.6">
      <c r="A158" s="22">
        <v>154</v>
      </c>
      <c r="B158" s="22" t="s">
        <v>373</v>
      </c>
      <c r="C158" s="22" t="s">
        <v>433</v>
      </c>
      <c r="D158" s="22" t="s">
        <v>380</v>
      </c>
      <c r="E158" s="22" t="s">
        <v>430</v>
      </c>
      <c r="F158" s="22" t="s">
        <v>427</v>
      </c>
      <c r="G158" s="22" t="s">
        <v>69</v>
      </c>
      <c r="H158" s="23">
        <v>135139</v>
      </c>
      <c r="I158" s="23">
        <v>132436.22</v>
      </c>
      <c r="J158" s="24">
        <f>Resumen!$B$13</f>
        <v>0.87027808613583735</v>
      </c>
      <c r="K158" s="23">
        <f t="shared" si="4"/>
        <v>115256</v>
      </c>
      <c r="L158" s="23">
        <f t="shared" si="5"/>
        <v>19883</v>
      </c>
    </row>
    <row r="159" spans="1:12" ht="26.4">
      <c r="A159" s="22">
        <v>155</v>
      </c>
      <c r="B159" s="22" t="s">
        <v>373</v>
      </c>
      <c r="C159" s="22" t="s">
        <v>434</v>
      </c>
      <c r="D159" s="22" t="s">
        <v>435</v>
      </c>
      <c r="E159" s="22" t="s">
        <v>436</v>
      </c>
      <c r="F159" s="22" t="s">
        <v>437</v>
      </c>
      <c r="G159" s="22" t="s">
        <v>438</v>
      </c>
      <c r="H159" s="23">
        <v>44800</v>
      </c>
      <c r="I159" s="23">
        <v>43904</v>
      </c>
      <c r="J159" s="24">
        <f>Resumen!$B$13</f>
        <v>0.87027808613583735</v>
      </c>
      <c r="K159" s="23">
        <f t="shared" si="4"/>
        <v>38209</v>
      </c>
      <c r="L159" s="23">
        <f t="shared" si="5"/>
        <v>6591</v>
      </c>
    </row>
    <row r="160" spans="1:12" ht="66">
      <c r="A160" s="22">
        <v>156</v>
      </c>
      <c r="B160" s="22" t="s">
        <v>439</v>
      </c>
      <c r="C160" s="22" t="s">
        <v>440</v>
      </c>
      <c r="D160" s="22" t="s">
        <v>441</v>
      </c>
      <c r="E160" s="22" t="s">
        <v>441</v>
      </c>
      <c r="F160" s="22" t="s">
        <v>442</v>
      </c>
      <c r="G160" s="22" t="s">
        <v>443</v>
      </c>
      <c r="H160" s="23">
        <v>447889</v>
      </c>
      <c r="I160" s="23">
        <v>438931.22</v>
      </c>
      <c r="J160" s="24">
        <f>Resumen!$B$13</f>
        <v>0.87027808613583735</v>
      </c>
      <c r="K160" s="23">
        <f t="shared" si="4"/>
        <v>381992</v>
      </c>
      <c r="L160" s="23">
        <f t="shared" si="5"/>
        <v>65897</v>
      </c>
    </row>
    <row r="161" spans="1:12" ht="66">
      <c r="A161" s="22">
        <v>157</v>
      </c>
      <c r="B161" s="22" t="s">
        <v>439</v>
      </c>
      <c r="C161" s="22" t="s">
        <v>444</v>
      </c>
      <c r="D161" s="22" t="s">
        <v>445</v>
      </c>
      <c r="E161" s="22" t="s">
        <v>446</v>
      </c>
      <c r="F161" s="22" t="s">
        <v>442</v>
      </c>
      <c r="G161" s="22" t="s">
        <v>421</v>
      </c>
      <c r="H161" s="23">
        <v>447889</v>
      </c>
      <c r="I161" s="23">
        <v>438931.22</v>
      </c>
      <c r="J161" s="24">
        <f>Resumen!$B$13</f>
        <v>0.87027808613583735</v>
      </c>
      <c r="K161" s="23">
        <f t="shared" si="4"/>
        <v>381992</v>
      </c>
      <c r="L161" s="23">
        <f t="shared" si="5"/>
        <v>65897</v>
      </c>
    </row>
    <row r="162" spans="1:12" ht="66">
      <c r="A162" s="22">
        <v>158</v>
      </c>
      <c r="B162" s="22" t="s">
        <v>439</v>
      </c>
      <c r="C162" s="22" t="s">
        <v>447</v>
      </c>
      <c r="D162" s="22" t="s">
        <v>448</v>
      </c>
      <c r="E162" s="22" t="s">
        <v>446</v>
      </c>
      <c r="F162" s="22" t="s">
        <v>442</v>
      </c>
      <c r="G162" s="22" t="s">
        <v>421</v>
      </c>
      <c r="H162" s="23">
        <v>450389</v>
      </c>
      <c r="I162" s="23">
        <v>441381.22</v>
      </c>
      <c r="J162" s="24">
        <f>Resumen!$B$13</f>
        <v>0.87027808613583735</v>
      </c>
      <c r="K162" s="23">
        <f t="shared" si="4"/>
        <v>384124</v>
      </c>
      <c r="L162" s="23">
        <f t="shared" si="5"/>
        <v>66265</v>
      </c>
    </row>
    <row r="163" spans="1:12" ht="66">
      <c r="A163" s="22">
        <v>159</v>
      </c>
      <c r="B163" s="22" t="s">
        <v>439</v>
      </c>
      <c r="C163" s="22" t="s">
        <v>449</v>
      </c>
      <c r="D163" s="22" t="s">
        <v>450</v>
      </c>
      <c r="E163" s="22" t="s">
        <v>451</v>
      </c>
      <c r="F163" s="22" t="s">
        <v>442</v>
      </c>
      <c r="G163" s="22" t="s">
        <v>421</v>
      </c>
      <c r="H163" s="23">
        <v>471207</v>
      </c>
      <c r="I163" s="23">
        <v>461782.86</v>
      </c>
      <c r="J163" s="24">
        <f>Resumen!$B$13</f>
        <v>0.87027808613583735</v>
      </c>
      <c r="K163" s="23">
        <f t="shared" si="4"/>
        <v>401880</v>
      </c>
      <c r="L163" s="23">
        <f t="shared" si="5"/>
        <v>69327</v>
      </c>
    </row>
    <row r="164" spans="1:12" ht="66">
      <c r="A164" s="22">
        <v>160</v>
      </c>
      <c r="B164" s="22" t="s">
        <v>439</v>
      </c>
      <c r="C164" s="22" t="s">
        <v>452</v>
      </c>
      <c r="D164" s="22" t="s">
        <v>453</v>
      </c>
      <c r="E164" s="22" t="s">
        <v>446</v>
      </c>
      <c r="F164" s="22" t="s">
        <v>442</v>
      </c>
      <c r="G164" s="22" t="s">
        <v>421</v>
      </c>
      <c r="H164" s="23">
        <v>456889</v>
      </c>
      <c r="I164" s="23">
        <v>447751.22</v>
      </c>
      <c r="J164" s="24">
        <f>Resumen!$B$13</f>
        <v>0.87027808613583735</v>
      </c>
      <c r="K164" s="23">
        <f t="shared" si="4"/>
        <v>389668</v>
      </c>
      <c r="L164" s="23">
        <f t="shared" si="5"/>
        <v>67221</v>
      </c>
    </row>
    <row r="165" spans="1:12" ht="66">
      <c r="A165" s="22">
        <v>161</v>
      </c>
      <c r="B165" s="22" t="s">
        <v>439</v>
      </c>
      <c r="C165" s="22" t="s">
        <v>454</v>
      </c>
      <c r="D165" s="22" t="s">
        <v>453</v>
      </c>
      <c r="E165" s="22" t="s">
        <v>455</v>
      </c>
      <c r="F165" s="22" t="s">
        <v>442</v>
      </c>
      <c r="G165" s="22" t="s">
        <v>421</v>
      </c>
      <c r="H165" s="23">
        <v>450389</v>
      </c>
      <c r="I165" s="23">
        <v>441381.22</v>
      </c>
      <c r="J165" s="24">
        <f>Resumen!$B$13</f>
        <v>0.87027808613583735</v>
      </c>
      <c r="K165" s="23">
        <f t="shared" si="4"/>
        <v>384124</v>
      </c>
      <c r="L165" s="23">
        <f t="shared" si="5"/>
        <v>66265</v>
      </c>
    </row>
    <row r="166" spans="1:12" ht="66">
      <c r="A166" s="22">
        <v>162</v>
      </c>
      <c r="B166" s="22" t="s">
        <v>439</v>
      </c>
      <c r="C166" s="22" t="s">
        <v>456</v>
      </c>
      <c r="D166" s="22" t="s">
        <v>457</v>
      </c>
      <c r="E166" s="22" t="s">
        <v>446</v>
      </c>
      <c r="F166" s="22" t="s">
        <v>442</v>
      </c>
      <c r="G166" s="22" t="s">
        <v>421</v>
      </c>
      <c r="H166" s="23">
        <v>421288</v>
      </c>
      <c r="I166" s="23">
        <v>412862.24</v>
      </c>
      <c r="J166" s="24">
        <f>Resumen!$B$13</f>
        <v>0.87027808613583735</v>
      </c>
      <c r="K166" s="23">
        <f t="shared" si="4"/>
        <v>359305</v>
      </c>
      <c r="L166" s="23">
        <f t="shared" si="5"/>
        <v>61983</v>
      </c>
    </row>
    <row r="167" spans="1:12" ht="66">
      <c r="A167" s="22">
        <v>163</v>
      </c>
      <c r="B167" s="22" t="s">
        <v>439</v>
      </c>
      <c r="C167" s="22" t="s">
        <v>458</v>
      </c>
      <c r="D167" s="22" t="s">
        <v>459</v>
      </c>
      <c r="E167" s="22" t="s">
        <v>460</v>
      </c>
      <c r="F167" s="22" t="s">
        <v>442</v>
      </c>
      <c r="G167" s="22" t="s">
        <v>421</v>
      </c>
      <c r="H167" s="23">
        <v>432889</v>
      </c>
      <c r="I167" s="23">
        <v>424231.22</v>
      </c>
      <c r="J167" s="24">
        <f>Resumen!$B$13</f>
        <v>0.87027808613583735</v>
      </c>
      <c r="K167" s="23">
        <f t="shared" si="4"/>
        <v>369199</v>
      </c>
      <c r="L167" s="23">
        <f t="shared" si="5"/>
        <v>63690</v>
      </c>
    </row>
    <row r="168" spans="1:12" ht="66">
      <c r="A168" s="22">
        <v>164</v>
      </c>
      <c r="B168" s="22" t="s">
        <v>439</v>
      </c>
      <c r="C168" s="22" t="s">
        <v>461</v>
      </c>
      <c r="D168" s="22" t="s">
        <v>462</v>
      </c>
      <c r="E168" s="22" t="s">
        <v>446</v>
      </c>
      <c r="F168" s="22" t="s">
        <v>442</v>
      </c>
      <c r="G168" s="22" t="s">
        <v>421</v>
      </c>
      <c r="H168" s="23">
        <v>424076</v>
      </c>
      <c r="I168" s="23">
        <v>415594.48</v>
      </c>
      <c r="J168" s="24">
        <f>Resumen!$B$13</f>
        <v>0.87027808613583735</v>
      </c>
      <c r="K168" s="23">
        <f t="shared" si="4"/>
        <v>361683</v>
      </c>
      <c r="L168" s="23">
        <f t="shared" si="5"/>
        <v>62393</v>
      </c>
    </row>
    <row r="169" spans="1:12" ht="66">
      <c r="A169" s="22">
        <v>165</v>
      </c>
      <c r="B169" s="22" t="s">
        <v>439</v>
      </c>
      <c r="C169" s="22" t="s">
        <v>463</v>
      </c>
      <c r="D169" s="22" t="s">
        <v>464</v>
      </c>
      <c r="E169" s="22" t="s">
        <v>464</v>
      </c>
      <c r="F169" s="22" t="s">
        <v>442</v>
      </c>
      <c r="G169" s="22" t="s">
        <v>421</v>
      </c>
      <c r="H169" s="23">
        <v>472601</v>
      </c>
      <c r="I169" s="23">
        <v>463148.98</v>
      </c>
      <c r="J169" s="24">
        <f>Resumen!$B$13</f>
        <v>0.87027808613583735</v>
      </c>
      <c r="K169" s="23">
        <f t="shared" si="4"/>
        <v>403068</v>
      </c>
      <c r="L169" s="23">
        <f t="shared" si="5"/>
        <v>69533</v>
      </c>
    </row>
    <row r="170" spans="1:12" ht="66">
      <c r="A170" s="22">
        <v>166</v>
      </c>
      <c r="B170" s="22" t="s">
        <v>439</v>
      </c>
      <c r="C170" s="22" t="s">
        <v>465</v>
      </c>
      <c r="D170" s="22" t="s">
        <v>466</v>
      </c>
      <c r="E170" s="22" t="s">
        <v>466</v>
      </c>
      <c r="F170" s="22" t="s">
        <v>442</v>
      </c>
      <c r="G170" s="22" t="s">
        <v>421</v>
      </c>
      <c r="H170" s="23">
        <v>455389</v>
      </c>
      <c r="I170" s="23">
        <v>446281.22</v>
      </c>
      <c r="J170" s="24">
        <f>Resumen!$B$13</f>
        <v>0.87027808613583735</v>
      </c>
      <c r="K170" s="23">
        <f t="shared" si="4"/>
        <v>388389</v>
      </c>
      <c r="L170" s="23">
        <f t="shared" si="5"/>
        <v>67000</v>
      </c>
    </row>
    <row r="171" spans="1:12" ht="66">
      <c r="A171" s="22">
        <v>167</v>
      </c>
      <c r="B171" s="22" t="s">
        <v>439</v>
      </c>
      <c r="C171" s="22" t="s">
        <v>467</v>
      </c>
      <c r="D171" s="22" t="s">
        <v>468</v>
      </c>
      <c r="E171" s="22" t="s">
        <v>468</v>
      </c>
      <c r="F171" s="22" t="s">
        <v>442</v>
      </c>
      <c r="G171" s="22" t="s">
        <v>421</v>
      </c>
      <c r="H171" s="23">
        <v>450389</v>
      </c>
      <c r="I171" s="23">
        <v>441381.22</v>
      </c>
      <c r="J171" s="24">
        <f>Resumen!$B$13</f>
        <v>0.87027808613583735</v>
      </c>
      <c r="K171" s="23">
        <f t="shared" si="4"/>
        <v>384124</v>
      </c>
      <c r="L171" s="23">
        <f t="shared" si="5"/>
        <v>66265</v>
      </c>
    </row>
    <row r="172" spans="1:12" ht="66">
      <c r="A172" s="22">
        <v>168</v>
      </c>
      <c r="B172" s="22" t="s">
        <v>439</v>
      </c>
      <c r="C172" s="22" t="s">
        <v>469</v>
      </c>
      <c r="D172" s="22" t="s">
        <v>470</v>
      </c>
      <c r="E172" s="22" t="s">
        <v>470</v>
      </c>
      <c r="F172" s="22" t="s">
        <v>442</v>
      </c>
      <c r="G172" s="22" t="s">
        <v>421</v>
      </c>
      <c r="H172" s="23">
        <v>467889</v>
      </c>
      <c r="I172" s="23">
        <v>458531.22</v>
      </c>
      <c r="J172" s="24">
        <f>Resumen!$B$13</f>
        <v>0.87027808613583735</v>
      </c>
      <c r="K172" s="23">
        <f t="shared" si="4"/>
        <v>399050</v>
      </c>
      <c r="L172" s="23">
        <f t="shared" si="5"/>
        <v>68839</v>
      </c>
    </row>
    <row r="173" spans="1:12" ht="66">
      <c r="A173" s="22">
        <v>169</v>
      </c>
      <c r="B173" s="22" t="s">
        <v>439</v>
      </c>
      <c r="C173" s="22" t="s">
        <v>471</v>
      </c>
      <c r="D173" s="22" t="s">
        <v>470</v>
      </c>
      <c r="E173" s="22" t="s">
        <v>470</v>
      </c>
      <c r="F173" s="22" t="s">
        <v>442</v>
      </c>
      <c r="G173" s="22" t="s">
        <v>421</v>
      </c>
      <c r="H173" s="23">
        <v>467889</v>
      </c>
      <c r="I173" s="23">
        <v>458531.22</v>
      </c>
      <c r="J173" s="24">
        <f>Resumen!$B$13</f>
        <v>0.87027808613583735</v>
      </c>
      <c r="K173" s="23">
        <f t="shared" si="4"/>
        <v>399050</v>
      </c>
      <c r="L173" s="23">
        <f t="shared" si="5"/>
        <v>68839</v>
      </c>
    </row>
    <row r="174" spans="1:12" ht="66">
      <c r="A174" s="22">
        <v>170</v>
      </c>
      <c r="B174" s="22" t="s">
        <v>439</v>
      </c>
      <c r="C174" s="22" t="s">
        <v>472</v>
      </c>
      <c r="D174" s="22" t="s">
        <v>473</v>
      </c>
      <c r="E174" s="22" t="s">
        <v>473</v>
      </c>
      <c r="F174" s="22" t="s">
        <v>442</v>
      </c>
      <c r="G174" s="22" t="s">
        <v>421</v>
      </c>
      <c r="H174" s="23">
        <v>475389</v>
      </c>
      <c r="I174" s="23">
        <v>465881.22</v>
      </c>
      <c r="J174" s="24">
        <f>Resumen!$B$13</f>
        <v>0.87027808613583735</v>
      </c>
      <c r="K174" s="23">
        <f t="shared" si="4"/>
        <v>405446</v>
      </c>
      <c r="L174" s="23">
        <f t="shared" si="5"/>
        <v>69943</v>
      </c>
    </row>
    <row r="175" spans="1:12" ht="66">
      <c r="A175" s="22">
        <v>171</v>
      </c>
      <c r="B175" s="22" t="s">
        <v>439</v>
      </c>
      <c r="C175" s="22" t="s">
        <v>414</v>
      </c>
      <c r="D175" s="22" t="s">
        <v>474</v>
      </c>
      <c r="E175" s="22" t="s">
        <v>475</v>
      </c>
      <c r="F175" s="22" t="s">
        <v>442</v>
      </c>
      <c r="G175" s="22" t="s">
        <v>421</v>
      </c>
      <c r="H175" s="23">
        <v>455389</v>
      </c>
      <c r="I175" s="23">
        <v>446281.22</v>
      </c>
      <c r="J175" s="24">
        <f>Resumen!$B$13</f>
        <v>0.87027808613583735</v>
      </c>
      <c r="K175" s="23">
        <f t="shared" si="4"/>
        <v>388389</v>
      </c>
      <c r="L175" s="23">
        <f t="shared" si="5"/>
        <v>67000</v>
      </c>
    </row>
    <row r="176" spans="1:12" ht="66">
      <c r="A176" s="22">
        <v>172</v>
      </c>
      <c r="B176" s="22" t="s">
        <v>439</v>
      </c>
      <c r="C176" s="22" t="s">
        <v>476</v>
      </c>
      <c r="D176" s="22" t="s">
        <v>474</v>
      </c>
      <c r="E176" s="22" t="s">
        <v>477</v>
      </c>
      <c r="F176" s="22" t="s">
        <v>442</v>
      </c>
      <c r="G176" s="22" t="s">
        <v>421</v>
      </c>
      <c r="H176" s="23">
        <v>437119</v>
      </c>
      <c r="I176" s="23">
        <v>428376.62</v>
      </c>
      <c r="J176" s="24">
        <f>Resumen!$B$13</f>
        <v>0.87027808613583735</v>
      </c>
      <c r="K176" s="23">
        <f t="shared" si="4"/>
        <v>372807</v>
      </c>
      <c r="L176" s="23">
        <f t="shared" si="5"/>
        <v>64312</v>
      </c>
    </row>
    <row r="177" spans="1:12" ht="66">
      <c r="A177" s="22">
        <v>173</v>
      </c>
      <c r="B177" s="22" t="s">
        <v>439</v>
      </c>
      <c r="C177" s="22" t="s">
        <v>478</v>
      </c>
      <c r="D177" s="22" t="s">
        <v>479</v>
      </c>
      <c r="E177" s="22" t="s">
        <v>480</v>
      </c>
      <c r="F177" s="22" t="s">
        <v>442</v>
      </c>
      <c r="G177" s="22" t="s">
        <v>421</v>
      </c>
      <c r="H177" s="23">
        <v>516596</v>
      </c>
      <c r="I177" s="23">
        <v>506264.08</v>
      </c>
      <c r="J177" s="24">
        <f>Resumen!$B$13</f>
        <v>0.87027808613583735</v>
      </c>
      <c r="K177" s="23">
        <f t="shared" si="4"/>
        <v>440591</v>
      </c>
      <c r="L177" s="23">
        <f t="shared" si="5"/>
        <v>76005</v>
      </c>
    </row>
    <row r="178" spans="1:12" ht="66">
      <c r="A178" s="22">
        <v>174</v>
      </c>
      <c r="B178" s="22" t="s">
        <v>439</v>
      </c>
      <c r="C178" s="22" t="s">
        <v>481</v>
      </c>
      <c r="D178" s="22" t="s">
        <v>482</v>
      </c>
      <c r="E178" s="22" t="s">
        <v>480</v>
      </c>
      <c r="F178" s="22" t="s">
        <v>442</v>
      </c>
      <c r="G178" s="22" t="s">
        <v>421</v>
      </c>
      <c r="H178" s="23">
        <v>464300</v>
      </c>
      <c r="I178" s="23">
        <v>455014</v>
      </c>
      <c r="J178" s="24">
        <f>Resumen!$B$13</f>
        <v>0.87027808613583735</v>
      </c>
      <c r="K178" s="23">
        <f t="shared" si="4"/>
        <v>395989</v>
      </c>
      <c r="L178" s="23">
        <f t="shared" si="5"/>
        <v>68311</v>
      </c>
    </row>
    <row r="179" spans="1:12" ht="26.4">
      <c r="A179" s="22">
        <v>175</v>
      </c>
      <c r="B179" s="22" t="s">
        <v>483</v>
      </c>
      <c r="C179" s="22" t="s">
        <v>484</v>
      </c>
      <c r="D179" s="22" t="s">
        <v>485</v>
      </c>
      <c r="E179" s="22" t="s">
        <v>486</v>
      </c>
      <c r="F179" s="22" t="s">
        <v>487</v>
      </c>
      <c r="G179" s="22" t="s">
        <v>488</v>
      </c>
      <c r="H179" s="23">
        <v>156800</v>
      </c>
      <c r="I179" s="23">
        <v>153664</v>
      </c>
      <c r="J179" s="24">
        <f>Resumen!$B$13</f>
        <v>0.87027808613583735</v>
      </c>
      <c r="K179" s="23">
        <f t="shared" si="4"/>
        <v>133730</v>
      </c>
      <c r="L179" s="23">
        <f t="shared" si="5"/>
        <v>23070</v>
      </c>
    </row>
    <row r="180" spans="1:12" ht="39.6">
      <c r="A180" s="22">
        <v>176</v>
      </c>
      <c r="B180" s="22" t="s">
        <v>483</v>
      </c>
      <c r="C180" s="22" t="s">
        <v>489</v>
      </c>
      <c r="D180" s="22" t="s">
        <v>490</v>
      </c>
      <c r="E180" s="22" t="s">
        <v>486</v>
      </c>
      <c r="F180" s="22" t="s">
        <v>487</v>
      </c>
      <c r="G180" s="22" t="s">
        <v>488</v>
      </c>
      <c r="H180" s="23">
        <v>448473</v>
      </c>
      <c r="I180" s="23">
        <v>439503.54</v>
      </c>
      <c r="J180" s="24">
        <f>Resumen!$B$13</f>
        <v>0.87027808613583735</v>
      </c>
      <c r="K180" s="23">
        <f t="shared" si="4"/>
        <v>382490</v>
      </c>
      <c r="L180" s="23">
        <f t="shared" si="5"/>
        <v>65983</v>
      </c>
    </row>
    <row r="181" spans="1:12" ht="26.4">
      <c r="A181" s="22">
        <v>177</v>
      </c>
      <c r="B181" s="22" t="s">
        <v>483</v>
      </c>
      <c r="C181" s="22" t="s">
        <v>491</v>
      </c>
      <c r="D181" s="22" t="s">
        <v>492</v>
      </c>
      <c r="E181" s="22" t="s">
        <v>486</v>
      </c>
      <c r="F181" s="22" t="s">
        <v>487</v>
      </c>
      <c r="G181" s="22" t="s">
        <v>488</v>
      </c>
      <c r="H181" s="23">
        <v>448473</v>
      </c>
      <c r="I181" s="23">
        <v>439503.54</v>
      </c>
      <c r="J181" s="24">
        <f>Resumen!$B$13</f>
        <v>0.87027808613583735</v>
      </c>
      <c r="K181" s="23">
        <f t="shared" si="4"/>
        <v>382490</v>
      </c>
      <c r="L181" s="23">
        <f t="shared" si="5"/>
        <v>65983</v>
      </c>
    </row>
    <row r="182" spans="1:12" ht="26.4">
      <c r="A182" s="22">
        <v>178</v>
      </c>
      <c r="B182" s="22" t="s">
        <v>483</v>
      </c>
      <c r="C182" s="22" t="s">
        <v>493</v>
      </c>
      <c r="D182" s="22" t="s">
        <v>492</v>
      </c>
      <c r="E182" s="22" t="s">
        <v>486</v>
      </c>
      <c r="F182" s="22" t="s">
        <v>487</v>
      </c>
      <c r="G182" s="22" t="s">
        <v>488</v>
      </c>
      <c r="H182" s="23">
        <v>363320</v>
      </c>
      <c r="I182" s="23">
        <v>356053.6</v>
      </c>
      <c r="J182" s="24">
        <f>Resumen!$B$13</f>
        <v>0.87027808613583735</v>
      </c>
      <c r="K182" s="23">
        <f t="shared" si="4"/>
        <v>309866</v>
      </c>
      <c r="L182" s="23">
        <f t="shared" si="5"/>
        <v>53454</v>
      </c>
    </row>
    <row r="183" spans="1:12" ht="39.6">
      <c r="A183" s="22">
        <v>179</v>
      </c>
      <c r="B183" s="22" t="s">
        <v>483</v>
      </c>
      <c r="C183" s="22" t="s">
        <v>494</v>
      </c>
      <c r="D183" s="22" t="s">
        <v>495</v>
      </c>
      <c r="E183" s="22" t="s">
        <v>486</v>
      </c>
      <c r="F183" s="22" t="s">
        <v>487</v>
      </c>
      <c r="G183" s="22" t="s">
        <v>488</v>
      </c>
      <c r="H183" s="23">
        <v>510919</v>
      </c>
      <c r="I183" s="23">
        <v>500700.62</v>
      </c>
      <c r="J183" s="24">
        <f>Resumen!$B$13</f>
        <v>0.87027808613583735</v>
      </c>
      <c r="K183" s="23">
        <f t="shared" si="4"/>
        <v>435749</v>
      </c>
      <c r="L183" s="23">
        <f t="shared" si="5"/>
        <v>75170</v>
      </c>
    </row>
    <row r="184" spans="1:12" ht="39.6">
      <c r="A184" s="22">
        <v>180</v>
      </c>
      <c r="B184" s="22" t="s">
        <v>483</v>
      </c>
      <c r="C184" s="22" t="s">
        <v>496</v>
      </c>
      <c r="D184" s="22" t="s">
        <v>497</v>
      </c>
      <c r="E184" s="22" t="s">
        <v>486</v>
      </c>
      <c r="F184" s="22" t="s">
        <v>487</v>
      </c>
      <c r="G184" s="22" t="s">
        <v>488</v>
      </c>
      <c r="H184" s="23">
        <v>510919</v>
      </c>
      <c r="I184" s="23">
        <v>500700.62</v>
      </c>
      <c r="J184" s="24">
        <f>Resumen!$B$13</f>
        <v>0.87027808613583735</v>
      </c>
      <c r="K184" s="23">
        <f t="shared" si="4"/>
        <v>435749</v>
      </c>
      <c r="L184" s="23">
        <f t="shared" si="5"/>
        <v>75170</v>
      </c>
    </row>
    <row r="185" spans="1:12" ht="39.6">
      <c r="A185" s="22">
        <v>181</v>
      </c>
      <c r="B185" s="22" t="s">
        <v>483</v>
      </c>
      <c r="C185" s="22" t="s">
        <v>498</v>
      </c>
      <c r="D185" s="22" t="s">
        <v>499</v>
      </c>
      <c r="E185" s="22" t="s">
        <v>486</v>
      </c>
      <c r="F185" s="22" t="s">
        <v>487</v>
      </c>
      <c r="G185" s="22" t="s">
        <v>488</v>
      </c>
      <c r="H185" s="23">
        <v>429172</v>
      </c>
      <c r="I185" s="23">
        <v>420588.56</v>
      </c>
      <c r="J185" s="24">
        <f>Resumen!$B$13</f>
        <v>0.87027808613583735</v>
      </c>
      <c r="K185" s="23">
        <f t="shared" si="4"/>
        <v>366029</v>
      </c>
      <c r="L185" s="23">
        <f t="shared" si="5"/>
        <v>63143</v>
      </c>
    </row>
    <row r="186" spans="1:12" ht="26.4">
      <c r="A186" s="22">
        <v>182</v>
      </c>
      <c r="B186" s="22" t="s">
        <v>500</v>
      </c>
      <c r="C186" s="22" t="s">
        <v>501</v>
      </c>
      <c r="D186" s="22" t="s">
        <v>502</v>
      </c>
      <c r="E186" s="22" t="s">
        <v>503</v>
      </c>
      <c r="F186" s="22" t="s">
        <v>504</v>
      </c>
      <c r="G186" s="22" t="s">
        <v>421</v>
      </c>
      <c r="H186" s="23">
        <v>193014</v>
      </c>
      <c r="I186" s="23">
        <v>189153.72</v>
      </c>
      <c r="J186" s="24">
        <f>Resumen!$B$13</f>
        <v>0.87027808613583735</v>
      </c>
      <c r="K186" s="23">
        <f t="shared" si="4"/>
        <v>164616</v>
      </c>
      <c r="L186" s="23">
        <f t="shared" si="5"/>
        <v>28398</v>
      </c>
    </row>
    <row r="187" spans="1:12" ht="26.4">
      <c r="A187" s="22">
        <v>183</v>
      </c>
      <c r="B187" s="22" t="s">
        <v>500</v>
      </c>
      <c r="C187" s="22" t="s">
        <v>505</v>
      </c>
      <c r="D187" s="22" t="s">
        <v>502</v>
      </c>
      <c r="E187" s="22" t="s">
        <v>503</v>
      </c>
      <c r="F187" s="22" t="s">
        <v>504</v>
      </c>
      <c r="G187" s="22" t="s">
        <v>421</v>
      </c>
      <c r="H187" s="23">
        <v>193014</v>
      </c>
      <c r="I187" s="23">
        <v>189153.72</v>
      </c>
      <c r="J187" s="24">
        <f>Resumen!$B$13</f>
        <v>0.87027808613583735</v>
      </c>
      <c r="K187" s="23">
        <f t="shared" si="4"/>
        <v>164616</v>
      </c>
      <c r="L187" s="23">
        <f t="shared" si="5"/>
        <v>28398</v>
      </c>
    </row>
    <row r="188" spans="1:12" ht="26.4">
      <c r="A188" s="22">
        <v>184</v>
      </c>
      <c r="B188" s="22" t="s">
        <v>500</v>
      </c>
      <c r="C188" s="22" t="s">
        <v>506</v>
      </c>
      <c r="D188" s="22" t="s">
        <v>502</v>
      </c>
      <c r="E188" s="22" t="s">
        <v>503</v>
      </c>
      <c r="F188" s="22" t="s">
        <v>504</v>
      </c>
      <c r="G188" s="22" t="s">
        <v>421</v>
      </c>
      <c r="H188" s="23">
        <v>193014</v>
      </c>
      <c r="I188" s="23">
        <v>189153.72</v>
      </c>
      <c r="J188" s="24">
        <f>Resumen!$B$13</f>
        <v>0.87027808613583735</v>
      </c>
      <c r="K188" s="23">
        <f t="shared" si="4"/>
        <v>164616</v>
      </c>
      <c r="L188" s="23">
        <f t="shared" si="5"/>
        <v>28398</v>
      </c>
    </row>
    <row r="189" spans="1:12" ht="26.4">
      <c r="A189" s="22">
        <v>185</v>
      </c>
      <c r="B189" s="22" t="s">
        <v>500</v>
      </c>
      <c r="C189" s="22" t="s">
        <v>507</v>
      </c>
      <c r="D189" s="22" t="s">
        <v>502</v>
      </c>
      <c r="E189" s="22" t="s">
        <v>503</v>
      </c>
      <c r="F189" s="22" t="s">
        <v>504</v>
      </c>
      <c r="G189" s="22" t="s">
        <v>421</v>
      </c>
      <c r="H189" s="23">
        <v>193014</v>
      </c>
      <c r="I189" s="23">
        <v>189153.72</v>
      </c>
      <c r="J189" s="24">
        <f>Resumen!$B$13</f>
        <v>0.87027808613583735</v>
      </c>
      <c r="K189" s="23">
        <f t="shared" si="4"/>
        <v>164616</v>
      </c>
      <c r="L189" s="23">
        <f t="shared" si="5"/>
        <v>28398</v>
      </c>
    </row>
    <row r="190" spans="1:12" ht="26.4">
      <c r="A190" s="22">
        <v>186</v>
      </c>
      <c r="B190" s="22" t="s">
        <v>500</v>
      </c>
      <c r="C190" s="22" t="s">
        <v>508</v>
      </c>
      <c r="D190" s="22" t="s">
        <v>509</v>
      </c>
      <c r="E190" s="22" t="s">
        <v>510</v>
      </c>
      <c r="F190" s="22" t="s">
        <v>511</v>
      </c>
      <c r="G190" s="22" t="s">
        <v>512</v>
      </c>
      <c r="H190" s="23">
        <v>89600</v>
      </c>
      <c r="I190" s="23">
        <v>87808</v>
      </c>
      <c r="J190" s="24">
        <f>Resumen!$B$13</f>
        <v>0.87027808613583735</v>
      </c>
      <c r="K190" s="23">
        <f t="shared" si="4"/>
        <v>76417</v>
      </c>
      <c r="L190" s="23">
        <f t="shared" si="5"/>
        <v>13183</v>
      </c>
    </row>
    <row r="191" spans="1:12" ht="39.6">
      <c r="A191" s="22">
        <v>187</v>
      </c>
      <c r="B191" s="22" t="s">
        <v>513</v>
      </c>
      <c r="C191" s="22" t="s">
        <v>514</v>
      </c>
      <c r="D191" s="22" t="s">
        <v>515</v>
      </c>
      <c r="E191" s="22" t="s">
        <v>516</v>
      </c>
      <c r="F191" s="22" t="s">
        <v>340</v>
      </c>
      <c r="G191" s="22" t="s">
        <v>69</v>
      </c>
      <c r="H191" s="23">
        <v>115279</v>
      </c>
      <c r="I191" s="23">
        <v>112973.42</v>
      </c>
      <c r="J191" s="24">
        <f>Resumen!$B$13</f>
        <v>0.87027808613583735</v>
      </c>
      <c r="K191" s="23">
        <f t="shared" si="4"/>
        <v>98318</v>
      </c>
      <c r="L191" s="23">
        <f t="shared" si="5"/>
        <v>16961</v>
      </c>
    </row>
    <row r="192" spans="1:12" ht="52.8">
      <c r="A192" s="22">
        <v>188</v>
      </c>
      <c r="B192" s="22" t="s">
        <v>513</v>
      </c>
      <c r="C192" s="22" t="s">
        <v>517</v>
      </c>
      <c r="D192" s="22" t="s">
        <v>518</v>
      </c>
      <c r="E192" s="22" t="s">
        <v>519</v>
      </c>
      <c r="F192" s="22" t="s">
        <v>340</v>
      </c>
      <c r="G192" s="22" t="s">
        <v>69</v>
      </c>
      <c r="H192" s="23">
        <v>145672</v>
      </c>
      <c r="I192" s="23">
        <v>142758.56</v>
      </c>
      <c r="J192" s="24">
        <f>Resumen!$B$13</f>
        <v>0.87027808613583735</v>
      </c>
      <c r="K192" s="23">
        <f t="shared" si="4"/>
        <v>124240</v>
      </c>
      <c r="L192" s="23">
        <f t="shared" si="5"/>
        <v>21432</v>
      </c>
    </row>
    <row r="193" spans="1:12" ht="52.8">
      <c r="A193" s="22">
        <v>189</v>
      </c>
      <c r="B193" s="22" t="s">
        <v>513</v>
      </c>
      <c r="C193" s="22" t="s">
        <v>520</v>
      </c>
      <c r="D193" s="22" t="s">
        <v>521</v>
      </c>
      <c r="E193" s="22" t="s">
        <v>522</v>
      </c>
      <c r="F193" s="22" t="s">
        <v>340</v>
      </c>
      <c r="G193" s="22" t="s">
        <v>69</v>
      </c>
      <c r="H193" s="23">
        <v>148207</v>
      </c>
      <c r="I193" s="23">
        <v>145242.85999999999</v>
      </c>
      <c r="J193" s="24">
        <f>Resumen!$B$13</f>
        <v>0.87027808613583735</v>
      </c>
      <c r="K193" s="23">
        <f t="shared" si="4"/>
        <v>126402</v>
      </c>
      <c r="L193" s="23">
        <f t="shared" si="5"/>
        <v>21805</v>
      </c>
    </row>
    <row r="194" spans="1:12" ht="79.2">
      <c r="A194" s="22">
        <v>190</v>
      </c>
      <c r="B194" s="22" t="s">
        <v>513</v>
      </c>
      <c r="C194" s="22" t="s">
        <v>523</v>
      </c>
      <c r="D194" s="22" t="s">
        <v>524</v>
      </c>
      <c r="E194" s="22" t="s">
        <v>519</v>
      </c>
      <c r="F194" s="22" t="s">
        <v>340</v>
      </c>
      <c r="G194" s="22" t="s">
        <v>69</v>
      </c>
      <c r="H194" s="23">
        <v>175250</v>
      </c>
      <c r="I194" s="23">
        <v>171745</v>
      </c>
      <c r="J194" s="24">
        <f>Resumen!$B$13</f>
        <v>0.87027808613583735</v>
      </c>
      <c r="K194" s="23">
        <f t="shared" si="4"/>
        <v>149466</v>
      </c>
      <c r="L194" s="23">
        <f t="shared" si="5"/>
        <v>25784</v>
      </c>
    </row>
    <row r="195" spans="1:12" ht="66">
      <c r="A195" s="22">
        <v>191</v>
      </c>
      <c r="B195" s="22" t="s">
        <v>513</v>
      </c>
      <c r="C195" s="22" t="s">
        <v>525</v>
      </c>
      <c r="D195" s="22" t="s">
        <v>526</v>
      </c>
      <c r="E195" s="22" t="s">
        <v>527</v>
      </c>
      <c r="F195" s="22" t="s">
        <v>340</v>
      </c>
      <c r="G195" s="22" t="s">
        <v>69</v>
      </c>
      <c r="H195" s="23">
        <v>91039</v>
      </c>
      <c r="I195" s="23">
        <v>89218.22</v>
      </c>
      <c r="J195" s="24">
        <f>Resumen!$B$13</f>
        <v>0.87027808613583735</v>
      </c>
      <c r="K195" s="23">
        <f t="shared" si="4"/>
        <v>77645</v>
      </c>
      <c r="L195" s="23">
        <f t="shared" si="5"/>
        <v>13394</v>
      </c>
    </row>
    <row r="196" spans="1:12" ht="52.8">
      <c r="A196" s="22">
        <v>192</v>
      </c>
      <c r="B196" s="22" t="s">
        <v>513</v>
      </c>
      <c r="C196" s="22" t="s">
        <v>525</v>
      </c>
      <c r="D196" s="22" t="s">
        <v>528</v>
      </c>
      <c r="E196" s="22" t="s">
        <v>527</v>
      </c>
      <c r="F196" s="22" t="s">
        <v>340</v>
      </c>
      <c r="G196" s="22" t="s">
        <v>69</v>
      </c>
      <c r="H196" s="23">
        <v>33600</v>
      </c>
      <c r="I196" s="23">
        <v>32928</v>
      </c>
      <c r="J196" s="24">
        <f>Resumen!$B$13</f>
        <v>0.87027808613583735</v>
      </c>
      <c r="K196" s="23">
        <f t="shared" si="4"/>
        <v>28657</v>
      </c>
      <c r="L196" s="23">
        <f t="shared" si="5"/>
        <v>4943</v>
      </c>
    </row>
    <row r="197" spans="1:12" ht="52.8">
      <c r="A197" s="22">
        <v>193</v>
      </c>
      <c r="B197" s="22" t="s">
        <v>529</v>
      </c>
      <c r="C197" s="22" t="s">
        <v>530</v>
      </c>
      <c r="D197" s="22" t="s">
        <v>531</v>
      </c>
      <c r="E197" s="22" t="s">
        <v>532</v>
      </c>
      <c r="F197" s="22" t="s">
        <v>533</v>
      </c>
      <c r="G197" s="22" t="s">
        <v>69</v>
      </c>
      <c r="H197" s="23">
        <v>237495</v>
      </c>
      <c r="I197" s="23">
        <v>232745.1</v>
      </c>
      <c r="J197" s="24">
        <f>Resumen!$B$13</f>
        <v>0.87027808613583735</v>
      </c>
      <c r="K197" s="23">
        <f t="shared" ref="K197:K260" si="6">ROUND(I197*$J197,0)</f>
        <v>202553</v>
      </c>
      <c r="L197" s="23">
        <f t="shared" ref="L197:L260" si="7">ROUND(H197-K197,0)</f>
        <v>34942</v>
      </c>
    </row>
    <row r="198" spans="1:12" ht="26.4">
      <c r="A198" s="22">
        <v>194</v>
      </c>
      <c r="B198" s="22" t="s">
        <v>529</v>
      </c>
      <c r="C198" s="22" t="s">
        <v>534</v>
      </c>
      <c r="D198" s="22" t="s">
        <v>535</v>
      </c>
      <c r="E198" s="22" t="s">
        <v>430</v>
      </c>
      <c r="F198" s="22" t="s">
        <v>340</v>
      </c>
      <c r="G198" s="22" t="s">
        <v>69</v>
      </c>
      <c r="H198" s="23">
        <v>25200</v>
      </c>
      <c r="I198" s="23">
        <v>24696</v>
      </c>
      <c r="J198" s="24">
        <f>Resumen!$B$13</f>
        <v>0.87027808613583735</v>
      </c>
      <c r="K198" s="23">
        <f t="shared" si="6"/>
        <v>21492</v>
      </c>
      <c r="L198" s="23">
        <f t="shared" si="7"/>
        <v>3708</v>
      </c>
    </row>
    <row r="199" spans="1:12" ht="66">
      <c r="A199" s="22">
        <v>195</v>
      </c>
      <c r="B199" s="22" t="s">
        <v>529</v>
      </c>
      <c r="C199" s="22" t="s">
        <v>536</v>
      </c>
      <c r="D199" s="22" t="s">
        <v>537</v>
      </c>
      <c r="E199" s="22" t="s">
        <v>538</v>
      </c>
      <c r="F199" s="22" t="s">
        <v>539</v>
      </c>
      <c r="G199" s="22" t="s">
        <v>69</v>
      </c>
      <c r="H199" s="23">
        <v>168856</v>
      </c>
      <c r="I199" s="23">
        <v>165478.88</v>
      </c>
      <c r="J199" s="24">
        <f>Resumen!$B$13</f>
        <v>0.87027808613583735</v>
      </c>
      <c r="K199" s="23">
        <f t="shared" si="6"/>
        <v>144013</v>
      </c>
      <c r="L199" s="23">
        <f t="shared" si="7"/>
        <v>24843</v>
      </c>
    </row>
    <row r="200" spans="1:12" ht="92.4">
      <c r="A200" s="22">
        <v>196</v>
      </c>
      <c r="B200" s="22" t="s">
        <v>529</v>
      </c>
      <c r="C200" s="22" t="s">
        <v>540</v>
      </c>
      <c r="D200" s="22" t="s">
        <v>541</v>
      </c>
      <c r="E200" s="22" t="s">
        <v>542</v>
      </c>
      <c r="F200" s="22" t="s">
        <v>543</v>
      </c>
      <c r="G200" s="22" t="s">
        <v>153</v>
      </c>
      <c r="H200" s="23">
        <v>297721</v>
      </c>
      <c r="I200" s="23">
        <v>291766.58</v>
      </c>
      <c r="J200" s="24">
        <f>Resumen!$B$13</f>
        <v>0.87027808613583735</v>
      </c>
      <c r="K200" s="23">
        <f t="shared" si="6"/>
        <v>253918</v>
      </c>
      <c r="L200" s="23">
        <f t="shared" si="7"/>
        <v>43803</v>
      </c>
    </row>
    <row r="201" spans="1:12" ht="79.2">
      <c r="A201" s="22">
        <v>197</v>
      </c>
      <c r="B201" s="22" t="s">
        <v>529</v>
      </c>
      <c r="C201" s="22" t="s">
        <v>544</v>
      </c>
      <c r="D201" s="22" t="s">
        <v>545</v>
      </c>
      <c r="E201" s="22" t="s">
        <v>546</v>
      </c>
      <c r="F201" s="22" t="s">
        <v>340</v>
      </c>
      <c r="G201" s="22" t="s">
        <v>153</v>
      </c>
      <c r="H201" s="23">
        <v>275295</v>
      </c>
      <c r="I201" s="23">
        <v>269789.09999999998</v>
      </c>
      <c r="J201" s="24">
        <f>Resumen!$B$13</f>
        <v>0.87027808613583735</v>
      </c>
      <c r="K201" s="23">
        <f t="shared" si="6"/>
        <v>234792</v>
      </c>
      <c r="L201" s="23">
        <f t="shared" si="7"/>
        <v>40503</v>
      </c>
    </row>
    <row r="202" spans="1:12" ht="39.6">
      <c r="A202" s="22">
        <v>198</v>
      </c>
      <c r="B202" s="22" t="s">
        <v>529</v>
      </c>
      <c r="C202" s="22" t="s">
        <v>547</v>
      </c>
      <c r="D202" s="22" t="s">
        <v>548</v>
      </c>
      <c r="E202" s="22" t="s">
        <v>430</v>
      </c>
      <c r="F202" s="22" t="s">
        <v>340</v>
      </c>
      <c r="G202" s="22" t="s">
        <v>153</v>
      </c>
      <c r="H202" s="23">
        <v>137177</v>
      </c>
      <c r="I202" s="23">
        <v>134433.46</v>
      </c>
      <c r="J202" s="24">
        <f>Resumen!$B$13</f>
        <v>0.87027808613583735</v>
      </c>
      <c r="K202" s="23">
        <f t="shared" si="6"/>
        <v>116994</v>
      </c>
      <c r="L202" s="23">
        <f t="shared" si="7"/>
        <v>20183</v>
      </c>
    </row>
    <row r="203" spans="1:12" ht="52.8">
      <c r="A203" s="22">
        <v>199</v>
      </c>
      <c r="B203" s="22" t="s">
        <v>529</v>
      </c>
      <c r="C203" s="22" t="s">
        <v>549</v>
      </c>
      <c r="D203" s="22" t="s">
        <v>550</v>
      </c>
      <c r="E203" s="22" t="s">
        <v>551</v>
      </c>
      <c r="F203" s="22" t="s">
        <v>539</v>
      </c>
      <c r="G203" s="22" t="s">
        <v>153</v>
      </c>
      <c r="H203" s="23">
        <v>210063</v>
      </c>
      <c r="I203" s="23">
        <v>205861.74</v>
      </c>
      <c r="J203" s="24">
        <f>Resumen!$B$13</f>
        <v>0.87027808613583735</v>
      </c>
      <c r="K203" s="23">
        <f t="shared" si="6"/>
        <v>179157</v>
      </c>
      <c r="L203" s="23">
        <f t="shared" si="7"/>
        <v>30906</v>
      </c>
    </row>
    <row r="204" spans="1:12" ht="39.6">
      <c r="A204" s="22">
        <v>200</v>
      </c>
      <c r="B204" s="22" t="s">
        <v>529</v>
      </c>
      <c r="C204" s="22" t="s">
        <v>552</v>
      </c>
      <c r="D204" s="22" t="s">
        <v>553</v>
      </c>
      <c r="E204" s="22" t="s">
        <v>554</v>
      </c>
      <c r="F204" s="22" t="s">
        <v>533</v>
      </c>
      <c r="G204" s="22" t="s">
        <v>153</v>
      </c>
      <c r="H204" s="23">
        <v>133649</v>
      </c>
      <c r="I204" s="23">
        <v>130976.02</v>
      </c>
      <c r="J204" s="24">
        <f>Resumen!$B$13</f>
        <v>0.87027808613583735</v>
      </c>
      <c r="K204" s="23">
        <f t="shared" si="6"/>
        <v>113986</v>
      </c>
      <c r="L204" s="23">
        <f t="shared" si="7"/>
        <v>19663</v>
      </c>
    </row>
    <row r="205" spans="1:12" ht="26.4">
      <c r="A205" s="22">
        <v>201</v>
      </c>
      <c r="B205" s="22" t="s">
        <v>529</v>
      </c>
      <c r="C205" s="22" t="s">
        <v>555</v>
      </c>
      <c r="D205" s="22" t="s">
        <v>556</v>
      </c>
      <c r="E205" s="22" t="s">
        <v>430</v>
      </c>
      <c r="F205" s="22" t="s">
        <v>557</v>
      </c>
      <c r="G205" s="22" t="s">
        <v>153</v>
      </c>
      <c r="H205" s="23">
        <v>255181</v>
      </c>
      <c r="I205" s="23">
        <v>250077.38</v>
      </c>
      <c r="J205" s="24">
        <f>Resumen!$B$13</f>
        <v>0.87027808613583735</v>
      </c>
      <c r="K205" s="23">
        <f t="shared" si="6"/>
        <v>217637</v>
      </c>
      <c r="L205" s="23">
        <f t="shared" si="7"/>
        <v>37544</v>
      </c>
    </row>
    <row r="206" spans="1:12" ht="26.4">
      <c r="A206" s="22">
        <v>202</v>
      </c>
      <c r="B206" s="22" t="s">
        <v>529</v>
      </c>
      <c r="C206" s="22" t="s">
        <v>558</v>
      </c>
      <c r="D206" s="22" t="s">
        <v>559</v>
      </c>
      <c r="E206" s="22" t="s">
        <v>430</v>
      </c>
      <c r="F206" s="22" t="s">
        <v>557</v>
      </c>
      <c r="G206" s="22" t="s">
        <v>153</v>
      </c>
      <c r="H206" s="23">
        <v>232077</v>
      </c>
      <c r="I206" s="23">
        <v>227435.46</v>
      </c>
      <c r="J206" s="24">
        <f>Resumen!$B$13</f>
        <v>0.87027808613583735</v>
      </c>
      <c r="K206" s="23">
        <f t="shared" si="6"/>
        <v>197932</v>
      </c>
      <c r="L206" s="23">
        <f t="shared" si="7"/>
        <v>34145</v>
      </c>
    </row>
    <row r="207" spans="1:12" ht="39.6">
      <c r="A207" s="22">
        <v>203</v>
      </c>
      <c r="B207" s="22" t="s">
        <v>529</v>
      </c>
      <c r="C207" s="22" t="s">
        <v>560</v>
      </c>
      <c r="D207" s="22" t="s">
        <v>561</v>
      </c>
      <c r="E207" s="22" t="s">
        <v>430</v>
      </c>
      <c r="F207" s="22" t="s">
        <v>557</v>
      </c>
      <c r="G207" s="22" t="s">
        <v>153</v>
      </c>
      <c r="H207" s="23">
        <v>364004</v>
      </c>
      <c r="I207" s="23">
        <v>356723.92</v>
      </c>
      <c r="J207" s="24">
        <f>Resumen!$B$13</f>
        <v>0.87027808613583735</v>
      </c>
      <c r="K207" s="23">
        <f t="shared" si="6"/>
        <v>310449</v>
      </c>
      <c r="L207" s="23">
        <f t="shared" si="7"/>
        <v>53555</v>
      </c>
    </row>
    <row r="208" spans="1:12" ht="39.6">
      <c r="A208" s="22">
        <v>204</v>
      </c>
      <c r="B208" s="22" t="s">
        <v>529</v>
      </c>
      <c r="C208" s="22" t="s">
        <v>562</v>
      </c>
      <c r="D208" s="22" t="s">
        <v>563</v>
      </c>
      <c r="E208" s="22" t="s">
        <v>430</v>
      </c>
      <c r="F208" s="22" t="s">
        <v>557</v>
      </c>
      <c r="G208" s="22" t="s">
        <v>153</v>
      </c>
      <c r="H208" s="23">
        <v>120713</v>
      </c>
      <c r="I208" s="23">
        <v>118298.74</v>
      </c>
      <c r="J208" s="24">
        <f>Resumen!$B$13</f>
        <v>0.87027808613583735</v>
      </c>
      <c r="K208" s="23">
        <f t="shared" si="6"/>
        <v>102953</v>
      </c>
      <c r="L208" s="23">
        <f t="shared" si="7"/>
        <v>17760</v>
      </c>
    </row>
    <row r="209" spans="1:12" ht="52.8">
      <c r="A209" s="22">
        <v>205</v>
      </c>
      <c r="B209" s="22" t="s">
        <v>529</v>
      </c>
      <c r="C209" s="22" t="s">
        <v>564</v>
      </c>
      <c r="D209" s="22" t="s">
        <v>565</v>
      </c>
      <c r="E209" s="22" t="s">
        <v>566</v>
      </c>
      <c r="F209" s="22" t="s">
        <v>539</v>
      </c>
      <c r="G209" s="22" t="s">
        <v>153</v>
      </c>
      <c r="H209" s="23">
        <v>156983</v>
      </c>
      <c r="I209" s="23">
        <v>153843.34</v>
      </c>
      <c r="J209" s="24">
        <f>Resumen!$B$13</f>
        <v>0.87027808613583735</v>
      </c>
      <c r="K209" s="23">
        <f t="shared" si="6"/>
        <v>133886</v>
      </c>
      <c r="L209" s="23">
        <f t="shared" si="7"/>
        <v>23097</v>
      </c>
    </row>
    <row r="210" spans="1:12" ht="52.8">
      <c r="A210" s="22">
        <v>206</v>
      </c>
      <c r="B210" s="22" t="s">
        <v>529</v>
      </c>
      <c r="C210" s="22" t="s">
        <v>567</v>
      </c>
      <c r="D210" s="22" t="s">
        <v>568</v>
      </c>
      <c r="E210" s="22" t="s">
        <v>569</v>
      </c>
      <c r="F210" s="22" t="s">
        <v>557</v>
      </c>
      <c r="G210" s="22" t="s">
        <v>153</v>
      </c>
      <c r="H210" s="23">
        <v>145830</v>
      </c>
      <c r="I210" s="23">
        <v>142913.4</v>
      </c>
      <c r="J210" s="24">
        <f>Resumen!$B$13</f>
        <v>0.87027808613583735</v>
      </c>
      <c r="K210" s="23">
        <f t="shared" si="6"/>
        <v>124374</v>
      </c>
      <c r="L210" s="23">
        <f t="shared" si="7"/>
        <v>21456</v>
      </c>
    </row>
    <row r="211" spans="1:12" ht="26.4">
      <c r="A211" s="22">
        <v>207</v>
      </c>
      <c r="B211" s="22" t="s">
        <v>529</v>
      </c>
      <c r="C211" s="22" t="s">
        <v>570</v>
      </c>
      <c r="D211" s="22" t="s">
        <v>571</v>
      </c>
      <c r="E211" s="22" t="s">
        <v>572</v>
      </c>
      <c r="F211" s="22" t="s">
        <v>573</v>
      </c>
      <c r="G211" s="22" t="s">
        <v>153</v>
      </c>
      <c r="H211" s="23">
        <v>89984</v>
      </c>
      <c r="I211" s="23">
        <v>88184.320000000007</v>
      </c>
      <c r="J211" s="24">
        <f>Resumen!$B$13</f>
        <v>0.87027808613583735</v>
      </c>
      <c r="K211" s="23">
        <f t="shared" si="6"/>
        <v>76745</v>
      </c>
      <c r="L211" s="23">
        <f t="shared" si="7"/>
        <v>13239</v>
      </c>
    </row>
    <row r="212" spans="1:12" ht="52.8">
      <c r="A212" s="22">
        <v>208</v>
      </c>
      <c r="B212" s="22" t="s">
        <v>529</v>
      </c>
      <c r="C212" s="22" t="s">
        <v>574</v>
      </c>
      <c r="D212" s="22" t="s">
        <v>575</v>
      </c>
      <c r="E212" s="22" t="s">
        <v>576</v>
      </c>
      <c r="F212" s="22" t="s">
        <v>539</v>
      </c>
      <c r="G212" s="22" t="s">
        <v>153</v>
      </c>
      <c r="H212" s="23">
        <v>138342</v>
      </c>
      <c r="I212" s="23">
        <v>135575.16</v>
      </c>
      <c r="J212" s="24">
        <f>Resumen!$B$13</f>
        <v>0.87027808613583735</v>
      </c>
      <c r="K212" s="23">
        <f t="shared" si="6"/>
        <v>117988</v>
      </c>
      <c r="L212" s="23">
        <f t="shared" si="7"/>
        <v>20354</v>
      </c>
    </row>
    <row r="213" spans="1:12" ht="118.8">
      <c r="A213" s="22">
        <v>209</v>
      </c>
      <c r="B213" s="22" t="s">
        <v>529</v>
      </c>
      <c r="C213" s="22" t="s">
        <v>577</v>
      </c>
      <c r="D213" s="22" t="s">
        <v>578</v>
      </c>
      <c r="E213" s="22" t="s">
        <v>579</v>
      </c>
      <c r="F213" s="22" t="s">
        <v>539</v>
      </c>
      <c r="G213" s="22" t="s">
        <v>153</v>
      </c>
      <c r="H213" s="23">
        <v>253049</v>
      </c>
      <c r="I213" s="23">
        <v>247988.02</v>
      </c>
      <c r="J213" s="24">
        <f>Resumen!$B$13</f>
        <v>0.87027808613583735</v>
      </c>
      <c r="K213" s="23">
        <f t="shared" si="6"/>
        <v>215819</v>
      </c>
      <c r="L213" s="23">
        <f t="shared" si="7"/>
        <v>37230</v>
      </c>
    </row>
    <row r="214" spans="1:12" ht="52.8">
      <c r="A214" s="22">
        <v>210</v>
      </c>
      <c r="B214" s="22" t="s">
        <v>529</v>
      </c>
      <c r="C214" s="22" t="s">
        <v>580</v>
      </c>
      <c r="D214" s="22" t="s">
        <v>581</v>
      </c>
      <c r="E214" s="22" t="s">
        <v>569</v>
      </c>
      <c r="F214" s="22" t="s">
        <v>573</v>
      </c>
      <c r="G214" s="22" t="s">
        <v>153</v>
      </c>
      <c r="H214" s="23">
        <v>147764</v>
      </c>
      <c r="I214" s="23">
        <v>144808.72</v>
      </c>
      <c r="J214" s="24">
        <f>Resumen!$B$13</f>
        <v>0.87027808613583735</v>
      </c>
      <c r="K214" s="23">
        <f t="shared" si="6"/>
        <v>126024</v>
      </c>
      <c r="L214" s="23">
        <f t="shared" si="7"/>
        <v>21740</v>
      </c>
    </row>
    <row r="215" spans="1:12" ht="79.2">
      <c r="A215" s="22">
        <v>211</v>
      </c>
      <c r="B215" s="22" t="s">
        <v>529</v>
      </c>
      <c r="C215" s="22" t="s">
        <v>582</v>
      </c>
      <c r="D215" s="22" t="s">
        <v>583</v>
      </c>
      <c r="E215" s="22" t="s">
        <v>569</v>
      </c>
      <c r="F215" s="22" t="s">
        <v>573</v>
      </c>
      <c r="G215" s="22" t="s">
        <v>153</v>
      </c>
      <c r="H215" s="23">
        <v>119257</v>
      </c>
      <c r="I215" s="23">
        <v>116871.86</v>
      </c>
      <c r="J215" s="24">
        <f>Resumen!$B$13</f>
        <v>0.87027808613583735</v>
      </c>
      <c r="K215" s="23">
        <f t="shared" si="6"/>
        <v>101711</v>
      </c>
      <c r="L215" s="23">
        <f t="shared" si="7"/>
        <v>17546</v>
      </c>
    </row>
    <row r="216" spans="1:12" ht="105.6">
      <c r="A216" s="22">
        <v>212</v>
      </c>
      <c r="B216" s="22" t="s">
        <v>529</v>
      </c>
      <c r="C216" s="22" t="s">
        <v>584</v>
      </c>
      <c r="D216" s="22" t="s">
        <v>585</v>
      </c>
      <c r="E216" s="22" t="s">
        <v>569</v>
      </c>
      <c r="F216" s="22" t="s">
        <v>573</v>
      </c>
      <c r="G216" s="22" t="s">
        <v>153</v>
      </c>
      <c r="H216" s="23">
        <v>226123</v>
      </c>
      <c r="I216" s="23">
        <v>221600.54</v>
      </c>
      <c r="J216" s="24">
        <f>Resumen!$B$13</f>
        <v>0.87027808613583735</v>
      </c>
      <c r="K216" s="23">
        <f t="shared" si="6"/>
        <v>192854</v>
      </c>
      <c r="L216" s="23">
        <f t="shared" si="7"/>
        <v>33269</v>
      </c>
    </row>
    <row r="217" spans="1:12" ht="92.4">
      <c r="A217" s="22">
        <v>213</v>
      </c>
      <c r="B217" s="22" t="s">
        <v>529</v>
      </c>
      <c r="C217" s="22" t="s">
        <v>586</v>
      </c>
      <c r="D217" s="22" t="s">
        <v>587</v>
      </c>
      <c r="E217" s="22" t="s">
        <v>430</v>
      </c>
      <c r="F217" s="22" t="s">
        <v>573</v>
      </c>
      <c r="G217" s="22" t="s">
        <v>153</v>
      </c>
      <c r="H217" s="23">
        <v>198991</v>
      </c>
      <c r="I217" s="23">
        <v>195011.18</v>
      </c>
      <c r="J217" s="24">
        <f>Resumen!$B$13</f>
        <v>0.87027808613583735</v>
      </c>
      <c r="K217" s="23">
        <f t="shared" si="6"/>
        <v>169714</v>
      </c>
      <c r="L217" s="23">
        <f t="shared" si="7"/>
        <v>29277</v>
      </c>
    </row>
    <row r="218" spans="1:12" ht="39.6">
      <c r="A218" s="22">
        <v>214</v>
      </c>
      <c r="B218" s="22" t="s">
        <v>529</v>
      </c>
      <c r="C218" s="22" t="s">
        <v>588</v>
      </c>
      <c r="D218" s="22" t="s">
        <v>589</v>
      </c>
      <c r="E218" s="22" t="s">
        <v>590</v>
      </c>
      <c r="F218" s="22" t="s">
        <v>573</v>
      </c>
      <c r="G218" s="22" t="s">
        <v>153</v>
      </c>
      <c r="H218" s="23">
        <v>57239</v>
      </c>
      <c r="I218" s="23">
        <v>56094.22</v>
      </c>
      <c r="J218" s="24">
        <f>Resumen!$B$13</f>
        <v>0.87027808613583735</v>
      </c>
      <c r="K218" s="23">
        <f t="shared" si="6"/>
        <v>48818</v>
      </c>
      <c r="L218" s="23">
        <f t="shared" si="7"/>
        <v>8421</v>
      </c>
    </row>
    <row r="219" spans="1:12" ht="52.8">
      <c r="A219" s="22">
        <v>215</v>
      </c>
      <c r="B219" s="22" t="s">
        <v>529</v>
      </c>
      <c r="C219" s="22" t="s">
        <v>591</v>
      </c>
      <c r="D219" s="22" t="s">
        <v>592</v>
      </c>
      <c r="E219" s="22" t="s">
        <v>590</v>
      </c>
      <c r="F219" s="22" t="s">
        <v>573</v>
      </c>
      <c r="G219" s="22" t="s">
        <v>153</v>
      </c>
      <c r="H219" s="23">
        <v>76501</v>
      </c>
      <c r="I219" s="23">
        <v>74970.98</v>
      </c>
      <c r="J219" s="24">
        <f>Resumen!$B$13</f>
        <v>0.87027808613583735</v>
      </c>
      <c r="K219" s="23">
        <f t="shared" si="6"/>
        <v>65246</v>
      </c>
      <c r="L219" s="23">
        <f t="shared" si="7"/>
        <v>11255</v>
      </c>
    </row>
    <row r="220" spans="1:12" ht="39.6">
      <c r="A220" s="22">
        <v>216</v>
      </c>
      <c r="B220" s="22" t="s">
        <v>529</v>
      </c>
      <c r="C220" s="22" t="s">
        <v>593</v>
      </c>
      <c r="D220" s="22" t="s">
        <v>594</v>
      </c>
      <c r="E220" s="22" t="s">
        <v>590</v>
      </c>
      <c r="F220" s="22" t="s">
        <v>573</v>
      </c>
      <c r="G220" s="22" t="s">
        <v>153</v>
      </c>
      <c r="H220" s="23">
        <v>63035</v>
      </c>
      <c r="I220" s="23">
        <v>61774.3</v>
      </c>
      <c r="J220" s="24">
        <f>Resumen!$B$13</f>
        <v>0.87027808613583735</v>
      </c>
      <c r="K220" s="23">
        <f t="shared" si="6"/>
        <v>53761</v>
      </c>
      <c r="L220" s="23">
        <f t="shared" si="7"/>
        <v>9274</v>
      </c>
    </row>
    <row r="221" spans="1:12" ht="105.6">
      <c r="A221" s="22">
        <v>217</v>
      </c>
      <c r="B221" s="22" t="s">
        <v>529</v>
      </c>
      <c r="C221" s="22" t="s">
        <v>595</v>
      </c>
      <c r="D221" s="22" t="s">
        <v>596</v>
      </c>
      <c r="E221" s="22" t="s">
        <v>590</v>
      </c>
      <c r="F221" s="22" t="s">
        <v>573</v>
      </c>
      <c r="G221" s="22" t="s">
        <v>597</v>
      </c>
      <c r="H221" s="23">
        <v>194475</v>
      </c>
      <c r="I221" s="23">
        <v>190585.5</v>
      </c>
      <c r="J221" s="24">
        <f>Resumen!$B$13</f>
        <v>0.87027808613583735</v>
      </c>
      <c r="K221" s="23">
        <f t="shared" si="6"/>
        <v>165862</v>
      </c>
      <c r="L221" s="23">
        <f t="shared" si="7"/>
        <v>28613</v>
      </c>
    </row>
    <row r="222" spans="1:12" ht="39.6">
      <c r="A222" s="22">
        <v>218</v>
      </c>
      <c r="B222" s="22" t="s">
        <v>529</v>
      </c>
      <c r="C222" s="22" t="s">
        <v>598</v>
      </c>
      <c r="D222" s="22" t="s">
        <v>599</v>
      </c>
      <c r="E222" s="22" t="s">
        <v>600</v>
      </c>
      <c r="F222" s="22" t="s">
        <v>573</v>
      </c>
      <c r="G222" s="22" t="s">
        <v>153</v>
      </c>
      <c r="H222" s="23">
        <v>151856</v>
      </c>
      <c r="I222" s="23">
        <v>148818.88</v>
      </c>
      <c r="J222" s="24">
        <f>Resumen!$B$13</f>
        <v>0.87027808613583735</v>
      </c>
      <c r="K222" s="23">
        <f t="shared" si="6"/>
        <v>129514</v>
      </c>
      <c r="L222" s="23">
        <f t="shared" si="7"/>
        <v>22342</v>
      </c>
    </row>
    <row r="223" spans="1:12" ht="52.8">
      <c r="A223" s="22">
        <v>219</v>
      </c>
      <c r="B223" s="22" t="s">
        <v>529</v>
      </c>
      <c r="C223" s="22" t="s">
        <v>601</v>
      </c>
      <c r="D223" s="22" t="s">
        <v>602</v>
      </c>
      <c r="E223" s="22" t="s">
        <v>569</v>
      </c>
      <c r="F223" s="22" t="s">
        <v>573</v>
      </c>
      <c r="G223" s="22" t="s">
        <v>153</v>
      </c>
      <c r="H223" s="23">
        <v>210927</v>
      </c>
      <c r="I223" s="23">
        <v>206708.46</v>
      </c>
      <c r="J223" s="24">
        <f>Resumen!$B$13</f>
        <v>0.87027808613583735</v>
      </c>
      <c r="K223" s="23">
        <f t="shared" si="6"/>
        <v>179894</v>
      </c>
      <c r="L223" s="23">
        <f t="shared" si="7"/>
        <v>31033</v>
      </c>
    </row>
    <row r="224" spans="1:12" ht="52.8">
      <c r="A224" s="22">
        <v>220</v>
      </c>
      <c r="B224" s="22" t="s">
        <v>529</v>
      </c>
      <c r="C224" s="22" t="s">
        <v>603</v>
      </c>
      <c r="D224" s="22" t="s">
        <v>604</v>
      </c>
      <c r="E224" s="22" t="s">
        <v>430</v>
      </c>
      <c r="F224" s="22" t="s">
        <v>573</v>
      </c>
      <c r="G224" s="22" t="s">
        <v>153</v>
      </c>
      <c r="H224" s="23">
        <v>113347</v>
      </c>
      <c r="I224" s="23">
        <v>111080.06</v>
      </c>
      <c r="J224" s="24">
        <f>Resumen!$B$13</f>
        <v>0.87027808613583735</v>
      </c>
      <c r="K224" s="23">
        <f t="shared" si="6"/>
        <v>96671</v>
      </c>
      <c r="L224" s="23">
        <f t="shared" si="7"/>
        <v>16676</v>
      </c>
    </row>
    <row r="225" spans="1:12" ht="66">
      <c r="A225" s="22">
        <v>221</v>
      </c>
      <c r="B225" s="22" t="s">
        <v>529</v>
      </c>
      <c r="C225" s="22" t="s">
        <v>605</v>
      </c>
      <c r="D225" s="22" t="s">
        <v>606</v>
      </c>
      <c r="E225" s="22" t="s">
        <v>569</v>
      </c>
      <c r="F225" s="22" t="s">
        <v>573</v>
      </c>
      <c r="G225" s="22" t="s">
        <v>153</v>
      </c>
      <c r="H225" s="23">
        <v>100948</v>
      </c>
      <c r="I225" s="23">
        <v>98929.04</v>
      </c>
      <c r="J225" s="24">
        <f>Resumen!$B$13</f>
        <v>0.87027808613583735</v>
      </c>
      <c r="K225" s="23">
        <f t="shared" si="6"/>
        <v>86096</v>
      </c>
      <c r="L225" s="23">
        <f t="shared" si="7"/>
        <v>14852</v>
      </c>
    </row>
    <row r="226" spans="1:12" ht="105.6">
      <c r="A226" s="22">
        <v>222</v>
      </c>
      <c r="B226" s="22" t="s">
        <v>529</v>
      </c>
      <c r="C226" s="22" t="s">
        <v>607</v>
      </c>
      <c r="D226" s="22" t="s">
        <v>608</v>
      </c>
      <c r="E226" s="22" t="s">
        <v>569</v>
      </c>
      <c r="F226" s="22" t="s">
        <v>573</v>
      </c>
      <c r="G226" s="22" t="s">
        <v>153</v>
      </c>
      <c r="H226" s="23">
        <v>144246</v>
      </c>
      <c r="I226" s="23">
        <v>141361.07999999999</v>
      </c>
      <c r="J226" s="24">
        <f>Resumen!$B$13</f>
        <v>0.87027808613583735</v>
      </c>
      <c r="K226" s="23">
        <f t="shared" si="6"/>
        <v>123023</v>
      </c>
      <c r="L226" s="23">
        <f t="shared" si="7"/>
        <v>21223</v>
      </c>
    </row>
    <row r="227" spans="1:12" ht="26.4">
      <c r="A227" s="22">
        <v>223</v>
      </c>
      <c r="B227" s="22" t="s">
        <v>529</v>
      </c>
      <c r="C227" s="22" t="s">
        <v>609</v>
      </c>
      <c r="D227" s="22" t="s">
        <v>610</v>
      </c>
      <c r="E227" s="22" t="s">
        <v>611</v>
      </c>
      <c r="F227" s="22" t="s">
        <v>573</v>
      </c>
      <c r="G227" s="22" t="s">
        <v>153</v>
      </c>
      <c r="H227" s="23">
        <v>99729</v>
      </c>
      <c r="I227" s="23">
        <v>97734.42</v>
      </c>
      <c r="J227" s="24">
        <f>Resumen!$B$13</f>
        <v>0.87027808613583735</v>
      </c>
      <c r="K227" s="23">
        <f t="shared" si="6"/>
        <v>85056</v>
      </c>
      <c r="L227" s="23">
        <f t="shared" si="7"/>
        <v>14673</v>
      </c>
    </row>
    <row r="228" spans="1:12" ht="39.6">
      <c r="A228" s="22">
        <v>224</v>
      </c>
      <c r="B228" s="22" t="s">
        <v>529</v>
      </c>
      <c r="C228" s="22" t="s">
        <v>612</v>
      </c>
      <c r="D228" s="22" t="s">
        <v>613</v>
      </c>
      <c r="E228" s="22" t="s">
        <v>600</v>
      </c>
      <c r="F228" s="22" t="s">
        <v>573</v>
      </c>
      <c r="G228" s="22" t="s">
        <v>153</v>
      </c>
      <c r="H228" s="23">
        <v>108518</v>
      </c>
      <c r="I228" s="23">
        <v>106347.64</v>
      </c>
      <c r="J228" s="24">
        <f>Resumen!$B$13</f>
        <v>0.87027808613583735</v>
      </c>
      <c r="K228" s="23">
        <f t="shared" si="6"/>
        <v>92552</v>
      </c>
      <c r="L228" s="23">
        <f t="shared" si="7"/>
        <v>15966</v>
      </c>
    </row>
    <row r="229" spans="1:12" ht="39.6">
      <c r="A229" s="22">
        <v>225</v>
      </c>
      <c r="B229" s="22" t="s">
        <v>529</v>
      </c>
      <c r="C229" s="22" t="s">
        <v>614</v>
      </c>
      <c r="D229" s="22" t="s">
        <v>615</v>
      </c>
      <c r="E229" s="22" t="s">
        <v>430</v>
      </c>
      <c r="F229" s="22" t="s">
        <v>539</v>
      </c>
      <c r="G229" s="22" t="s">
        <v>153</v>
      </c>
      <c r="H229" s="23">
        <v>112159</v>
      </c>
      <c r="I229" s="23">
        <v>109915.82</v>
      </c>
      <c r="J229" s="24">
        <f>Resumen!$B$13</f>
        <v>0.87027808613583735</v>
      </c>
      <c r="K229" s="23">
        <f t="shared" si="6"/>
        <v>95657</v>
      </c>
      <c r="L229" s="23">
        <f t="shared" si="7"/>
        <v>16502</v>
      </c>
    </row>
    <row r="230" spans="1:12" ht="52.8">
      <c r="A230" s="22">
        <v>226</v>
      </c>
      <c r="B230" s="22" t="s">
        <v>529</v>
      </c>
      <c r="C230" s="22" t="s">
        <v>616</v>
      </c>
      <c r="D230" s="22" t="s">
        <v>617</v>
      </c>
      <c r="E230" s="22" t="s">
        <v>430</v>
      </c>
      <c r="F230" s="22" t="s">
        <v>539</v>
      </c>
      <c r="G230" s="22" t="s">
        <v>153</v>
      </c>
      <c r="H230" s="23">
        <v>203867</v>
      </c>
      <c r="I230" s="23">
        <v>199789.66</v>
      </c>
      <c r="J230" s="24">
        <f>Resumen!$B$13</f>
        <v>0.87027808613583735</v>
      </c>
      <c r="K230" s="23">
        <f t="shared" si="6"/>
        <v>173873</v>
      </c>
      <c r="L230" s="23">
        <f t="shared" si="7"/>
        <v>29994</v>
      </c>
    </row>
    <row r="231" spans="1:12" ht="52.8">
      <c r="A231" s="22">
        <v>227</v>
      </c>
      <c r="B231" s="22" t="s">
        <v>529</v>
      </c>
      <c r="C231" s="22" t="s">
        <v>618</v>
      </c>
      <c r="D231" s="22" t="s">
        <v>619</v>
      </c>
      <c r="E231" s="22" t="s">
        <v>620</v>
      </c>
      <c r="F231" s="22" t="s">
        <v>573</v>
      </c>
      <c r="G231" s="22" t="s">
        <v>69</v>
      </c>
      <c r="H231" s="23">
        <v>137230</v>
      </c>
      <c r="I231" s="23">
        <v>134485.4</v>
      </c>
      <c r="J231" s="24">
        <f>Resumen!$B$13</f>
        <v>0.87027808613583735</v>
      </c>
      <c r="K231" s="23">
        <f t="shared" si="6"/>
        <v>117040</v>
      </c>
      <c r="L231" s="23">
        <f t="shared" si="7"/>
        <v>20190</v>
      </c>
    </row>
    <row r="232" spans="1:12" ht="66">
      <c r="A232" s="22">
        <v>228</v>
      </c>
      <c r="B232" s="22" t="s">
        <v>529</v>
      </c>
      <c r="C232" s="22" t="s">
        <v>621</v>
      </c>
      <c r="D232" s="22" t="s">
        <v>622</v>
      </c>
      <c r="E232" s="22" t="s">
        <v>569</v>
      </c>
      <c r="F232" s="22" t="s">
        <v>623</v>
      </c>
      <c r="G232" s="22" t="s">
        <v>69</v>
      </c>
      <c r="H232" s="23">
        <v>299768</v>
      </c>
      <c r="I232" s="23">
        <v>293772.64</v>
      </c>
      <c r="J232" s="24">
        <f>Resumen!$B$13</f>
        <v>0.87027808613583735</v>
      </c>
      <c r="K232" s="23">
        <f t="shared" si="6"/>
        <v>255664</v>
      </c>
      <c r="L232" s="23">
        <f t="shared" si="7"/>
        <v>44104</v>
      </c>
    </row>
    <row r="233" spans="1:12" ht="92.4">
      <c r="A233" s="22">
        <v>229</v>
      </c>
      <c r="B233" s="22" t="s">
        <v>529</v>
      </c>
      <c r="C233" s="22" t="s">
        <v>624</v>
      </c>
      <c r="D233" s="22" t="s">
        <v>625</v>
      </c>
      <c r="E233" s="22" t="s">
        <v>579</v>
      </c>
      <c r="F233" s="22" t="s">
        <v>539</v>
      </c>
      <c r="G233" s="22" t="s">
        <v>69</v>
      </c>
      <c r="H233" s="23">
        <v>255261</v>
      </c>
      <c r="I233" s="23">
        <v>250155.78</v>
      </c>
      <c r="J233" s="24">
        <f>Resumen!$B$13</f>
        <v>0.87027808613583735</v>
      </c>
      <c r="K233" s="23">
        <f t="shared" si="6"/>
        <v>217705</v>
      </c>
      <c r="L233" s="23">
        <f t="shared" si="7"/>
        <v>37556</v>
      </c>
    </row>
    <row r="234" spans="1:12" ht="92.4">
      <c r="A234" s="22">
        <v>230</v>
      </c>
      <c r="B234" s="22" t="s">
        <v>529</v>
      </c>
      <c r="C234" s="22" t="s">
        <v>626</v>
      </c>
      <c r="D234" s="22" t="s">
        <v>627</v>
      </c>
      <c r="E234" s="22" t="s">
        <v>579</v>
      </c>
      <c r="F234" s="22" t="s">
        <v>573</v>
      </c>
      <c r="G234" s="22" t="s">
        <v>69</v>
      </c>
      <c r="H234" s="23">
        <v>286050</v>
      </c>
      <c r="I234" s="23">
        <v>280329</v>
      </c>
      <c r="J234" s="24">
        <f>Resumen!$B$13</f>
        <v>0.87027808613583735</v>
      </c>
      <c r="K234" s="23">
        <f t="shared" si="6"/>
        <v>243964</v>
      </c>
      <c r="L234" s="23">
        <f t="shared" si="7"/>
        <v>42086</v>
      </c>
    </row>
    <row r="235" spans="1:12" ht="66">
      <c r="A235" s="22">
        <v>231</v>
      </c>
      <c r="B235" s="22" t="s">
        <v>529</v>
      </c>
      <c r="C235" s="22" t="s">
        <v>628</v>
      </c>
      <c r="D235" s="22" t="s">
        <v>629</v>
      </c>
      <c r="E235" s="22" t="s">
        <v>630</v>
      </c>
      <c r="F235" s="22" t="s">
        <v>539</v>
      </c>
      <c r="G235" s="22" t="s">
        <v>421</v>
      </c>
      <c r="H235" s="23">
        <v>257014</v>
      </c>
      <c r="I235" s="23">
        <v>251873.72</v>
      </c>
      <c r="J235" s="24">
        <f>Resumen!$B$13</f>
        <v>0.87027808613583735</v>
      </c>
      <c r="K235" s="23">
        <f t="shared" si="6"/>
        <v>219200</v>
      </c>
      <c r="L235" s="23">
        <f t="shared" si="7"/>
        <v>37814</v>
      </c>
    </row>
    <row r="236" spans="1:12" ht="39.6">
      <c r="A236" s="22">
        <v>232</v>
      </c>
      <c r="B236" s="22" t="s">
        <v>529</v>
      </c>
      <c r="C236" s="22" t="s">
        <v>631</v>
      </c>
      <c r="D236" s="22" t="s">
        <v>632</v>
      </c>
      <c r="E236" s="22" t="s">
        <v>633</v>
      </c>
      <c r="F236" s="22" t="s">
        <v>573</v>
      </c>
      <c r="G236" s="22" t="s">
        <v>69</v>
      </c>
      <c r="H236" s="23">
        <v>83177</v>
      </c>
      <c r="I236" s="23">
        <v>81513.460000000006</v>
      </c>
      <c r="J236" s="24">
        <f>Resumen!$B$13</f>
        <v>0.87027808613583735</v>
      </c>
      <c r="K236" s="23">
        <f t="shared" si="6"/>
        <v>70939</v>
      </c>
      <c r="L236" s="23">
        <f t="shared" si="7"/>
        <v>12238</v>
      </c>
    </row>
    <row r="237" spans="1:12" ht="52.8">
      <c r="A237" s="22">
        <v>233</v>
      </c>
      <c r="B237" s="22" t="s">
        <v>529</v>
      </c>
      <c r="C237" s="22" t="s">
        <v>634</v>
      </c>
      <c r="D237" s="22" t="s">
        <v>635</v>
      </c>
      <c r="E237" s="22" t="s">
        <v>579</v>
      </c>
      <c r="F237" s="22" t="s">
        <v>573</v>
      </c>
      <c r="G237" s="22" t="s">
        <v>69</v>
      </c>
      <c r="H237" s="23">
        <v>109419</v>
      </c>
      <c r="I237" s="23">
        <v>107230.62</v>
      </c>
      <c r="J237" s="24">
        <f>Resumen!$B$13</f>
        <v>0.87027808613583735</v>
      </c>
      <c r="K237" s="23">
        <f t="shared" si="6"/>
        <v>93320</v>
      </c>
      <c r="L237" s="23">
        <f t="shared" si="7"/>
        <v>16099</v>
      </c>
    </row>
    <row r="238" spans="1:12" ht="26.4">
      <c r="A238" s="22">
        <v>234</v>
      </c>
      <c r="B238" s="22" t="s">
        <v>529</v>
      </c>
      <c r="C238" s="22" t="s">
        <v>636</v>
      </c>
      <c r="D238" s="22" t="s">
        <v>637</v>
      </c>
      <c r="E238" s="22" t="s">
        <v>430</v>
      </c>
      <c r="F238" s="22" t="s">
        <v>573</v>
      </c>
      <c r="G238" s="22" t="s">
        <v>69</v>
      </c>
      <c r="H238" s="23">
        <v>56686</v>
      </c>
      <c r="I238" s="23">
        <v>55552.28</v>
      </c>
      <c r="J238" s="24">
        <f>Resumen!$B$13</f>
        <v>0.87027808613583735</v>
      </c>
      <c r="K238" s="23">
        <f t="shared" si="6"/>
        <v>48346</v>
      </c>
      <c r="L238" s="23">
        <f t="shared" si="7"/>
        <v>8340</v>
      </c>
    </row>
    <row r="239" spans="1:12" ht="118.8">
      <c r="A239" s="22">
        <v>235</v>
      </c>
      <c r="B239" s="22" t="s">
        <v>529</v>
      </c>
      <c r="C239" s="22" t="s">
        <v>638</v>
      </c>
      <c r="D239" s="22" t="s">
        <v>639</v>
      </c>
      <c r="E239" s="22" t="s">
        <v>579</v>
      </c>
      <c r="F239" s="22" t="s">
        <v>573</v>
      </c>
      <c r="G239" s="22" t="s">
        <v>69</v>
      </c>
      <c r="H239" s="23">
        <v>357749</v>
      </c>
      <c r="I239" s="23">
        <v>350594.02</v>
      </c>
      <c r="J239" s="24">
        <f>Resumen!$B$13</f>
        <v>0.87027808613583735</v>
      </c>
      <c r="K239" s="23">
        <f t="shared" si="6"/>
        <v>305114</v>
      </c>
      <c r="L239" s="23">
        <f t="shared" si="7"/>
        <v>52635</v>
      </c>
    </row>
    <row r="240" spans="1:12" ht="26.4">
      <c r="A240" s="22">
        <v>236</v>
      </c>
      <c r="B240" s="22" t="s">
        <v>529</v>
      </c>
      <c r="C240" s="22" t="s">
        <v>640</v>
      </c>
      <c r="D240" s="22" t="s">
        <v>641</v>
      </c>
      <c r="E240" s="22" t="s">
        <v>642</v>
      </c>
      <c r="F240" s="22" t="s">
        <v>643</v>
      </c>
      <c r="G240" s="22" t="s">
        <v>69</v>
      </c>
      <c r="H240" s="23">
        <v>86087</v>
      </c>
      <c r="I240" s="23">
        <v>84365.26</v>
      </c>
      <c r="J240" s="24">
        <f>Resumen!$B$13</f>
        <v>0.87027808613583735</v>
      </c>
      <c r="K240" s="23">
        <f t="shared" si="6"/>
        <v>73421</v>
      </c>
      <c r="L240" s="23">
        <f t="shared" si="7"/>
        <v>12666</v>
      </c>
    </row>
    <row r="241" spans="1:12" ht="132">
      <c r="A241" s="22">
        <v>237</v>
      </c>
      <c r="B241" s="22" t="s">
        <v>529</v>
      </c>
      <c r="C241" s="22" t="s">
        <v>644</v>
      </c>
      <c r="D241" s="22" t="s">
        <v>645</v>
      </c>
      <c r="E241" s="22" t="s">
        <v>646</v>
      </c>
      <c r="F241" s="22" t="s">
        <v>573</v>
      </c>
      <c r="G241" s="22" t="s">
        <v>69</v>
      </c>
      <c r="H241" s="23">
        <v>729054</v>
      </c>
      <c r="I241" s="23">
        <v>714472.92</v>
      </c>
      <c r="J241" s="24">
        <f>Resumen!$B$13</f>
        <v>0.87027808613583735</v>
      </c>
      <c r="K241" s="23">
        <f t="shared" si="6"/>
        <v>621790</v>
      </c>
      <c r="L241" s="23">
        <f t="shared" si="7"/>
        <v>107264</v>
      </c>
    </row>
    <row r="242" spans="1:12" ht="26.4">
      <c r="A242" s="22">
        <v>238</v>
      </c>
      <c r="B242" s="22" t="s">
        <v>529</v>
      </c>
      <c r="C242" s="22" t="s">
        <v>647</v>
      </c>
      <c r="D242" s="22" t="s">
        <v>648</v>
      </c>
      <c r="E242" s="22" t="s">
        <v>649</v>
      </c>
      <c r="F242" s="22" t="s">
        <v>573</v>
      </c>
      <c r="G242" s="22" t="s">
        <v>69</v>
      </c>
      <c r="H242" s="23">
        <v>115566</v>
      </c>
      <c r="I242" s="23">
        <v>113254.68</v>
      </c>
      <c r="J242" s="24">
        <f>Resumen!$B$13</f>
        <v>0.87027808613583735</v>
      </c>
      <c r="K242" s="23">
        <f t="shared" si="6"/>
        <v>98563</v>
      </c>
      <c r="L242" s="23">
        <f t="shared" si="7"/>
        <v>17003</v>
      </c>
    </row>
    <row r="243" spans="1:12" ht="39.6">
      <c r="A243" s="22">
        <v>239</v>
      </c>
      <c r="B243" s="22" t="s">
        <v>529</v>
      </c>
      <c r="C243" s="22" t="s">
        <v>647</v>
      </c>
      <c r="D243" s="22" t="s">
        <v>650</v>
      </c>
      <c r="E243" s="22" t="s">
        <v>611</v>
      </c>
      <c r="F243" s="22" t="s">
        <v>573</v>
      </c>
      <c r="G243" s="22" t="s">
        <v>69</v>
      </c>
      <c r="H243" s="23">
        <v>332285</v>
      </c>
      <c r="I243" s="23">
        <v>325639.3</v>
      </c>
      <c r="J243" s="24">
        <f>Resumen!$B$13</f>
        <v>0.87027808613583735</v>
      </c>
      <c r="K243" s="23">
        <f t="shared" si="6"/>
        <v>283397</v>
      </c>
      <c r="L243" s="23">
        <f t="shared" si="7"/>
        <v>48888</v>
      </c>
    </row>
    <row r="244" spans="1:12" ht="26.4">
      <c r="A244" s="22">
        <v>240</v>
      </c>
      <c r="B244" s="22" t="s">
        <v>529</v>
      </c>
      <c r="C244" s="22" t="s">
        <v>651</v>
      </c>
      <c r="D244" s="22" t="s">
        <v>652</v>
      </c>
      <c r="E244" s="22" t="s">
        <v>611</v>
      </c>
      <c r="F244" s="22" t="s">
        <v>573</v>
      </c>
      <c r="G244" s="22" t="s">
        <v>421</v>
      </c>
      <c r="H244" s="23">
        <v>271367</v>
      </c>
      <c r="I244" s="23">
        <v>265939.65999999997</v>
      </c>
      <c r="J244" s="24">
        <f>Resumen!$B$13</f>
        <v>0.87027808613583735</v>
      </c>
      <c r="K244" s="23">
        <f t="shared" si="6"/>
        <v>231441</v>
      </c>
      <c r="L244" s="23">
        <f t="shared" si="7"/>
        <v>39926</v>
      </c>
    </row>
    <row r="245" spans="1:12" ht="39.6">
      <c r="A245" s="22">
        <v>241</v>
      </c>
      <c r="B245" s="22" t="s">
        <v>529</v>
      </c>
      <c r="C245" s="22" t="s">
        <v>653</v>
      </c>
      <c r="D245" s="22" t="s">
        <v>654</v>
      </c>
      <c r="E245" s="22" t="s">
        <v>611</v>
      </c>
      <c r="F245" s="22" t="s">
        <v>573</v>
      </c>
      <c r="G245" s="22" t="s">
        <v>655</v>
      </c>
      <c r="H245" s="23">
        <v>129585</v>
      </c>
      <c r="I245" s="23">
        <v>126993.3</v>
      </c>
      <c r="J245" s="24">
        <f>Resumen!$B$13</f>
        <v>0.87027808613583735</v>
      </c>
      <c r="K245" s="23">
        <f t="shared" si="6"/>
        <v>110519</v>
      </c>
      <c r="L245" s="23">
        <f t="shared" si="7"/>
        <v>19066</v>
      </c>
    </row>
    <row r="246" spans="1:12" ht="52.8">
      <c r="A246" s="22">
        <v>242</v>
      </c>
      <c r="B246" s="22" t="s">
        <v>529</v>
      </c>
      <c r="C246" s="22" t="s">
        <v>656</v>
      </c>
      <c r="D246" s="22" t="s">
        <v>657</v>
      </c>
      <c r="E246" s="22" t="s">
        <v>611</v>
      </c>
      <c r="F246" s="22" t="s">
        <v>573</v>
      </c>
      <c r="G246" s="22" t="s">
        <v>658</v>
      </c>
      <c r="H246" s="23">
        <v>300954</v>
      </c>
      <c r="I246" s="23">
        <v>294934.92</v>
      </c>
      <c r="J246" s="24">
        <f>Resumen!$B$13</f>
        <v>0.87027808613583735</v>
      </c>
      <c r="K246" s="23">
        <f t="shared" si="6"/>
        <v>256675</v>
      </c>
      <c r="L246" s="23">
        <f t="shared" si="7"/>
        <v>44279</v>
      </c>
    </row>
    <row r="247" spans="1:12" ht="66">
      <c r="A247" s="22">
        <v>243</v>
      </c>
      <c r="B247" s="22" t="s">
        <v>529</v>
      </c>
      <c r="C247" s="22" t="s">
        <v>659</v>
      </c>
      <c r="D247" s="22" t="s">
        <v>660</v>
      </c>
      <c r="E247" s="22" t="s">
        <v>611</v>
      </c>
      <c r="F247" s="22" t="s">
        <v>573</v>
      </c>
      <c r="G247" s="22" t="s">
        <v>661</v>
      </c>
      <c r="H247" s="23">
        <v>357776</v>
      </c>
      <c r="I247" s="23">
        <v>350620.48</v>
      </c>
      <c r="J247" s="24">
        <f>Resumen!$B$13</f>
        <v>0.87027808613583735</v>
      </c>
      <c r="K247" s="23">
        <f t="shared" si="6"/>
        <v>305137</v>
      </c>
      <c r="L247" s="23">
        <f t="shared" si="7"/>
        <v>52639</v>
      </c>
    </row>
    <row r="248" spans="1:12" ht="198">
      <c r="A248" s="22">
        <v>244</v>
      </c>
      <c r="B248" s="22" t="s">
        <v>529</v>
      </c>
      <c r="C248" s="22" t="s">
        <v>662</v>
      </c>
      <c r="D248" s="22" t="s">
        <v>663</v>
      </c>
      <c r="E248" s="22" t="s">
        <v>664</v>
      </c>
      <c r="F248" s="22" t="s">
        <v>665</v>
      </c>
      <c r="G248" s="22" t="s">
        <v>66</v>
      </c>
      <c r="H248" s="23">
        <v>326427</v>
      </c>
      <c r="I248" s="23">
        <v>319898.46000000002</v>
      </c>
      <c r="J248" s="24">
        <f>Resumen!$B$13</f>
        <v>0.87027808613583735</v>
      </c>
      <c r="K248" s="23">
        <f t="shared" si="6"/>
        <v>278401</v>
      </c>
      <c r="L248" s="23">
        <f t="shared" si="7"/>
        <v>48026</v>
      </c>
    </row>
    <row r="249" spans="1:12" ht="26.4">
      <c r="A249" s="22">
        <v>245</v>
      </c>
      <c r="B249" s="22" t="s">
        <v>666</v>
      </c>
      <c r="C249" s="22" t="s">
        <v>667</v>
      </c>
      <c r="D249" s="22" t="s">
        <v>668</v>
      </c>
      <c r="E249" s="22" t="s">
        <v>669</v>
      </c>
      <c r="F249" s="22" t="s">
        <v>670</v>
      </c>
      <c r="G249" s="22" t="s">
        <v>671</v>
      </c>
      <c r="H249" s="23">
        <v>290138</v>
      </c>
      <c r="I249" s="23">
        <v>284335.24</v>
      </c>
      <c r="J249" s="24">
        <f>Resumen!$B$13</f>
        <v>0.87027808613583735</v>
      </c>
      <c r="K249" s="23">
        <f t="shared" si="6"/>
        <v>247451</v>
      </c>
      <c r="L249" s="23">
        <f t="shared" si="7"/>
        <v>42687</v>
      </c>
    </row>
    <row r="250" spans="1:12" ht="26.4">
      <c r="A250" s="22">
        <v>246</v>
      </c>
      <c r="B250" s="22" t="s">
        <v>666</v>
      </c>
      <c r="C250" s="22" t="s">
        <v>672</v>
      </c>
      <c r="D250" s="22" t="s">
        <v>673</v>
      </c>
      <c r="E250" s="22" t="s">
        <v>669</v>
      </c>
      <c r="F250" s="22" t="s">
        <v>670</v>
      </c>
      <c r="G250" s="22" t="s">
        <v>674</v>
      </c>
      <c r="H250" s="23">
        <v>98879</v>
      </c>
      <c r="I250" s="23">
        <v>96901.42</v>
      </c>
      <c r="J250" s="24">
        <f>Resumen!$B$13</f>
        <v>0.87027808613583735</v>
      </c>
      <c r="K250" s="23">
        <f t="shared" si="6"/>
        <v>84331</v>
      </c>
      <c r="L250" s="23">
        <f t="shared" si="7"/>
        <v>14548</v>
      </c>
    </row>
    <row r="251" spans="1:12" ht="26.4">
      <c r="A251" s="22">
        <v>247</v>
      </c>
      <c r="B251" s="22" t="s">
        <v>666</v>
      </c>
      <c r="C251" s="22" t="s">
        <v>672</v>
      </c>
      <c r="D251" s="22" t="s">
        <v>675</v>
      </c>
      <c r="E251" s="22" t="s">
        <v>669</v>
      </c>
      <c r="F251" s="22" t="s">
        <v>670</v>
      </c>
      <c r="G251" s="22" t="s">
        <v>674</v>
      </c>
      <c r="H251" s="23">
        <v>103824</v>
      </c>
      <c r="I251" s="23">
        <v>101747.52</v>
      </c>
      <c r="J251" s="24">
        <f>Resumen!$B$13</f>
        <v>0.87027808613583735</v>
      </c>
      <c r="K251" s="23">
        <f t="shared" si="6"/>
        <v>88549</v>
      </c>
      <c r="L251" s="23">
        <f t="shared" si="7"/>
        <v>15275</v>
      </c>
    </row>
    <row r="252" spans="1:12" ht="26.4">
      <c r="A252" s="22">
        <v>248</v>
      </c>
      <c r="B252" s="22" t="s">
        <v>666</v>
      </c>
      <c r="C252" s="22" t="s">
        <v>676</v>
      </c>
      <c r="D252" s="22" t="s">
        <v>677</v>
      </c>
      <c r="E252" s="22" t="s">
        <v>669</v>
      </c>
      <c r="F252" s="22" t="s">
        <v>670</v>
      </c>
      <c r="G252" s="22" t="s">
        <v>671</v>
      </c>
      <c r="H252" s="23">
        <v>225091</v>
      </c>
      <c r="I252" s="23">
        <v>220589.18</v>
      </c>
      <c r="J252" s="24">
        <f>Resumen!$B$13</f>
        <v>0.87027808613583735</v>
      </c>
      <c r="K252" s="23">
        <f t="shared" si="6"/>
        <v>191974</v>
      </c>
      <c r="L252" s="23">
        <f t="shared" si="7"/>
        <v>33117</v>
      </c>
    </row>
    <row r="253" spans="1:12" ht="26.4">
      <c r="A253" s="22">
        <v>249</v>
      </c>
      <c r="B253" s="22" t="s">
        <v>666</v>
      </c>
      <c r="C253" s="22" t="s">
        <v>678</v>
      </c>
      <c r="D253" s="22" t="s">
        <v>679</v>
      </c>
      <c r="E253" s="22" t="s">
        <v>669</v>
      </c>
      <c r="F253" s="22" t="s">
        <v>670</v>
      </c>
      <c r="G253" s="22" t="s">
        <v>680</v>
      </c>
      <c r="H253" s="23">
        <v>42000</v>
      </c>
      <c r="I253" s="23">
        <v>41160</v>
      </c>
      <c r="J253" s="24">
        <f>Resumen!$B$13</f>
        <v>0.87027808613583735</v>
      </c>
      <c r="K253" s="23">
        <f t="shared" si="6"/>
        <v>35821</v>
      </c>
      <c r="L253" s="23">
        <f t="shared" si="7"/>
        <v>6179</v>
      </c>
    </row>
    <row r="254" spans="1:12" ht="26.4">
      <c r="A254" s="22">
        <v>250</v>
      </c>
      <c r="B254" s="22" t="s">
        <v>666</v>
      </c>
      <c r="C254" s="22" t="s">
        <v>681</v>
      </c>
      <c r="D254" s="22" t="s">
        <v>682</v>
      </c>
      <c r="E254" s="22" t="s">
        <v>669</v>
      </c>
      <c r="F254" s="22" t="s">
        <v>670</v>
      </c>
      <c r="G254" s="22" t="s">
        <v>671</v>
      </c>
      <c r="H254" s="23">
        <v>111851</v>
      </c>
      <c r="I254" s="23">
        <v>109613.98</v>
      </c>
      <c r="J254" s="24">
        <f>Resumen!$B$13</f>
        <v>0.87027808613583735</v>
      </c>
      <c r="K254" s="23">
        <f t="shared" si="6"/>
        <v>95395</v>
      </c>
      <c r="L254" s="23">
        <f t="shared" si="7"/>
        <v>16456</v>
      </c>
    </row>
    <row r="255" spans="1:12" ht="26.4">
      <c r="A255" s="22">
        <v>251</v>
      </c>
      <c r="B255" s="22" t="s">
        <v>666</v>
      </c>
      <c r="C255" s="22" t="s">
        <v>683</v>
      </c>
      <c r="D255" s="22" t="s">
        <v>684</v>
      </c>
      <c r="E255" s="22" t="s">
        <v>669</v>
      </c>
      <c r="F255" s="22" t="s">
        <v>670</v>
      </c>
      <c r="G255" s="22" t="s">
        <v>671</v>
      </c>
      <c r="H255" s="23">
        <v>42000</v>
      </c>
      <c r="I255" s="23">
        <v>41160</v>
      </c>
      <c r="J255" s="24">
        <f>Resumen!$B$13</f>
        <v>0.87027808613583735</v>
      </c>
      <c r="K255" s="23">
        <f t="shared" si="6"/>
        <v>35821</v>
      </c>
      <c r="L255" s="23">
        <f t="shared" si="7"/>
        <v>6179</v>
      </c>
    </row>
    <row r="256" spans="1:12" ht="198">
      <c r="A256" s="22">
        <v>252</v>
      </c>
      <c r="B256" s="22" t="s">
        <v>685</v>
      </c>
      <c r="C256" s="22" t="s">
        <v>686</v>
      </c>
      <c r="D256" s="22" t="s">
        <v>687</v>
      </c>
      <c r="E256" s="22" t="s">
        <v>688</v>
      </c>
      <c r="F256" s="22" t="s">
        <v>689</v>
      </c>
      <c r="G256" s="22" t="s">
        <v>671</v>
      </c>
      <c r="H256" s="23">
        <v>789858</v>
      </c>
      <c r="I256" s="23">
        <v>774060.84</v>
      </c>
      <c r="J256" s="24">
        <f>Resumen!$B$13</f>
        <v>0.87027808613583735</v>
      </c>
      <c r="K256" s="23">
        <f t="shared" si="6"/>
        <v>673648</v>
      </c>
      <c r="L256" s="23">
        <f t="shared" si="7"/>
        <v>116210</v>
      </c>
    </row>
    <row r="257" spans="1:12" ht="198">
      <c r="A257" s="22">
        <v>253</v>
      </c>
      <c r="B257" s="22" t="s">
        <v>685</v>
      </c>
      <c r="C257" s="22" t="s">
        <v>690</v>
      </c>
      <c r="D257" s="22" t="s">
        <v>687</v>
      </c>
      <c r="E257" s="22" t="s">
        <v>688</v>
      </c>
      <c r="F257" s="22" t="s">
        <v>689</v>
      </c>
      <c r="G257" s="22" t="s">
        <v>671</v>
      </c>
      <c r="H257" s="23">
        <v>968311</v>
      </c>
      <c r="I257" s="23">
        <v>948944.78</v>
      </c>
      <c r="J257" s="24">
        <f>Resumen!$B$13</f>
        <v>0.87027808613583735</v>
      </c>
      <c r="K257" s="23">
        <f t="shared" si="6"/>
        <v>825846</v>
      </c>
      <c r="L257" s="23">
        <f t="shared" si="7"/>
        <v>142465</v>
      </c>
    </row>
    <row r="258" spans="1:12" ht="198">
      <c r="A258" s="22">
        <v>254</v>
      </c>
      <c r="B258" s="22" t="s">
        <v>685</v>
      </c>
      <c r="C258" s="22" t="s">
        <v>691</v>
      </c>
      <c r="D258" s="22" t="s">
        <v>687</v>
      </c>
      <c r="E258" s="22" t="s">
        <v>688</v>
      </c>
      <c r="F258" s="22" t="s">
        <v>689</v>
      </c>
      <c r="G258" s="22" t="s">
        <v>671</v>
      </c>
      <c r="H258" s="23">
        <v>1167183</v>
      </c>
      <c r="I258" s="23">
        <v>1143839.3400000001</v>
      </c>
      <c r="J258" s="24">
        <f>Resumen!$B$13</f>
        <v>0.87027808613583735</v>
      </c>
      <c r="K258" s="23">
        <f t="shared" si="6"/>
        <v>995458</v>
      </c>
      <c r="L258" s="23">
        <f t="shared" si="7"/>
        <v>171725</v>
      </c>
    </row>
    <row r="259" spans="1:12" ht="198">
      <c r="A259" s="22">
        <v>255</v>
      </c>
      <c r="B259" s="22" t="s">
        <v>685</v>
      </c>
      <c r="C259" s="22" t="s">
        <v>692</v>
      </c>
      <c r="D259" s="22" t="s">
        <v>687</v>
      </c>
      <c r="E259" s="22" t="s">
        <v>688</v>
      </c>
      <c r="F259" s="22" t="s">
        <v>689</v>
      </c>
      <c r="G259" s="22" t="s">
        <v>671</v>
      </c>
      <c r="H259" s="23">
        <v>1287541</v>
      </c>
      <c r="I259" s="23">
        <v>1261790.18</v>
      </c>
      <c r="J259" s="24">
        <f>Resumen!$B$13</f>
        <v>0.87027808613583735</v>
      </c>
      <c r="K259" s="23">
        <f t="shared" si="6"/>
        <v>1098108</v>
      </c>
      <c r="L259" s="23">
        <f t="shared" si="7"/>
        <v>189433</v>
      </c>
    </row>
    <row r="260" spans="1:12" ht="39.6">
      <c r="A260" s="22">
        <v>256</v>
      </c>
      <c r="B260" s="22" t="s">
        <v>693</v>
      </c>
      <c r="C260" s="22" t="s">
        <v>694</v>
      </c>
      <c r="D260" s="22" t="s">
        <v>695</v>
      </c>
      <c r="E260" s="22" t="s">
        <v>696</v>
      </c>
      <c r="F260" s="22" t="s">
        <v>697</v>
      </c>
      <c r="G260" s="22" t="s">
        <v>158</v>
      </c>
      <c r="H260" s="23">
        <v>2357558</v>
      </c>
      <c r="I260" s="23">
        <v>2310406.84</v>
      </c>
      <c r="J260" s="24">
        <f>Resumen!$B$13</f>
        <v>0.87027808613583735</v>
      </c>
      <c r="K260" s="23">
        <f t="shared" si="6"/>
        <v>2010696</v>
      </c>
      <c r="L260" s="23">
        <f t="shared" si="7"/>
        <v>346862</v>
      </c>
    </row>
    <row r="261" spans="1:12" ht="39.6">
      <c r="A261" s="22">
        <v>257</v>
      </c>
      <c r="B261" s="22" t="s">
        <v>693</v>
      </c>
      <c r="C261" s="22" t="s">
        <v>698</v>
      </c>
      <c r="D261" s="22" t="s">
        <v>699</v>
      </c>
      <c r="E261" s="22" t="s">
        <v>700</v>
      </c>
      <c r="F261" s="22" t="s">
        <v>701</v>
      </c>
      <c r="G261" s="22" t="s">
        <v>158</v>
      </c>
      <c r="H261" s="23">
        <v>2692428</v>
      </c>
      <c r="I261" s="23">
        <v>2638579.44</v>
      </c>
      <c r="J261" s="24">
        <f>Resumen!$B$13</f>
        <v>0.87027808613583735</v>
      </c>
      <c r="K261" s="23">
        <f t="shared" ref="K261:K277" si="8">ROUND(I261*$J261,0)</f>
        <v>2296298</v>
      </c>
      <c r="L261" s="23">
        <f t="shared" ref="L261:L278" si="9">ROUND(H261-K261,0)</f>
        <v>396130</v>
      </c>
    </row>
    <row r="262" spans="1:12" ht="39.6">
      <c r="A262" s="22">
        <v>258</v>
      </c>
      <c r="B262" s="22" t="s">
        <v>693</v>
      </c>
      <c r="C262" s="22" t="s">
        <v>702</v>
      </c>
      <c r="D262" s="22" t="s">
        <v>703</v>
      </c>
      <c r="E262" s="22" t="s">
        <v>704</v>
      </c>
      <c r="F262" s="22" t="s">
        <v>701</v>
      </c>
      <c r="G262" s="22" t="s">
        <v>158</v>
      </c>
      <c r="H262" s="23">
        <v>1783721</v>
      </c>
      <c r="I262" s="23">
        <v>1748046.58</v>
      </c>
      <c r="J262" s="24">
        <f>Resumen!$B$13</f>
        <v>0.87027808613583735</v>
      </c>
      <c r="K262" s="23">
        <f t="shared" si="8"/>
        <v>1521287</v>
      </c>
      <c r="L262" s="23">
        <f t="shared" si="9"/>
        <v>262434</v>
      </c>
    </row>
    <row r="263" spans="1:12" ht="39.6">
      <c r="A263" s="22">
        <v>259</v>
      </c>
      <c r="B263" s="22" t="s">
        <v>693</v>
      </c>
      <c r="C263" s="22" t="s">
        <v>705</v>
      </c>
      <c r="D263" s="22" t="s">
        <v>706</v>
      </c>
      <c r="E263" s="22" t="s">
        <v>700</v>
      </c>
      <c r="F263" s="22" t="s">
        <v>701</v>
      </c>
      <c r="G263" s="22" t="s">
        <v>158</v>
      </c>
      <c r="H263" s="23">
        <v>1420249</v>
      </c>
      <c r="I263" s="23">
        <v>1391844.02</v>
      </c>
      <c r="J263" s="24">
        <f>Resumen!$B$13</f>
        <v>0.87027808613583735</v>
      </c>
      <c r="K263" s="23">
        <f t="shared" si="8"/>
        <v>1211291</v>
      </c>
      <c r="L263" s="23">
        <f t="shared" si="9"/>
        <v>208958</v>
      </c>
    </row>
    <row r="264" spans="1:12" ht="66">
      <c r="A264" s="22">
        <v>260</v>
      </c>
      <c r="B264" s="22" t="s">
        <v>693</v>
      </c>
      <c r="C264" s="22" t="s">
        <v>707</v>
      </c>
      <c r="D264" s="22" t="s">
        <v>708</v>
      </c>
      <c r="E264" s="22" t="s">
        <v>700</v>
      </c>
      <c r="F264" s="22" t="s">
        <v>701</v>
      </c>
      <c r="G264" s="22" t="s">
        <v>225</v>
      </c>
      <c r="H264" s="23">
        <v>2073168</v>
      </c>
      <c r="I264" s="23">
        <v>2031704.64</v>
      </c>
      <c r="J264" s="24">
        <f>Resumen!$B$13</f>
        <v>0.87027808613583735</v>
      </c>
      <c r="K264" s="23">
        <f t="shared" si="8"/>
        <v>1768148</v>
      </c>
      <c r="L264" s="23">
        <f t="shared" si="9"/>
        <v>305020</v>
      </c>
    </row>
    <row r="265" spans="1:12" ht="26.4">
      <c r="A265" s="22">
        <v>261</v>
      </c>
      <c r="B265" s="22" t="s">
        <v>693</v>
      </c>
      <c r="C265" s="22" t="s">
        <v>709</v>
      </c>
      <c r="D265" s="22" t="s">
        <v>710</v>
      </c>
      <c r="E265" s="22" t="s">
        <v>700</v>
      </c>
      <c r="F265" s="22" t="s">
        <v>711</v>
      </c>
      <c r="G265" s="22" t="s">
        <v>443</v>
      </c>
      <c r="H265" s="23">
        <v>510919</v>
      </c>
      <c r="I265" s="23">
        <v>500700.62</v>
      </c>
      <c r="J265" s="24">
        <f>Resumen!$B$13</f>
        <v>0.87027808613583735</v>
      </c>
      <c r="K265" s="23">
        <f t="shared" si="8"/>
        <v>435749</v>
      </c>
      <c r="L265" s="23">
        <f t="shared" si="9"/>
        <v>75170</v>
      </c>
    </row>
    <row r="266" spans="1:12" ht="39.6">
      <c r="A266" s="22">
        <v>262</v>
      </c>
      <c r="B266" s="22" t="s">
        <v>693</v>
      </c>
      <c r="C266" s="22" t="s">
        <v>712</v>
      </c>
      <c r="D266" s="22" t="s">
        <v>713</v>
      </c>
      <c r="E266" s="22" t="s">
        <v>700</v>
      </c>
      <c r="F266" s="22" t="s">
        <v>711</v>
      </c>
      <c r="G266" s="22" t="s">
        <v>443</v>
      </c>
      <c r="H266" s="23">
        <v>965069</v>
      </c>
      <c r="I266" s="23">
        <v>945767.62</v>
      </c>
      <c r="J266" s="24">
        <f>Resumen!$B$13</f>
        <v>0.87027808613583735</v>
      </c>
      <c r="K266" s="23">
        <f t="shared" si="8"/>
        <v>823081</v>
      </c>
      <c r="L266" s="23">
        <f t="shared" si="9"/>
        <v>141988</v>
      </c>
    </row>
    <row r="267" spans="1:12" ht="66">
      <c r="A267" s="22">
        <v>263</v>
      </c>
      <c r="B267" s="22" t="s">
        <v>693</v>
      </c>
      <c r="C267" s="22" t="s">
        <v>714</v>
      </c>
      <c r="D267" s="22" t="s">
        <v>715</v>
      </c>
      <c r="E267" s="22" t="s">
        <v>700</v>
      </c>
      <c r="F267" s="22" t="s">
        <v>701</v>
      </c>
      <c r="G267" s="22" t="s">
        <v>225</v>
      </c>
      <c r="H267" s="23">
        <v>1978656</v>
      </c>
      <c r="I267" s="23">
        <v>1939082.88</v>
      </c>
      <c r="J267" s="24">
        <f>Resumen!$B$13</f>
        <v>0.87027808613583735</v>
      </c>
      <c r="K267" s="23">
        <f t="shared" si="8"/>
        <v>1687541</v>
      </c>
      <c r="L267" s="23">
        <f t="shared" si="9"/>
        <v>291115</v>
      </c>
    </row>
    <row r="268" spans="1:12" ht="26.4">
      <c r="A268" s="22">
        <v>264</v>
      </c>
      <c r="B268" s="22" t="s">
        <v>693</v>
      </c>
      <c r="C268" s="22" t="s">
        <v>716</v>
      </c>
      <c r="D268" s="22" t="s">
        <v>717</v>
      </c>
      <c r="E268" s="22" t="s">
        <v>718</v>
      </c>
      <c r="F268" s="22" t="s">
        <v>701</v>
      </c>
      <c r="G268" s="22" t="s">
        <v>225</v>
      </c>
      <c r="H268" s="23">
        <v>2497825</v>
      </c>
      <c r="I268" s="23">
        <v>2447868.5</v>
      </c>
      <c r="J268" s="24">
        <f>Resumen!$B$13</f>
        <v>0.87027808613583735</v>
      </c>
      <c r="K268" s="23">
        <f t="shared" si="8"/>
        <v>2130326</v>
      </c>
      <c r="L268" s="23">
        <f t="shared" si="9"/>
        <v>367499</v>
      </c>
    </row>
    <row r="269" spans="1:12" ht="52.8">
      <c r="A269" s="22">
        <v>265</v>
      </c>
      <c r="B269" s="22" t="s">
        <v>693</v>
      </c>
      <c r="C269" s="22" t="s">
        <v>719</v>
      </c>
      <c r="D269" s="22" t="s">
        <v>720</v>
      </c>
      <c r="E269" s="22" t="s">
        <v>700</v>
      </c>
      <c r="F269" s="22" t="s">
        <v>701</v>
      </c>
      <c r="G269" s="22" t="s">
        <v>225</v>
      </c>
      <c r="H269" s="23">
        <v>283844</v>
      </c>
      <c r="I269" s="23">
        <v>278167.12</v>
      </c>
      <c r="J269" s="24">
        <f>Resumen!$B$13</f>
        <v>0.87027808613583735</v>
      </c>
      <c r="K269" s="23">
        <f t="shared" si="8"/>
        <v>242083</v>
      </c>
      <c r="L269" s="23">
        <f t="shared" si="9"/>
        <v>41761</v>
      </c>
    </row>
    <row r="270" spans="1:12" ht="52.8">
      <c r="A270" s="22">
        <v>266</v>
      </c>
      <c r="B270" s="22" t="s">
        <v>693</v>
      </c>
      <c r="C270" s="22" t="s">
        <v>721</v>
      </c>
      <c r="D270" s="22" t="s">
        <v>722</v>
      </c>
      <c r="E270" s="22" t="s">
        <v>723</v>
      </c>
      <c r="F270" s="22" t="s">
        <v>724</v>
      </c>
      <c r="G270" s="22" t="s">
        <v>443</v>
      </c>
      <c r="H270" s="23">
        <v>283844</v>
      </c>
      <c r="I270" s="23">
        <v>278167.12</v>
      </c>
      <c r="J270" s="24">
        <f>Resumen!$B$13</f>
        <v>0.87027808613583735</v>
      </c>
      <c r="K270" s="23">
        <f t="shared" si="8"/>
        <v>242083</v>
      </c>
      <c r="L270" s="23">
        <f t="shared" si="9"/>
        <v>41761</v>
      </c>
    </row>
    <row r="271" spans="1:12" ht="66">
      <c r="A271" s="22">
        <v>267</v>
      </c>
      <c r="B271" s="22" t="s">
        <v>693</v>
      </c>
      <c r="C271" s="22" t="s">
        <v>725</v>
      </c>
      <c r="D271" s="22" t="s">
        <v>726</v>
      </c>
      <c r="E271" s="22" t="s">
        <v>727</v>
      </c>
      <c r="F271" s="22" t="s">
        <v>711</v>
      </c>
      <c r="G271" s="22" t="s">
        <v>443</v>
      </c>
      <c r="H271" s="23">
        <v>249783</v>
      </c>
      <c r="I271" s="23">
        <v>244787.34</v>
      </c>
      <c r="J271" s="24">
        <f>Resumen!$B$13</f>
        <v>0.87027808613583735</v>
      </c>
      <c r="K271" s="23">
        <f t="shared" si="8"/>
        <v>213033</v>
      </c>
      <c r="L271" s="23">
        <f t="shared" si="9"/>
        <v>36750</v>
      </c>
    </row>
    <row r="272" spans="1:12" ht="79.2">
      <c r="A272" s="22">
        <v>268</v>
      </c>
      <c r="B272" s="22" t="s">
        <v>693</v>
      </c>
      <c r="C272" s="22" t="s">
        <v>728</v>
      </c>
      <c r="D272" s="22" t="s">
        <v>729</v>
      </c>
      <c r="E272" s="22" t="s">
        <v>730</v>
      </c>
      <c r="F272" s="22" t="s">
        <v>711</v>
      </c>
      <c r="G272" s="22" t="s">
        <v>443</v>
      </c>
      <c r="H272" s="23">
        <v>737994</v>
      </c>
      <c r="I272" s="23">
        <v>723234.12</v>
      </c>
      <c r="J272" s="24">
        <f>Resumen!$B$13</f>
        <v>0.87027808613583735</v>
      </c>
      <c r="K272" s="23">
        <f t="shared" si="8"/>
        <v>629415</v>
      </c>
      <c r="L272" s="23">
        <f t="shared" si="9"/>
        <v>108579</v>
      </c>
    </row>
    <row r="273" spans="1:12" ht="39.6">
      <c r="A273" s="22">
        <v>269</v>
      </c>
      <c r="B273" s="22" t="s">
        <v>693</v>
      </c>
      <c r="C273" s="22" t="s">
        <v>731</v>
      </c>
      <c r="D273" s="22" t="s">
        <v>732</v>
      </c>
      <c r="E273" s="22" t="s">
        <v>730</v>
      </c>
      <c r="F273" s="22" t="s">
        <v>711</v>
      </c>
      <c r="G273" s="22" t="s">
        <v>225</v>
      </c>
      <c r="H273" s="23">
        <v>737994</v>
      </c>
      <c r="I273" s="23">
        <v>723234.12</v>
      </c>
      <c r="J273" s="24">
        <f>Resumen!$B$13</f>
        <v>0.87027808613583735</v>
      </c>
      <c r="K273" s="23">
        <f t="shared" si="8"/>
        <v>629415</v>
      </c>
      <c r="L273" s="23">
        <f t="shared" si="9"/>
        <v>108579</v>
      </c>
    </row>
    <row r="274" spans="1:12" ht="52.8">
      <c r="A274" s="22">
        <v>270</v>
      </c>
      <c r="B274" s="22" t="s">
        <v>693</v>
      </c>
      <c r="C274" s="22" t="s">
        <v>733</v>
      </c>
      <c r="D274" s="22" t="s">
        <v>734</v>
      </c>
      <c r="E274" s="22" t="s">
        <v>735</v>
      </c>
      <c r="F274" s="22" t="s">
        <v>736</v>
      </c>
      <c r="G274" s="22" t="s">
        <v>225</v>
      </c>
      <c r="H274" s="23">
        <v>1703063</v>
      </c>
      <c r="I274" s="23">
        <v>1669001.74</v>
      </c>
      <c r="J274" s="24">
        <f>Resumen!$B$13</f>
        <v>0.87027808613583735</v>
      </c>
      <c r="K274" s="23">
        <f t="shared" si="8"/>
        <v>1452496</v>
      </c>
      <c r="L274" s="23">
        <f t="shared" si="9"/>
        <v>250567</v>
      </c>
    </row>
    <row r="275" spans="1:12" ht="26.4">
      <c r="A275" s="22">
        <v>271</v>
      </c>
      <c r="B275" s="22" t="s">
        <v>693</v>
      </c>
      <c r="C275" s="22" t="s">
        <v>728</v>
      </c>
      <c r="D275" s="22" t="s">
        <v>737</v>
      </c>
      <c r="E275" s="22" t="s">
        <v>730</v>
      </c>
      <c r="F275" s="22" t="s">
        <v>711</v>
      </c>
      <c r="G275" s="22" t="s">
        <v>443</v>
      </c>
      <c r="H275" s="23">
        <v>737994</v>
      </c>
      <c r="I275" s="23">
        <v>723234.12</v>
      </c>
      <c r="J275" s="24">
        <f>Resumen!$B$13</f>
        <v>0.87027808613583735</v>
      </c>
      <c r="K275" s="23">
        <f t="shared" si="8"/>
        <v>629415</v>
      </c>
      <c r="L275" s="23">
        <f t="shared" si="9"/>
        <v>108579</v>
      </c>
    </row>
    <row r="276" spans="1:12" ht="39.6">
      <c r="A276" s="22">
        <v>272</v>
      </c>
      <c r="B276" s="22" t="s">
        <v>738</v>
      </c>
      <c r="C276" s="22" t="s">
        <v>739</v>
      </c>
      <c r="D276" s="22" t="s">
        <v>740</v>
      </c>
      <c r="E276" s="22" t="s">
        <v>741</v>
      </c>
      <c r="F276" s="22" t="s">
        <v>742</v>
      </c>
      <c r="G276" s="22" t="s">
        <v>743</v>
      </c>
      <c r="H276" s="23">
        <v>1362450</v>
      </c>
      <c r="I276" s="23">
        <v>1335201</v>
      </c>
      <c r="J276" s="24">
        <f>Resumen!$B$13</f>
        <v>0.87027808613583735</v>
      </c>
      <c r="K276" s="23">
        <f t="shared" si="8"/>
        <v>1161996</v>
      </c>
      <c r="L276" s="23">
        <f t="shared" si="9"/>
        <v>200454</v>
      </c>
    </row>
    <row r="277" spans="1:12" ht="39.6">
      <c r="A277" s="22">
        <v>273</v>
      </c>
      <c r="B277" s="22" t="s">
        <v>738</v>
      </c>
      <c r="C277" s="22" t="s">
        <v>744</v>
      </c>
      <c r="D277" s="22" t="s">
        <v>745</v>
      </c>
      <c r="E277" s="22" t="s">
        <v>746</v>
      </c>
      <c r="F277" s="22" t="s">
        <v>747</v>
      </c>
      <c r="G277" s="22" t="s">
        <v>748</v>
      </c>
      <c r="H277" s="23">
        <v>283844</v>
      </c>
      <c r="I277" s="23">
        <v>278167.12</v>
      </c>
      <c r="J277" s="24">
        <f>Resumen!$B$13</f>
        <v>0.87027808613583735</v>
      </c>
      <c r="K277" s="23">
        <f t="shared" si="8"/>
        <v>242083</v>
      </c>
      <c r="L277" s="23">
        <f t="shared" si="9"/>
        <v>41761</v>
      </c>
    </row>
    <row r="278" spans="1:12" ht="26.4">
      <c r="A278" s="22">
        <v>274</v>
      </c>
      <c r="B278" s="22" t="s">
        <v>738</v>
      </c>
      <c r="C278" s="22" t="s">
        <v>749</v>
      </c>
      <c r="D278" s="22" t="s">
        <v>750</v>
      </c>
      <c r="E278" s="22" t="s">
        <v>107</v>
      </c>
      <c r="F278" s="22" t="s">
        <v>747</v>
      </c>
      <c r="G278" s="22" t="s">
        <v>66</v>
      </c>
      <c r="H278" s="23">
        <v>249783</v>
      </c>
      <c r="I278" s="23">
        <v>244787.34</v>
      </c>
      <c r="J278" s="24">
        <f>Resumen!$B$13</f>
        <v>0.87027808613583735</v>
      </c>
      <c r="K278" s="23">
        <f>60000000-SUM(K5:K277)</f>
        <v>213029</v>
      </c>
      <c r="L278" s="23">
        <f t="shared" si="9"/>
        <v>36754</v>
      </c>
    </row>
    <row r="279" spans="1:12">
      <c r="A279" s="25" t="s">
        <v>751</v>
      </c>
      <c r="B279" s="25"/>
      <c r="C279" s="25"/>
      <c r="D279" s="25"/>
      <c r="E279" s="25"/>
      <c r="F279" s="25"/>
      <c r="G279" s="25"/>
      <c r="H279" s="26"/>
      <c r="I279" s="26">
        <f>SUM(I5:I278)</f>
        <v>68943480.199999973</v>
      </c>
      <c r="J279" s="25"/>
      <c r="K279" s="26">
        <f>SUM(K5:K278)</f>
        <v>60000000</v>
      </c>
      <c r="L279" s="26">
        <f>SUM(L5:L278)</f>
        <v>10350490</v>
      </c>
    </row>
  </sheetData>
  <mergeCells count="2">
    <mergeCell ref="A1:L1"/>
    <mergeCell ref="A2:L2"/>
  </mergeCells>
  <conditionalFormatting sqref="K5:K278">
    <cfRule type="expression" dxfId="15" priority="1">
      <formula>K5&gt;I5</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vt:lpstr>
      <vt:lpstr>Precios ejecución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Hernan David Moreno Cojo</cp:lastModifiedBy>
  <dcterms:modified xsi:type="dcterms:W3CDTF">2026-07-08T20:52:27Z</dcterms:modified>
</cp:coreProperties>
</file>