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06"/>
  <workbookPr defaultThemeVersion="124226"/>
  <mc:AlternateContent xmlns:mc="http://schemas.openxmlformats.org/markup-compatibility/2006">
    <mc:Choice Requires="x15">
      <x15ac:absPath xmlns:x15ac="http://schemas.microsoft.com/office/spreadsheetml/2010/11/ac" url="C:\Users\Laura Alejandra\Downloads\"/>
    </mc:Choice>
  </mc:AlternateContent>
  <xr:revisionPtr revIDLastSave="6" documentId="13_ncr:1_{EB1C5966-DE42-4276-A31E-9A006F1D01C2}" xr6:coauthVersionLast="47" xr6:coauthVersionMax="47" xr10:uidLastSave="{D25CD179-8AB8-4878-964E-0E30589202BA}"/>
  <bookViews>
    <workbookView xWindow="-120" yWindow="-120" windowWidth="20730" windowHeight="11160" xr2:uid="{00000000-000D-0000-FFFF-FFFF00000000}"/>
  </bookViews>
  <sheets>
    <sheet name="OFERTA ECONÓMICA" sheetId="3" r:id="rId1"/>
  </sheets>
  <definedNames>
    <definedName name="_xlnm.Print_Area" localSheetId="0">'OFERTA ECONÓMICA'!$A$3:$D$63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3" i="3" l="1"/>
  <c r="E6" i="3"/>
  <c r="F6" i="3" s="1"/>
  <c r="E5" i="3"/>
  <c r="F5" i="3" s="1"/>
  <c r="E7" i="3"/>
  <c r="F7" i="3" s="1"/>
  <c r="E8" i="3"/>
  <c r="F8" i="3" s="1"/>
  <c r="E9" i="3"/>
  <c r="F9" i="3" s="1"/>
  <c r="E10" i="3"/>
  <c r="F10" i="3" s="1"/>
  <c r="E11" i="3"/>
  <c r="F11" i="3" s="1"/>
  <c r="E12" i="3"/>
  <c r="F12" i="3" s="1"/>
  <c r="E13" i="3"/>
  <c r="F13" i="3" s="1"/>
  <c r="E14" i="3"/>
  <c r="F14" i="3" s="1"/>
  <c r="E15" i="3"/>
  <c r="F15" i="3" s="1"/>
  <c r="E16" i="3"/>
  <c r="F16" i="3" s="1"/>
  <c r="E17" i="3"/>
  <c r="F17" i="3" s="1"/>
  <c r="E18" i="3"/>
  <c r="F18" i="3" s="1"/>
  <c r="E19" i="3"/>
  <c r="F19" i="3" s="1"/>
  <c r="E20" i="3"/>
  <c r="F20" i="3" s="1"/>
  <c r="E21" i="3"/>
  <c r="F21" i="3" s="1"/>
  <c r="E22" i="3"/>
  <c r="F22" i="3" s="1"/>
  <c r="E23" i="3"/>
  <c r="F23" i="3" s="1"/>
  <c r="E24" i="3"/>
  <c r="F24" i="3" s="1"/>
  <c r="E25" i="3"/>
  <c r="F25" i="3" s="1"/>
  <c r="E26" i="3"/>
  <c r="F26" i="3" s="1"/>
  <c r="E27" i="3"/>
  <c r="F27" i="3" s="1"/>
  <c r="E28" i="3"/>
  <c r="F28" i="3" s="1"/>
  <c r="E29" i="3"/>
  <c r="F29" i="3" s="1"/>
  <c r="E30" i="3"/>
  <c r="F30" i="3" s="1"/>
  <c r="E31" i="3"/>
  <c r="F31" i="3" s="1"/>
  <c r="E32" i="3"/>
  <c r="F32" i="3" s="1"/>
  <c r="E33" i="3"/>
  <c r="F33" i="3" s="1"/>
  <c r="E34" i="3"/>
  <c r="F34" i="3" s="1"/>
  <c r="E35" i="3"/>
  <c r="F35" i="3" s="1"/>
  <c r="E36" i="3"/>
  <c r="F36" i="3" s="1"/>
  <c r="E37" i="3"/>
  <c r="F37" i="3" s="1"/>
  <c r="E38" i="3"/>
  <c r="F38" i="3" s="1"/>
  <c r="E39" i="3"/>
  <c r="F39" i="3" s="1"/>
  <c r="E40" i="3"/>
  <c r="F40" i="3" s="1"/>
  <c r="E41" i="3"/>
  <c r="F41" i="3" s="1"/>
  <c r="E42" i="3"/>
  <c r="F42" i="3" s="1"/>
  <c r="E43" i="3"/>
  <c r="F43" i="3" s="1"/>
  <c r="E44" i="3"/>
  <c r="F44" i="3" s="1"/>
  <c r="E45" i="3"/>
  <c r="F45" i="3" s="1"/>
  <c r="E46" i="3"/>
  <c r="F46" i="3" s="1"/>
  <c r="E47" i="3"/>
  <c r="F47" i="3" s="1"/>
  <c r="E48" i="3"/>
  <c r="F48" i="3" s="1"/>
  <c r="E49" i="3"/>
  <c r="F49" i="3" s="1"/>
  <c r="E50" i="3"/>
  <c r="F50" i="3" s="1"/>
  <c r="E51" i="3"/>
  <c r="F51" i="3" s="1"/>
  <c r="E52" i="3"/>
  <c r="F52" i="3" s="1"/>
  <c r="E53" i="3"/>
  <c r="F53" i="3" s="1"/>
  <c r="E54" i="3"/>
  <c r="F54" i="3" s="1"/>
  <c r="E55" i="3"/>
  <c r="F55" i="3" s="1"/>
  <c r="E56" i="3"/>
  <c r="F56" i="3" s="1"/>
  <c r="E57" i="3"/>
  <c r="F57" i="3" s="1"/>
  <c r="E58" i="3"/>
  <c r="F58" i="3" s="1"/>
  <c r="E59" i="3"/>
  <c r="F59" i="3" s="1"/>
  <c r="E60" i="3"/>
  <c r="F60" i="3" s="1"/>
  <c r="E61" i="3"/>
  <c r="F61" i="3" s="1"/>
  <c r="E62" i="3"/>
  <c r="F62" i="3" s="1"/>
  <c r="I5" i="3"/>
  <c r="J5" i="3" s="1"/>
  <c r="I6" i="3"/>
  <c r="J6" i="3" s="1"/>
  <c r="I7" i="3"/>
  <c r="J7" i="3" s="1"/>
  <c r="I8" i="3"/>
  <c r="J8" i="3" s="1"/>
  <c r="I9" i="3"/>
  <c r="J9" i="3" s="1"/>
  <c r="I10" i="3"/>
  <c r="J10" i="3" s="1"/>
  <c r="I11" i="3"/>
  <c r="J11" i="3" s="1"/>
  <c r="I12" i="3"/>
  <c r="J12" i="3" s="1"/>
  <c r="I13" i="3"/>
  <c r="J13" i="3" s="1"/>
  <c r="I14" i="3"/>
  <c r="J14" i="3" s="1"/>
  <c r="I15" i="3"/>
  <c r="J15" i="3" s="1"/>
  <c r="I16" i="3"/>
  <c r="J16" i="3" s="1"/>
  <c r="I17" i="3"/>
  <c r="J17" i="3" s="1"/>
  <c r="I18" i="3"/>
  <c r="J18" i="3" s="1"/>
  <c r="I19" i="3"/>
  <c r="J19" i="3" s="1"/>
  <c r="I20" i="3"/>
  <c r="J20" i="3" s="1"/>
  <c r="I21" i="3"/>
  <c r="J21" i="3" s="1"/>
  <c r="I22" i="3"/>
  <c r="J22" i="3" s="1"/>
  <c r="I23" i="3"/>
  <c r="J23" i="3" s="1"/>
  <c r="I24" i="3"/>
  <c r="J24" i="3" s="1"/>
  <c r="I25" i="3"/>
  <c r="J25" i="3" s="1"/>
  <c r="I26" i="3"/>
  <c r="J26" i="3" s="1"/>
  <c r="I27" i="3"/>
  <c r="J27" i="3" s="1"/>
  <c r="I28" i="3"/>
  <c r="J28" i="3" s="1"/>
  <c r="I29" i="3"/>
  <c r="J29" i="3" s="1"/>
  <c r="I30" i="3"/>
  <c r="J30" i="3" s="1"/>
  <c r="I31" i="3"/>
  <c r="J31" i="3" s="1"/>
  <c r="I32" i="3"/>
  <c r="J32" i="3" s="1"/>
  <c r="I33" i="3"/>
  <c r="J33" i="3" s="1"/>
  <c r="I34" i="3"/>
  <c r="J34" i="3" s="1"/>
  <c r="I35" i="3"/>
  <c r="J35" i="3" s="1"/>
  <c r="I36" i="3"/>
  <c r="J36" i="3" s="1"/>
  <c r="I37" i="3"/>
  <c r="J37" i="3" s="1"/>
  <c r="I38" i="3"/>
  <c r="J38" i="3" s="1"/>
  <c r="I39" i="3"/>
  <c r="J39" i="3" s="1"/>
  <c r="I40" i="3"/>
  <c r="J40" i="3"/>
  <c r="I41" i="3"/>
  <c r="J41" i="3" s="1"/>
  <c r="I42" i="3"/>
  <c r="J42" i="3" s="1"/>
  <c r="I43" i="3"/>
  <c r="J43" i="3" s="1"/>
  <c r="I44" i="3"/>
  <c r="J44" i="3" s="1"/>
  <c r="I45" i="3"/>
  <c r="J45" i="3" s="1"/>
  <c r="I46" i="3"/>
  <c r="J46" i="3" s="1"/>
  <c r="I47" i="3"/>
  <c r="J47" i="3" s="1"/>
  <c r="I48" i="3"/>
  <c r="J48" i="3" s="1"/>
  <c r="I49" i="3"/>
  <c r="J49" i="3"/>
  <c r="I50" i="3"/>
  <c r="J50" i="3" s="1"/>
  <c r="I51" i="3"/>
  <c r="J51" i="3" s="1"/>
  <c r="I52" i="3"/>
  <c r="J52" i="3" s="1"/>
  <c r="I53" i="3"/>
  <c r="J53" i="3" s="1"/>
  <c r="I54" i="3"/>
  <c r="J54" i="3" s="1"/>
  <c r="I55" i="3"/>
  <c r="J55" i="3" s="1"/>
  <c r="I56" i="3"/>
  <c r="J56" i="3" s="1"/>
  <c r="I57" i="3"/>
  <c r="J57" i="3" s="1"/>
  <c r="I58" i="3"/>
  <c r="J58" i="3" s="1"/>
  <c r="I59" i="3"/>
  <c r="J59" i="3" s="1"/>
  <c r="I60" i="3"/>
  <c r="J60" i="3" s="1"/>
  <c r="I61" i="3"/>
  <c r="J61" i="3" s="1"/>
  <c r="I62" i="3"/>
  <c r="J62" i="3" s="1"/>
  <c r="J63" i="3" l="1"/>
</calcChain>
</file>

<file path=xl/sharedStrings.xml><?xml version="1.0" encoding="utf-8"?>
<sst xmlns="http://schemas.openxmlformats.org/spreadsheetml/2006/main" count="134" uniqueCount="115">
  <si>
    <t>FORMATO OFERTA ECONÓMICA</t>
  </si>
  <si>
    <t>ÍTEM</t>
  </si>
  <si>
    <t>DESCRIPCIÓN</t>
  </si>
  <si>
    <t>UNIDAD</t>
  </si>
  <si>
    <t>CANTIDAD</t>
  </si>
  <si>
    <t>PRECIOS DE REFERENCIA</t>
  </si>
  <si>
    <t xml:space="preserve">PRECIOS OFERTADOS </t>
  </si>
  <si>
    <t>PRECIO UNITARIO</t>
  </si>
  <si>
    <t>IVA</t>
  </si>
  <si>
    <t>PRECIO UNITARIO TOTAL</t>
  </si>
  <si>
    <t>Desecador de vidrio con tapón de rosca o llave con placa</t>
  </si>
  <si>
    <t>Unidad (&lt;300 mm)</t>
  </si>
  <si>
    <t>Tubos plásticos de PP o HDPE cónicos para centrífuga con capacidad de 50 mL, autoclavable, resistentes a temperatura de hasta 120 °C, aptos para centrifugación a velocidad máxima en el intervalo de 12000 x g hasta 17000 x g</t>
  </si>
  <si>
    <t>Unidad con capacidad de 50 mL Cantidad minima 300unidades</t>
  </si>
  <si>
    <t>Vaso de precipitados  de 1L, fabricado en vidrio de borosilicato, de acabado mate, de forma alta (Tipo Berzelius) , translucido, de graduación color blanca y autoclavable. Material con certificado de conformidad ISO 3819, DIN 12331</t>
  </si>
  <si>
    <t>Unidad con capacidad de 1L</t>
  </si>
  <si>
    <t>Vaso de precipitados  de 600 mL, fabricado en vidrio de borosilicato, de acabado mate, de forma alta (Tipo Berzelius) , translucido, de graduación color blanca y autoclavable. Material con certificado de conformidad ISO 3819, DIN 12331</t>
  </si>
  <si>
    <t>Unidad con capacidad de 600 mL</t>
  </si>
  <si>
    <t xml:space="preserve">Anillo estabilizador de material de vidrio para viales de 500 a 2000 mL hecho de plomo con revestimiento de vinilo o acero inoxidable recubierto resistente a productos químicos o metal con recubrimiento equivalente resistente a productos químicos. </t>
  </si>
  <si>
    <t>Unidad para viales de 500 a 200mL</t>
  </si>
  <si>
    <t>MatrazErlenmeyer de cuello estrecho de vidrio borosilicatado de 1L,  autoclavable y con certificado de conformidad ISO 1773</t>
  </si>
  <si>
    <t>MatrazErlenmeyer de cuello estrecho de vidrio borosilicatado de 500 mL  autoclavable y con certificado de conformidad ISO 1773</t>
  </si>
  <si>
    <t>Unidad con capacidad de 500mL</t>
  </si>
  <si>
    <t>MatrazErlenmeyer de cuello estrecho de vidrio borosilicatado de 250mL  autoclavable y con certificado de conformidad ISO 1773</t>
  </si>
  <si>
    <t>Unidad con capacidad de 250 mL</t>
  </si>
  <si>
    <t>Frasco de laboratorio con rosca  DIN 168-1, GL 45, graduado de 250 mL, autoclavable.  Con tapón de rosca y anillo de vertido de PP (azul), fabricado en vidrio de borosilicato (3.3), polipropileno</t>
  </si>
  <si>
    <t>Frasco de laboratorio con rosca  DIN 168-1, GL 45, graduado de 500 mL, autoclavable.  Con tapón de rosca y anillo de vertido de PP (azul), fabricado en vidrio de borosilicato (3.3), polipropileno</t>
  </si>
  <si>
    <t>Unidad con capacidad de 500 mL</t>
  </si>
  <si>
    <t>Frasco de laboratorio con rosca  DIN 168-1, GL 45, graduado de 1 L, autoclavable.  Con tapón de rosca y anillo de vertido de PP (azul), fabricado en vidrio de borosilicato (3.3), polipropileno</t>
  </si>
  <si>
    <t>Unidad con capacidad de  1L</t>
  </si>
  <si>
    <t>Vaso de precipitados  de 25 mL, fabricado en vidrio de borosilicato, de acabado mate, de forma alta (Tipo Berzelius), translucido, de graduación color blanca y autoclavable. Material con certificado de conformidad ISO 3819, DIN 12331</t>
  </si>
  <si>
    <t>Unidad con capacidad de  25 mL</t>
  </si>
  <si>
    <t>Vaso de precipitados  de 50 mL, fabricado en vidrio de borosilicato, de acabado mate, de forma alta (Tipo Berzelius), translucido, de graduación color blanca y autoclavable. Material con certificado de conformidad ISO 3819, DIN 12331</t>
  </si>
  <si>
    <t>Unidad con capacidad de  50 mL</t>
  </si>
  <si>
    <t>Vaso de precipitados  de 100 mL, fabricado en vidrio de borosilicato, de acabado mate, de forma alta (Tipo Berzelius), translucido, de graduación color blanca y autoclavable. Material con certificado de conformidad ISO 3819, DIN 12331</t>
  </si>
  <si>
    <t>Unidad con capacidad de  100 mL</t>
  </si>
  <si>
    <t>Frascos rectangulares de HDPE con tapón Nalgene™ 2L.</t>
  </si>
  <si>
    <t xml:space="preserve"> Paquete X 4 unidades</t>
  </si>
  <si>
    <t>Frascos rectangulares de HDPE con tapón Nalgene™ 1L</t>
  </si>
  <si>
    <t xml:space="preserve"> Paquete X 6 unidades</t>
  </si>
  <si>
    <t>Tubos de microcentrífugas con cierre seguro graduados de 2 ml. No esteriles</t>
  </si>
  <si>
    <t xml:space="preserve"> Paquete x500unidades</t>
  </si>
  <si>
    <t xml:space="preserve">Vidrio de reloj de Politetrafluoroetileno (PTFE) o Perfluoroalcoxi (PFA) de 80 mm </t>
  </si>
  <si>
    <t>Unidad con capacidad de  80 mm</t>
  </si>
  <si>
    <t>Jeringa de dos piezas Luer-slip excéntrica de 5 ml</t>
  </si>
  <si>
    <t>Caja x100 unidades</t>
  </si>
  <si>
    <t>Caja Organizadora Plástica, con tapa y clip, de capacidad 27 L, Ancho 46.5 cm, Alto 26 cm, Profundidad 33 cm</t>
  </si>
  <si>
    <t>Capacidad 27 L, Ancho 46.5 cm, Alto 26 cm, Profundidad 33 cm</t>
  </si>
  <si>
    <t xml:space="preserve">Tubos de polipropileno cónicos para centrífuga de 50 ml: Con graduaciones negras (o de cualquier color que sea visible, permita la correcta lectura del volumen y conserve su legibilidad durante el uso normal del producto), cierre hermético, apirógenas, fondo cónico, estériles, el intervalo de temperatura de trabajo recomendado para polipropileno y PET es el mismo (0-40 °C), sin RNAsa, sin DNAsa </t>
  </si>
  <si>
    <t>Paquete por 25 unidades</t>
  </si>
  <si>
    <t>Pipetas graduada clase A de 10 mL (Con división de escala 0.1 mL)</t>
  </si>
  <si>
    <t>Unidad con capacidad de 10 ml</t>
  </si>
  <si>
    <t>Gradilla reversible para tubos de microcentrifuga 1,5 y 2,0 ml (80 posiciones) 0,2 y 0,5 ml (60 posiciones)
Plástica, esterilizable para uso en mesa y en congelador</t>
  </si>
  <si>
    <t>Unidad</t>
  </si>
  <si>
    <t xml:space="preserve">Gradilla plástica con tapa para tubos de PCR. 
Gradilla plástica con tapa, capacidad para 96 tubos de 0.2 ml. Capacidad para almacenar muestras en congelación y autoclavables. </t>
  </si>
  <si>
    <t xml:space="preserve">Gradillas en polipropileno para tubos de cuatro posiciones con bloqueo, para sujetar tubos de 50 ml, 15 ml, 1,5 ml o 0,5 ml. Con capacidad para conectar varias gradillas.  Capacidad para almacenar muestras en congelación y autoclavables. </t>
  </si>
  <si>
    <t xml:space="preserve">Soporte gradilla en aluminio para tubos de ensayo, En aluminio </t>
  </si>
  <si>
    <t>Pinza para tubo de ensayo reforzado, Metálica</t>
  </si>
  <si>
    <t>Cajas de hielo para microtubos con tapa para 72 tubos de 1,5 a 2 ml. De polipropileno, soporte extraible, con tapa, temperatura de uso: -80 °C a 135 °C</t>
  </si>
  <si>
    <t>Paquete por 6 unidades</t>
  </si>
  <si>
    <t>Gradilla refrigerante multisoporte. En aluminio, apto para 1 placa de PCR de 96 pocillos, 6 microtubos de 1,5 ml 0 2 ml y 8 tubos de 0,5 ml. Autoclavable</t>
  </si>
  <si>
    <t>Contenedores de hielo de 4 l  con tapa Fondo plano</t>
  </si>
  <si>
    <t>Unidad con capacidad de 4L</t>
  </si>
  <si>
    <t>Jeringa de 50 ml con aguja Esterile</t>
  </si>
  <si>
    <t>Caja x 25 unidades</t>
  </si>
  <si>
    <t>Pipetas pasteur de 3 mL. Plastica en LPDE, No esteril, sin graduación</t>
  </si>
  <si>
    <t>Caja  x 500 unidades</t>
  </si>
  <si>
    <t xml:space="preserve">Tiras de papel indicadoras de pH con cambio de color por unidad de pH </t>
  </si>
  <si>
    <t>Caja x 100</t>
  </si>
  <si>
    <t>Frascos lavadores. Plásticos</t>
  </si>
  <si>
    <t>Balón aforado Clase A Certificado Con Tapón Plástico 100 mL</t>
  </si>
  <si>
    <t>Unidad con capacidad de 100 mL</t>
  </si>
  <si>
    <t>Balón aforado Clase A Certificado Con Tapón Plástico 50 mL</t>
  </si>
  <si>
    <t>Unidad con capacidad de 50 mL</t>
  </si>
  <si>
    <t>Lápiz con punta de diamante  diseñado principalmente para rotular o marcar en vidrio sobre objetos como portaobjetos, picnómetros, tubos, etc. . La información grabada en el vidrio debe resistir la humedad, el calor, el frio y los disolventes.</t>
  </si>
  <si>
    <t xml:space="preserve">Pesa sustancia de vidrio - pesa filtro esmerilado.  forma baja, capacidad 30 mL a 35 mL, tapón de fondo cerrado, esmerilado, ASTM - 438, TYPE-1, vidrio Boro 3.3, resistentes agentes química y mecánicamente fuertes. Impresión en blanco.  </t>
  </si>
  <si>
    <t>Capacidad 30 mL, diámetro 50 mm, alto 35 mm,</t>
  </si>
  <si>
    <t xml:space="preserve">Frasco lavador de polietileno de boca ancha de cuatro colores con etiqueta de seguridad y tapón ventilado de 500 mL Etiqueta Metanol </t>
  </si>
  <si>
    <t>Desecador en vidrio,  sin llave, tapa con botón plástico, con placa en acero inoxidable de 300 mm</t>
  </si>
  <si>
    <t>Unidad con capacidad de 300 mm</t>
  </si>
  <si>
    <t>Paños de limpieza industrial multiusos reutilizables  blanco. Con alta absorción de líquidos, aceites y grasas. Tipo Wypall X70 con Power Pockets</t>
  </si>
  <si>
    <t>Tamaño de paño: 42.1 cm x 27.6 cm, 88 Unidades</t>
  </si>
  <si>
    <t xml:space="preserve">Termo de nitrógeno líquido y sobre mesa de 2 L Exterior de acero inoxidable duradero o aleaciones de aluminio, resistencia a la corrosión, boca ancha poco profunda ideal para usar como trampa fría conveniente diseño en forma de plato perfecto, tapa aislante a presión ventilada para evitar acumulación de presión </t>
  </si>
  <si>
    <t>Unidad con capacidad de  2L</t>
  </si>
  <si>
    <t>Low binding pipet tips, 1-200 ul.  Corning, Product Number 4148</t>
  </si>
  <si>
    <t>Paquete por 960 unidades</t>
  </si>
  <si>
    <t>Botes de aluminio para pesar.</t>
  </si>
  <si>
    <t xml:space="preserve">W × L × D: 4 mm × 12 mm × 4 mm. Dimensiones aproximadas o equivalentes 
 Paquete x 100 unidades </t>
  </si>
  <si>
    <t>Botes de aluminio para pesar</t>
  </si>
  <si>
    <t xml:space="preserve">W × L × D: 4 mm × 12 mm × 7 mm. o W × L × D = 7 mm × 22 mm × 7 mm Dimensiones aproximadas o equivalentes 
Paquete x 100 unidades </t>
  </si>
  <si>
    <t xml:space="preserve">Low binding microcentrifuge tubes 1.7mL. Corning® Costar® low binding microcentrifuge tubes
1.7mL low binding snap cap microcentrifuge tube, polypropylene, non-sterile. </t>
  </si>
  <si>
    <t>Paquete por 250 unidades</t>
  </si>
  <si>
    <t>Bureta con punta desplazada</t>
  </si>
  <si>
    <t>25 ml</t>
  </si>
  <si>
    <t xml:space="preserve">Filtros de fibra de vidrio o vidrio borosilicato para hielo y hielo seco, utilizable de -196°C a +93°C </t>
  </si>
  <si>
    <t>Paquete por 100 unidades</t>
  </si>
  <si>
    <t>Puntas para micropipeta de 20- 200 uL Sueltas (amarillas)</t>
  </si>
  <si>
    <t>Paquete por 1000 unidades</t>
  </si>
  <si>
    <t>Puntas para micropipeta de (1 mL o 1000 uL) Sueltas (azules)</t>
  </si>
  <si>
    <t>Puntas para micropipeta de capacidad volumen 5 mL. Sueltas (azules)</t>
  </si>
  <si>
    <t>Paquete por 200 unidades</t>
  </si>
  <si>
    <t>Puntas para micropipeta de capacidad volumen 10 mL. Sueltas (azules)</t>
  </si>
  <si>
    <t xml:space="preserve">Micro cuchara-espátula. Tipo: Forma de cuchara. </t>
  </si>
  <si>
    <t xml:space="preserve">Tamaño (mm): 5x150. Espátula (mm): 5x40. Cuchara (mm): 5x9 
Dimensiones aproximadas o equivalentes </t>
  </si>
  <si>
    <t>Cuchara para polvo en acero inoxidable</t>
  </si>
  <si>
    <t xml:space="preserve">Longitud (mm): 170. Espátula (mm): 10x40 
Dimensiones aproximadas o equivalentes </t>
  </si>
  <si>
    <t>Embudo Buchner de porcelana con diámetro de 70 mm, diámetro interno del vástago 55 mm, apto para filtración al vació, Capacidad de 100 mL.</t>
  </si>
  <si>
    <t xml:space="preserve">Diámetro de 70 mm, longitud del vástago 55 mm 
Dimensiones aproximadas o equivalentes </t>
  </si>
  <si>
    <t xml:space="preserve">Matraz kitasato con desprendimiento lateral con capacidad para 500 mL 
Fabricado en vidrio de borosilicato 3.3 o material equivalente con bajo contenido de extractables. Con paredes gruesas. Intervalo de la graduación aproximada o equivalente de 150 a 500mL </t>
  </si>
  <si>
    <t xml:space="preserve">Tapa para desecador de vidrio, compatible con diámetro exterior de 270 mm y altura hasta la punta del mande de vidrio de 125 mm desecador de 200 mm, con dimensiones equivalentes compatibles. </t>
  </si>
  <si>
    <t xml:space="preserve">Tapa para desecador de vidrio, compatible con diámetro exterior de 320 mm y altura hasta la punta del mande de vidrio de 125 mm desecador de 250 mm con dimensiones equivalentes compatibles </t>
  </si>
  <si>
    <t>PRECIO TOTAL:</t>
  </si>
  <si>
    <t>TOTAL</t>
  </si>
  <si>
    <t>NOTA: El valor total indicado en el presente formato deberá ser el mismo ofertado en la plataforma transaccional SECOP II, el cual no debe superar el valor total de precios unitarios de referencia</t>
  </si>
  <si>
    <t>Proponente: ----------------------
Nit. No. -------------------------------
Dirección ----------------------------------------------------------------------
Teléfono -------------------------  Fax---------------------------
Correo electrónico de la persona que atiende la presente contratación -------------------------
Nombre del Representante Legal:-----------------------------------------
Dirección ----------------------------------------------------------------------Teléfono ------------------------
Firma del Representante Legal ---------------------------
Correo electrónico____________________
Documento de Identificación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</si>
</sst>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 #,##0.00_-;\-&quot;$&quot;\ * #,##0.00_-;_-&quot;$&quot;\ * &quot;-&quot;??_-;_-@_-"/>
  </numFmts>
  <fonts count="11">
    <font>
      <sz val="11"/>
      <color theme="1"/>
      <name val="Calibri"/>
      <family val="2"/>
      <scheme val="minor"/>
    </font>
    <font>
      <sz val="12"/>
      <color theme="1"/>
      <name val="Body Font"/>
      <family val="2"/>
    </font>
    <font>
      <b/>
      <sz val="10"/>
      <name val="Verdana"/>
      <family val="2"/>
    </font>
    <font>
      <sz val="10"/>
      <name val="Verdana"/>
      <family val="2"/>
    </font>
    <font>
      <b/>
      <sz val="12"/>
      <name val="Verdana"/>
      <family val="2"/>
    </font>
    <font>
      <sz val="11"/>
      <color theme="1"/>
      <name val="Calibri"/>
      <family val="2"/>
      <scheme val="minor"/>
    </font>
    <font>
      <sz val="10"/>
      <color rgb="FF000000"/>
      <name val="Verdana"/>
      <family val="2"/>
    </font>
    <font>
      <b/>
      <sz val="10"/>
      <color rgb="FF000000"/>
      <name val="Verdana"/>
      <family val="2"/>
    </font>
    <font>
      <sz val="11"/>
      <name val="Verdana"/>
      <family val="2"/>
    </font>
    <font>
      <sz val="10"/>
      <color theme="1"/>
      <name val="Verdana"/>
      <family val="2"/>
    </font>
    <font>
      <sz val="10"/>
      <color rgb="FFFF0000"/>
      <name val="Verdana"/>
      <family val="2"/>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medium">
        <color indexed="64"/>
      </right>
      <top style="medium">
        <color rgb="FF000000"/>
      </top>
      <bottom style="thin">
        <color indexed="64"/>
      </bottom>
      <diagonal/>
    </border>
    <border>
      <left style="medium">
        <color indexed="64"/>
      </left>
      <right style="medium">
        <color indexed="64"/>
      </right>
      <top style="medium">
        <color rgb="FF000000"/>
      </top>
      <bottom style="thin">
        <color indexed="64"/>
      </bottom>
      <diagonal/>
    </border>
    <border>
      <left style="medium">
        <color indexed="64"/>
      </left>
      <right style="medium">
        <color rgb="FF000000"/>
      </right>
      <top style="medium">
        <color rgb="FF000000"/>
      </top>
      <bottom style="thin">
        <color indexed="64"/>
      </bottom>
      <diagonal/>
    </border>
    <border>
      <left style="medium">
        <color rgb="FF000000"/>
      </left>
      <right/>
      <top/>
      <bottom/>
      <diagonal/>
    </border>
    <border>
      <left style="medium">
        <color indexed="64"/>
      </left>
      <right/>
      <top style="medium">
        <color rgb="FF000000"/>
      </top>
      <bottom/>
      <diagonal/>
    </border>
    <border>
      <left style="medium">
        <color rgb="FF000000"/>
      </left>
      <right style="medium">
        <color indexed="64"/>
      </right>
      <top style="medium">
        <color rgb="FF000000"/>
      </top>
      <bottom/>
      <diagonal/>
    </border>
    <border>
      <left style="medium">
        <color rgb="FF000000"/>
      </left>
      <right style="medium">
        <color rgb="FF000000"/>
      </right>
      <top style="medium">
        <color rgb="FF000000"/>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style="medium">
        <color rgb="FF000000"/>
      </left>
      <right style="medium">
        <color indexed="64"/>
      </right>
      <top style="medium">
        <color indexed="64"/>
      </top>
      <bottom/>
      <diagonal/>
    </border>
    <border>
      <left style="thin">
        <color indexed="64"/>
      </left>
      <right style="medium">
        <color rgb="FF000000"/>
      </right>
      <top style="medium">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bottom style="medium">
        <color rgb="FF000000"/>
      </bottom>
      <diagonal/>
    </border>
    <border>
      <left style="medium">
        <color indexed="64"/>
      </left>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rgb="FF000000"/>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s>
  <cellStyleXfs count="3">
    <xf numFmtId="0" fontId="0" fillId="0" borderId="0"/>
    <xf numFmtId="0" fontId="1" fillId="0" borderId="0"/>
    <xf numFmtId="43" fontId="5" fillId="0" borderId="0" applyFont="0" applyFill="0" applyBorder="0" applyAlignment="0" applyProtection="0"/>
  </cellStyleXfs>
  <cellXfs count="70">
    <xf numFmtId="0" fontId="0" fillId="0" borderId="0" xfId="0"/>
    <xf numFmtId="0" fontId="3" fillId="2" borderId="0" xfId="0" applyFont="1" applyFill="1" applyAlignment="1">
      <alignment vertical="center"/>
    </xf>
    <xf numFmtId="0" fontId="2" fillId="2" borderId="0" xfId="0" applyFont="1" applyFill="1" applyAlignment="1">
      <alignment vertical="center"/>
    </xf>
    <xf numFmtId="0" fontId="3" fillId="2" borderId="0" xfId="0" applyFont="1" applyFill="1" applyAlignment="1">
      <alignment vertical="center" wrapText="1"/>
    </xf>
    <xf numFmtId="0" fontId="2" fillId="2" borderId="11"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3" borderId="19" xfId="1" applyFont="1" applyFill="1" applyBorder="1" applyAlignment="1">
      <alignment horizontal="center" vertical="center" wrapText="1"/>
    </xf>
    <xf numFmtId="0" fontId="2" fillId="3" borderId="13" xfId="1" applyFont="1" applyFill="1" applyBorder="1" applyAlignment="1">
      <alignment horizontal="center" vertical="center" wrapText="1"/>
    </xf>
    <xf numFmtId="0" fontId="2" fillId="3" borderId="22" xfId="1" applyFont="1" applyFill="1" applyBorder="1" applyAlignment="1">
      <alignment horizontal="center" vertical="center" wrapText="1"/>
    </xf>
    <xf numFmtId="0" fontId="2" fillId="2" borderId="3" xfId="1" applyFont="1" applyFill="1" applyBorder="1" applyAlignment="1">
      <alignment horizontal="center" vertical="center" wrapText="1"/>
    </xf>
    <xf numFmtId="4" fontId="6" fillId="0" borderId="29" xfId="0" applyNumberFormat="1" applyFont="1" applyBorder="1" applyAlignment="1">
      <alignment horizontal="center" vertical="center"/>
    </xf>
    <xf numFmtId="4" fontId="6" fillId="0" borderId="30" xfId="0" applyNumberFormat="1" applyFont="1" applyBorder="1" applyAlignment="1">
      <alignment horizontal="center" vertical="center"/>
    </xf>
    <xf numFmtId="4" fontId="6" fillId="0" borderId="31" xfId="0" applyNumberFormat="1" applyFont="1" applyBorder="1" applyAlignment="1">
      <alignment horizontal="center" vertical="center"/>
    </xf>
    <xf numFmtId="164" fontId="2" fillId="3" borderId="27" xfId="1" applyNumberFormat="1" applyFont="1" applyFill="1" applyBorder="1" applyAlignment="1">
      <alignment horizontal="center" vertical="center" wrapText="1"/>
    </xf>
    <xf numFmtId="164" fontId="3" fillId="3" borderId="16" xfId="1" applyNumberFormat="1" applyFont="1" applyFill="1" applyBorder="1" applyAlignment="1">
      <alignment horizontal="center" vertical="center" wrapText="1"/>
    </xf>
    <xf numFmtId="164" fontId="3" fillId="3" borderId="23" xfId="1" applyNumberFormat="1" applyFont="1" applyFill="1" applyBorder="1" applyAlignment="1">
      <alignment horizontal="center" vertical="center" wrapText="1"/>
    </xf>
    <xf numFmtId="164" fontId="2" fillId="3" borderId="28" xfId="1" applyNumberFormat="1" applyFont="1" applyFill="1" applyBorder="1" applyAlignment="1">
      <alignment horizontal="center" vertical="center" wrapText="1"/>
    </xf>
    <xf numFmtId="164" fontId="3" fillId="3" borderId="1" xfId="1" applyNumberFormat="1" applyFont="1" applyFill="1" applyBorder="1" applyAlignment="1">
      <alignment horizontal="center" vertical="center" wrapText="1"/>
    </xf>
    <xf numFmtId="164" fontId="3" fillId="3" borderId="24" xfId="1" applyNumberFormat="1" applyFont="1" applyFill="1" applyBorder="1" applyAlignment="1">
      <alignment horizontal="center" vertical="center" wrapText="1"/>
    </xf>
    <xf numFmtId="43" fontId="2" fillId="2" borderId="10" xfId="0" applyNumberFormat="1" applyFont="1" applyFill="1" applyBorder="1" applyAlignment="1">
      <alignment vertical="center"/>
    </xf>
    <xf numFmtId="0" fontId="2" fillId="3" borderId="10" xfId="0" applyFont="1" applyFill="1" applyBorder="1" applyAlignment="1">
      <alignment vertical="center"/>
    </xf>
    <xf numFmtId="0" fontId="2" fillId="3" borderId="0" xfId="0" applyFont="1" applyFill="1" applyAlignment="1">
      <alignment vertical="center"/>
    </xf>
    <xf numFmtId="43" fontId="2" fillId="3" borderId="13" xfId="0" applyNumberFormat="1" applyFont="1" applyFill="1" applyBorder="1" applyAlignment="1">
      <alignment vertical="center"/>
    </xf>
    <xf numFmtId="0" fontId="9" fillId="0" borderId="15" xfId="0" applyFont="1" applyBorder="1" applyAlignment="1">
      <alignment horizontal="center" vertical="center"/>
    </xf>
    <xf numFmtId="0" fontId="3" fillId="0" borderId="29" xfId="0" applyFont="1" applyBorder="1" applyAlignment="1">
      <alignment horizontal="center" vertical="center" wrapText="1"/>
    </xf>
    <xf numFmtId="0" fontId="9" fillId="0" borderId="14" xfId="0" applyFont="1" applyBorder="1" applyAlignment="1">
      <alignment horizontal="center" vertical="center"/>
    </xf>
    <xf numFmtId="0" fontId="3" fillId="0" borderId="30" xfId="0" applyFont="1" applyBorder="1" applyAlignment="1">
      <alignment horizontal="center" vertical="center" wrapText="1"/>
    </xf>
    <xf numFmtId="0" fontId="9" fillId="0" borderId="17" xfId="0" applyFont="1" applyBorder="1" applyAlignment="1">
      <alignment horizontal="center" vertical="center"/>
    </xf>
    <xf numFmtId="0" fontId="3" fillId="0" borderId="31" xfId="0" applyFont="1" applyBorder="1" applyAlignment="1">
      <alignment horizontal="center" vertical="center" wrapText="1"/>
    </xf>
    <xf numFmtId="43" fontId="9" fillId="0" borderId="27" xfId="2" applyFont="1" applyBorder="1" applyAlignment="1">
      <alignment horizontal="center" vertical="center"/>
    </xf>
    <xf numFmtId="43" fontId="9" fillId="0" borderId="16" xfId="2" applyFont="1" applyBorder="1" applyAlignment="1">
      <alignment horizontal="center" vertical="center"/>
    </xf>
    <xf numFmtId="43" fontId="9" fillId="0" borderId="28" xfId="2" applyFont="1" applyBorder="1" applyAlignment="1">
      <alignment horizontal="center" vertical="center"/>
    </xf>
    <xf numFmtId="43" fontId="9" fillId="0" borderId="1" xfId="2" applyFont="1" applyBorder="1" applyAlignment="1">
      <alignment horizontal="center" vertical="center"/>
    </xf>
    <xf numFmtId="43" fontId="9" fillId="0" borderId="32" xfId="2" applyFont="1" applyBorder="1" applyAlignment="1">
      <alignment horizontal="center" vertical="center"/>
    </xf>
    <xf numFmtId="43" fontId="9" fillId="0" borderId="18" xfId="2" applyFont="1" applyBorder="1" applyAlignment="1">
      <alignment horizontal="center" vertical="center"/>
    </xf>
    <xf numFmtId="0" fontId="3" fillId="0" borderId="37" xfId="1" applyFont="1" applyBorder="1" applyAlignment="1">
      <alignment horizontal="center" vertical="center" wrapText="1"/>
    </xf>
    <xf numFmtId="0" fontId="10" fillId="0" borderId="38" xfId="1" applyFont="1" applyBorder="1" applyAlignment="1">
      <alignment horizontal="center" vertical="center" wrapText="1"/>
    </xf>
    <xf numFmtId="0" fontId="3" fillId="0" borderId="38" xfId="1" applyFont="1" applyBorder="1" applyAlignment="1">
      <alignment horizontal="center" vertical="center" wrapText="1"/>
    </xf>
    <xf numFmtId="0" fontId="10" fillId="0" borderId="39" xfId="1" applyFont="1" applyBorder="1" applyAlignment="1">
      <alignment horizontal="center" vertical="center" wrapText="1"/>
    </xf>
    <xf numFmtId="0" fontId="3" fillId="0" borderId="39" xfId="1" applyFont="1" applyBorder="1" applyAlignment="1">
      <alignment horizontal="center" vertical="center" wrapText="1"/>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0" xfId="0" applyFont="1" applyFill="1" applyAlignment="1">
      <alignment horizontal="center" vertical="center"/>
    </xf>
    <xf numFmtId="0" fontId="4" fillId="2" borderId="2" xfId="0" applyFont="1" applyFill="1" applyBorder="1" applyAlignment="1">
      <alignment horizontal="center" vertical="center"/>
    </xf>
    <xf numFmtId="0" fontId="2" fillId="2" borderId="26" xfId="1" applyFont="1" applyFill="1" applyBorder="1" applyAlignment="1">
      <alignment horizontal="center" vertical="center" wrapText="1"/>
    </xf>
    <xf numFmtId="0" fontId="2" fillId="2" borderId="0" xfId="1" applyFont="1" applyFill="1" applyAlignment="1">
      <alignment horizontal="center" vertical="center" wrapText="1"/>
    </xf>
    <xf numFmtId="0" fontId="2" fillId="2" borderId="36"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34"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2" borderId="35" xfId="1" applyFont="1" applyFill="1" applyBorder="1" applyAlignment="1">
      <alignment horizontal="center" vertical="center" wrapText="1"/>
    </xf>
    <xf numFmtId="0" fontId="8" fillId="3" borderId="25" xfId="0" applyFont="1" applyFill="1" applyBorder="1" applyAlignment="1">
      <alignment horizontal="left" vertical="center" wrapText="1"/>
    </xf>
    <xf numFmtId="0" fontId="8" fillId="3" borderId="2" xfId="0" applyFont="1" applyFill="1" applyBorder="1" applyAlignment="1">
      <alignment horizontal="left" vertical="center" wrapText="1"/>
    </xf>
    <xf numFmtId="0" fontId="2" fillId="2" borderId="0" xfId="1" applyFont="1" applyFill="1" applyAlignment="1">
      <alignment horizontal="center" vertical="center"/>
    </xf>
    <xf numFmtId="0" fontId="2" fillId="3" borderId="20" xfId="1" applyFont="1" applyFill="1" applyBorder="1" applyAlignment="1">
      <alignment horizontal="center" vertical="center"/>
    </xf>
    <xf numFmtId="0" fontId="2" fillId="3" borderId="21" xfId="1" applyFont="1" applyFill="1" applyBorder="1" applyAlignment="1">
      <alignment horizontal="center" vertical="center"/>
    </xf>
    <xf numFmtId="0" fontId="2" fillId="3" borderId="5" xfId="1" applyFont="1" applyFill="1" applyBorder="1" applyAlignment="1">
      <alignment horizontal="center" vertical="center"/>
    </xf>
    <xf numFmtId="0" fontId="2" fillId="2" borderId="7"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8" xfId="0" applyFont="1" applyFill="1" applyBorder="1" applyAlignment="1">
      <alignment horizontal="center" vertical="center" wrapText="1"/>
    </xf>
    <xf numFmtId="0" fontId="2" fillId="2" borderId="34" xfId="0" applyFont="1" applyFill="1" applyBorder="1" applyAlignment="1">
      <alignment horizontal="center" vertical="center" wrapText="1"/>
    </xf>
    <xf numFmtId="0" fontId="2" fillId="2" borderId="26" xfId="0" applyFont="1" applyFill="1" applyBorder="1" applyAlignment="1">
      <alignment horizontal="center" vertical="center"/>
    </xf>
    <xf numFmtId="0" fontId="2" fillId="2" borderId="0" xfId="0" applyFont="1" applyFill="1" applyAlignment="1">
      <alignment horizontal="center" vertical="center"/>
    </xf>
    <xf numFmtId="0" fontId="7" fillId="2" borderId="3"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7" fillId="2" borderId="5" xfId="1" applyFont="1" applyFill="1" applyBorder="1" applyAlignment="1">
      <alignment horizontal="center" vertical="center" wrapText="1"/>
    </xf>
    <xf numFmtId="0" fontId="7" fillId="2" borderId="25"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6" xfId="1" applyFont="1" applyFill="1" applyBorder="1" applyAlignment="1">
      <alignment horizontal="center" vertical="center" wrapText="1"/>
    </xf>
  </cellXfs>
  <cellStyles count="3">
    <cellStyle name="Millares" xfId="2" builtinId="3"/>
    <cellStyle name="Normal" xfId="0" builtinId="0"/>
    <cellStyle name="Normal 2" xfId="1" xr:uid="{00000000-0005-0000-0000-000002000000}"/>
  </cellStyles>
  <dxfs count="0"/>
  <tableStyles count="0" defaultTableStyle="TableStyleMedium2" defaultPivotStyle="PivotStyleLight16"/>
  <colors>
    <mruColors>
      <color rgb="FFFCFAED"/>
      <color rgb="FFFFFFF3"/>
      <color rgb="FFFFFFE5"/>
      <color rgb="FF0020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6"/>
  <sheetViews>
    <sheetView tabSelected="1" topLeftCell="A55" zoomScale="90" zoomScaleNormal="90" zoomScaleSheetLayoutView="80" zoomScalePageLayoutView="70" workbookViewId="0">
      <selection activeCell="A10" sqref="A10:XFD10"/>
    </sheetView>
  </sheetViews>
  <sheetFormatPr defaultColWidth="11.42578125" defaultRowHeight="12.75" customHeight="1"/>
  <cols>
    <col min="1" max="1" width="9.140625" style="1" customWidth="1"/>
    <col min="2" max="2" width="42.140625" style="3" customWidth="1"/>
    <col min="3" max="3" width="19" style="1" customWidth="1"/>
    <col min="4" max="4" width="13.85546875" style="1" customWidth="1"/>
    <col min="5" max="5" width="16.5703125" style="1" customWidth="1"/>
    <col min="6" max="6" width="16.7109375" style="1" customWidth="1"/>
    <col min="7" max="7" width="21.7109375" style="1" customWidth="1"/>
    <col min="8" max="8" width="20.28515625" style="1" bestFit="1" customWidth="1"/>
    <col min="9" max="9" width="20.28515625" style="1" customWidth="1"/>
    <col min="10" max="10" width="23" style="1" customWidth="1"/>
    <col min="11" max="16384" width="11.42578125" style="1"/>
  </cols>
  <sheetData>
    <row r="1" spans="1:10" ht="12.75" customHeight="1">
      <c r="A1" s="40" t="s">
        <v>0</v>
      </c>
      <c r="B1" s="41"/>
      <c r="C1" s="41"/>
      <c r="D1" s="41"/>
      <c r="E1" s="41"/>
      <c r="F1" s="41"/>
      <c r="G1" s="41"/>
      <c r="H1" s="41"/>
      <c r="I1" s="41"/>
      <c r="J1" s="41"/>
    </row>
    <row r="2" spans="1:10" ht="12.75" customHeight="1" thickBot="1">
      <c r="A2" s="42"/>
      <c r="B2" s="43"/>
      <c r="C2" s="43"/>
      <c r="D2" s="43"/>
      <c r="E2" s="44"/>
      <c r="F2" s="44"/>
      <c r="G2" s="44"/>
      <c r="H2" s="43"/>
      <c r="I2" s="43"/>
      <c r="J2" s="43"/>
    </row>
    <row r="3" spans="1:10" s="2" customFormat="1" ht="13.5" thickBot="1">
      <c r="A3" s="58" t="s">
        <v>1</v>
      </c>
      <c r="B3" s="60" t="s">
        <v>2</v>
      </c>
      <c r="C3" s="48" t="s">
        <v>3</v>
      </c>
      <c r="D3" s="50" t="s">
        <v>4</v>
      </c>
      <c r="E3" s="54" t="s">
        <v>5</v>
      </c>
      <c r="F3" s="54"/>
      <c r="G3" s="54"/>
      <c r="H3" s="55" t="s">
        <v>6</v>
      </c>
      <c r="I3" s="56"/>
      <c r="J3" s="57"/>
    </row>
    <row r="4" spans="1:10" s="2" customFormat="1" ht="50.25" customHeight="1" thickBot="1">
      <c r="A4" s="59"/>
      <c r="B4" s="61"/>
      <c r="C4" s="49"/>
      <c r="D4" s="51"/>
      <c r="E4" s="5" t="s">
        <v>7</v>
      </c>
      <c r="F4" s="4" t="s">
        <v>8</v>
      </c>
      <c r="G4" s="9" t="s">
        <v>9</v>
      </c>
      <c r="H4" s="8" t="s">
        <v>7</v>
      </c>
      <c r="I4" s="6" t="s">
        <v>8</v>
      </c>
      <c r="J4" s="7" t="s">
        <v>9</v>
      </c>
    </row>
    <row r="5" spans="1:10" s="2" customFormat="1" ht="27" customHeight="1">
      <c r="A5" s="23">
        <v>1</v>
      </c>
      <c r="B5" s="35" t="s">
        <v>10</v>
      </c>
      <c r="C5" s="35" t="s">
        <v>11</v>
      </c>
      <c r="D5" s="24">
        <v>1</v>
      </c>
      <c r="E5" s="29">
        <f t="shared" ref="E5:E36" si="0">+G5/1.19</f>
        <v>910150.42016806721</v>
      </c>
      <c r="F5" s="30">
        <f t="shared" ref="F5:F36" si="1">+E5*19%</f>
        <v>172928.57983193276</v>
      </c>
      <c r="G5" s="10">
        <v>1083079</v>
      </c>
      <c r="H5" s="13"/>
      <c r="I5" s="14">
        <f>+H5*19%</f>
        <v>0</v>
      </c>
      <c r="J5" s="15">
        <f>+H5+I5</f>
        <v>0</v>
      </c>
    </row>
    <row r="6" spans="1:10" s="2" customFormat="1" ht="85.5" customHeight="1">
      <c r="A6" s="25">
        <v>2</v>
      </c>
      <c r="B6" s="36" t="s">
        <v>12</v>
      </c>
      <c r="C6" s="36" t="s">
        <v>13</v>
      </c>
      <c r="D6" s="26">
        <v>1</v>
      </c>
      <c r="E6" s="31">
        <f>+G6/1.19</f>
        <v>206850.42016806724</v>
      </c>
      <c r="F6" s="32">
        <f t="shared" si="1"/>
        <v>39301.579831932773</v>
      </c>
      <c r="G6" s="11">
        <v>246152</v>
      </c>
      <c r="H6" s="16"/>
      <c r="I6" s="17">
        <f t="shared" ref="I6:I62" si="2">+H6*19%</f>
        <v>0</v>
      </c>
      <c r="J6" s="18">
        <f t="shared" ref="J6:J62" si="3">+H6+I6</f>
        <v>0</v>
      </c>
    </row>
    <row r="7" spans="1:10" s="2" customFormat="1" ht="27" customHeight="1">
      <c r="A7" s="25">
        <v>3</v>
      </c>
      <c r="B7" s="37" t="s">
        <v>14</v>
      </c>
      <c r="C7" s="37" t="s">
        <v>15</v>
      </c>
      <c r="D7" s="26">
        <v>1</v>
      </c>
      <c r="E7" s="31">
        <f t="shared" si="0"/>
        <v>51429.411764705881</v>
      </c>
      <c r="F7" s="32">
        <f t="shared" si="1"/>
        <v>9771.5882352941171</v>
      </c>
      <c r="G7" s="11">
        <v>61201</v>
      </c>
      <c r="H7" s="16"/>
      <c r="I7" s="17">
        <f t="shared" si="2"/>
        <v>0</v>
      </c>
      <c r="J7" s="18">
        <f t="shared" si="3"/>
        <v>0</v>
      </c>
    </row>
    <row r="8" spans="1:10" s="2" customFormat="1" ht="27" customHeight="1">
      <c r="A8" s="25">
        <v>4</v>
      </c>
      <c r="B8" s="37" t="s">
        <v>16</v>
      </c>
      <c r="C8" s="37" t="s">
        <v>17</v>
      </c>
      <c r="D8" s="26">
        <v>1</v>
      </c>
      <c r="E8" s="31">
        <f t="shared" si="0"/>
        <v>32142.857142857145</v>
      </c>
      <c r="F8" s="32">
        <f t="shared" si="1"/>
        <v>6107.1428571428578</v>
      </c>
      <c r="G8" s="11">
        <v>38250</v>
      </c>
      <c r="H8" s="16"/>
      <c r="I8" s="17">
        <f t="shared" si="2"/>
        <v>0</v>
      </c>
      <c r="J8" s="18">
        <f t="shared" si="3"/>
        <v>0</v>
      </c>
    </row>
    <row r="9" spans="1:10" s="2" customFormat="1" ht="88.5">
      <c r="A9" s="25">
        <v>5</v>
      </c>
      <c r="B9" s="36" t="s">
        <v>18</v>
      </c>
      <c r="C9" s="37" t="s">
        <v>19</v>
      </c>
      <c r="D9" s="26">
        <v>1</v>
      </c>
      <c r="E9" s="31">
        <f t="shared" si="0"/>
        <v>268000</v>
      </c>
      <c r="F9" s="32">
        <f t="shared" si="1"/>
        <v>50920</v>
      </c>
      <c r="G9" s="11">
        <v>318920</v>
      </c>
      <c r="H9" s="16"/>
      <c r="I9" s="17">
        <f t="shared" si="2"/>
        <v>0</v>
      </c>
      <c r="J9" s="18">
        <f t="shared" si="3"/>
        <v>0</v>
      </c>
    </row>
    <row r="10" spans="1:10" s="2" customFormat="1" ht="37.5">
      <c r="A10" s="25">
        <v>6</v>
      </c>
      <c r="B10" s="37" t="s">
        <v>20</v>
      </c>
      <c r="C10" s="37" t="s">
        <v>15</v>
      </c>
      <c r="D10" s="26">
        <v>1</v>
      </c>
      <c r="E10" s="31">
        <f t="shared" si="0"/>
        <v>43750.420168067227</v>
      </c>
      <c r="F10" s="32">
        <f t="shared" si="1"/>
        <v>8312.5798319327732</v>
      </c>
      <c r="G10" s="11">
        <v>52063</v>
      </c>
      <c r="H10" s="16"/>
      <c r="I10" s="17">
        <f t="shared" si="2"/>
        <v>0</v>
      </c>
      <c r="J10" s="18">
        <f t="shared" si="3"/>
        <v>0</v>
      </c>
    </row>
    <row r="11" spans="1:10" s="2" customFormat="1" ht="48.75" customHeight="1">
      <c r="A11" s="25">
        <v>7</v>
      </c>
      <c r="B11" s="37" t="s">
        <v>21</v>
      </c>
      <c r="C11" s="37" t="s">
        <v>22</v>
      </c>
      <c r="D11" s="26">
        <v>1</v>
      </c>
      <c r="E11" s="31">
        <f t="shared" si="0"/>
        <v>26000</v>
      </c>
      <c r="F11" s="32">
        <f t="shared" si="1"/>
        <v>4940</v>
      </c>
      <c r="G11" s="11">
        <v>30940</v>
      </c>
      <c r="H11" s="16"/>
      <c r="I11" s="17">
        <f t="shared" si="2"/>
        <v>0</v>
      </c>
      <c r="J11" s="18">
        <f t="shared" si="3"/>
        <v>0</v>
      </c>
    </row>
    <row r="12" spans="1:10" s="2" customFormat="1" ht="27" customHeight="1">
      <c r="A12" s="25">
        <v>8</v>
      </c>
      <c r="B12" s="37" t="s">
        <v>23</v>
      </c>
      <c r="C12" s="37" t="s">
        <v>24</v>
      </c>
      <c r="D12" s="26">
        <v>1</v>
      </c>
      <c r="E12" s="31">
        <f t="shared" si="0"/>
        <v>22000</v>
      </c>
      <c r="F12" s="32">
        <f t="shared" si="1"/>
        <v>4180</v>
      </c>
      <c r="G12" s="11">
        <v>26180</v>
      </c>
      <c r="H12" s="16"/>
      <c r="I12" s="17">
        <f t="shared" si="2"/>
        <v>0</v>
      </c>
      <c r="J12" s="18">
        <f t="shared" si="3"/>
        <v>0</v>
      </c>
    </row>
    <row r="13" spans="1:10" s="2" customFormat="1" ht="27" customHeight="1">
      <c r="A13" s="25">
        <v>9</v>
      </c>
      <c r="B13" s="37" t="s">
        <v>25</v>
      </c>
      <c r="C13" s="37" t="s">
        <v>24</v>
      </c>
      <c r="D13" s="26">
        <v>1</v>
      </c>
      <c r="E13" s="31">
        <f t="shared" si="0"/>
        <v>23400</v>
      </c>
      <c r="F13" s="32">
        <f t="shared" si="1"/>
        <v>4446</v>
      </c>
      <c r="G13" s="11">
        <v>27846</v>
      </c>
      <c r="H13" s="16"/>
      <c r="I13" s="17">
        <f t="shared" si="2"/>
        <v>0</v>
      </c>
      <c r="J13" s="18">
        <f t="shared" si="3"/>
        <v>0</v>
      </c>
    </row>
    <row r="14" spans="1:10" s="2" customFormat="1" ht="27" customHeight="1">
      <c r="A14" s="25">
        <v>10</v>
      </c>
      <c r="B14" s="37" t="s">
        <v>26</v>
      </c>
      <c r="C14" s="37" t="s">
        <v>27</v>
      </c>
      <c r="D14" s="26">
        <v>1</v>
      </c>
      <c r="E14" s="31">
        <f t="shared" si="0"/>
        <v>31200</v>
      </c>
      <c r="F14" s="32">
        <f t="shared" si="1"/>
        <v>5928</v>
      </c>
      <c r="G14" s="11">
        <v>37128</v>
      </c>
      <c r="H14" s="16"/>
      <c r="I14" s="17">
        <f t="shared" si="2"/>
        <v>0</v>
      </c>
      <c r="J14" s="18">
        <f t="shared" si="3"/>
        <v>0</v>
      </c>
    </row>
    <row r="15" spans="1:10" s="2" customFormat="1" ht="27" customHeight="1">
      <c r="A15" s="25">
        <v>11</v>
      </c>
      <c r="B15" s="37" t="s">
        <v>28</v>
      </c>
      <c r="C15" s="37" t="s">
        <v>29</v>
      </c>
      <c r="D15" s="26">
        <v>1</v>
      </c>
      <c r="E15" s="31">
        <f t="shared" si="0"/>
        <v>48100</v>
      </c>
      <c r="F15" s="32">
        <f t="shared" si="1"/>
        <v>9139</v>
      </c>
      <c r="G15" s="11">
        <v>57239</v>
      </c>
      <c r="H15" s="16"/>
      <c r="I15" s="17">
        <f t="shared" si="2"/>
        <v>0</v>
      </c>
      <c r="J15" s="18">
        <f t="shared" si="3"/>
        <v>0</v>
      </c>
    </row>
    <row r="16" spans="1:10" s="2" customFormat="1" ht="27" customHeight="1">
      <c r="A16" s="25">
        <v>12</v>
      </c>
      <c r="B16" s="37" t="s">
        <v>30</v>
      </c>
      <c r="C16" s="37" t="s">
        <v>31</v>
      </c>
      <c r="D16" s="26">
        <v>1</v>
      </c>
      <c r="E16" s="31">
        <f t="shared" si="0"/>
        <v>12000</v>
      </c>
      <c r="F16" s="32">
        <f t="shared" si="1"/>
        <v>2280</v>
      </c>
      <c r="G16" s="11">
        <v>14280</v>
      </c>
      <c r="H16" s="16"/>
      <c r="I16" s="17">
        <f t="shared" si="2"/>
        <v>0</v>
      </c>
      <c r="J16" s="18">
        <f t="shared" si="3"/>
        <v>0</v>
      </c>
    </row>
    <row r="17" spans="1:10" s="2" customFormat="1" ht="27" customHeight="1">
      <c r="A17" s="25">
        <v>13</v>
      </c>
      <c r="B17" s="37" t="s">
        <v>32</v>
      </c>
      <c r="C17" s="37" t="s">
        <v>33</v>
      </c>
      <c r="D17" s="26">
        <v>1</v>
      </c>
      <c r="E17" s="31">
        <f t="shared" si="0"/>
        <v>18000</v>
      </c>
      <c r="F17" s="32">
        <f t="shared" si="1"/>
        <v>3420</v>
      </c>
      <c r="G17" s="11">
        <v>21420</v>
      </c>
      <c r="H17" s="16"/>
      <c r="I17" s="17">
        <f t="shared" si="2"/>
        <v>0</v>
      </c>
      <c r="J17" s="18">
        <f t="shared" si="3"/>
        <v>0</v>
      </c>
    </row>
    <row r="18" spans="1:10" s="2" customFormat="1" ht="27" customHeight="1">
      <c r="A18" s="25">
        <v>14</v>
      </c>
      <c r="B18" s="37" t="s">
        <v>34</v>
      </c>
      <c r="C18" s="37" t="s">
        <v>35</v>
      </c>
      <c r="D18" s="26">
        <v>1</v>
      </c>
      <c r="E18" s="31">
        <f t="shared" si="0"/>
        <v>20000</v>
      </c>
      <c r="F18" s="32">
        <f t="shared" si="1"/>
        <v>3800</v>
      </c>
      <c r="G18" s="11">
        <v>23800</v>
      </c>
      <c r="H18" s="16"/>
      <c r="I18" s="17">
        <f t="shared" si="2"/>
        <v>0</v>
      </c>
      <c r="J18" s="18">
        <f t="shared" si="3"/>
        <v>0</v>
      </c>
    </row>
    <row r="19" spans="1:10" s="2" customFormat="1" ht="27" customHeight="1">
      <c r="A19" s="25">
        <v>15</v>
      </c>
      <c r="B19" s="36" t="s">
        <v>36</v>
      </c>
      <c r="C19" s="37" t="s">
        <v>37</v>
      </c>
      <c r="D19" s="26">
        <v>1</v>
      </c>
      <c r="E19" s="31">
        <f t="shared" si="0"/>
        <v>625940.33613445377</v>
      </c>
      <c r="F19" s="32">
        <f t="shared" si="1"/>
        <v>118928.66386554622</v>
      </c>
      <c r="G19" s="11">
        <v>744869</v>
      </c>
      <c r="H19" s="16"/>
      <c r="I19" s="17">
        <f t="shared" si="2"/>
        <v>0</v>
      </c>
      <c r="J19" s="18">
        <f t="shared" si="3"/>
        <v>0</v>
      </c>
    </row>
    <row r="20" spans="1:10" s="2" customFormat="1" ht="27" customHeight="1">
      <c r="A20" s="25">
        <v>16</v>
      </c>
      <c r="B20" s="36" t="s">
        <v>38</v>
      </c>
      <c r="C20" s="37" t="s">
        <v>39</v>
      </c>
      <c r="D20" s="26">
        <v>1</v>
      </c>
      <c r="E20" s="31">
        <f t="shared" si="0"/>
        <v>496800</v>
      </c>
      <c r="F20" s="32">
        <f t="shared" si="1"/>
        <v>94392</v>
      </c>
      <c r="G20" s="11">
        <v>591192</v>
      </c>
      <c r="H20" s="16"/>
      <c r="I20" s="17">
        <f t="shared" si="2"/>
        <v>0</v>
      </c>
      <c r="J20" s="18">
        <f t="shared" si="3"/>
        <v>0</v>
      </c>
    </row>
    <row r="21" spans="1:10" s="2" customFormat="1" ht="27" customHeight="1">
      <c r="A21" s="25">
        <v>17</v>
      </c>
      <c r="B21" s="37" t="s">
        <v>40</v>
      </c>
      <c r="C21" s="37" t="s">
        <v>41</v>
      </c>
      <c r="D21" s="26">
        <v>1</v>
      </c>
      <c r="E21" s="31">
        <f t="shared" si="0"/>
        <v>147592.43697478992</v>
      </c>
      <c r="F21" s="32">
        <f t="shared" si="1"/>
        <v>28042.563025210085</v>
      </c>
      <c r="G21" s="11">
        <v>175635</v>
      </c>
      <c r="H21" s="16"/>
      <c r="I21" s="17">
        <f t="shared" si="2"/>
        <v>0</v>
      </c>
      <c r="J21" s="18">
        <f t="shared" si="3"/>
        <v>0</v>
      </c>
    </row>
    <row r="22" spans="1:10" s="2" customFormat="1" ht="27" customHeight="1">
      <c r="A22" s="25">
        <v>18</v>
      </c>
      <c r="B22" s="36" t="s">
        <v>42</v>
      </c>
      <c r="C22" s="37" t="s">
        <v>43</v>
      </c>
      <c r="D22" s="26">
        <v>1</v>
      </c>
      <c r="E22" s="31">
        <f t="shared" si="0"/>
        <v>99826.050420168074</v>
      </c>
      <c r="F22" s="32">
        <f t="shared" si="1"/>
        <v>18966.949579831933</v>
      </c>
      <c r="G22" s="11">
        <v>118793</v>
      </c>
      <c r="H22" s="16"/>
      <c r="I22" s="17">
        <f t="shared" si="2"/>
        <v>0</v>
      </c>
      <c r="J22" s="18">
        <f t="shared" si="3"/>
        <v>0</v>
      </c>
    </row>
    <row r="23" spans="1:10" s="2" customFormat="1" ht="27" customHeight="1">
      <c r="A23" s="25">
        <v>19</v>
      </c>
      <c r="B23" s="37" t="s">
        <v>44</v>
      </c>
      <c r="C23" s="37" t="s">
        <v>45</v>
      </c>
      <c r="D23" s="26">
        <v>1</v>
      </c>
      <c r="E23" s="31">
        <f t="shared" si="0"/>
        <v>89500</v>
      </c>
      <c r="F23" s="32">
        <f t="shared" si="1"/>
        <v>17005</v>
      </c>
      <c r="G23" s="11">
        <v>106505</v>
      </c>
      <c r="H23" s="16"/>
      <c r="I23" s="17">
        <f t="shared" si="2"/>
        <v>0</v>
      </c>
      <c r="J23" s="18">
        <f t="shared" si="3"/>
        <v>0</v>
      </c>
    </row>
    <row r="24" spans="1:10" s="2" customFormat="1" ht="27" customHeight="1">
      <c r="A24" s="25">
        <v>20</v>
      </c>
      <c r="B24" s="37" t="s">
        <v>46</v>
      </c>
      <c r="C24" s="37" t="s">
        <v>47</v>
      </c>
      <c r="D24" s="26">
        <v>1</v>
      </c>
      <c r="E24" s="31">
        <f t="shared" si="0"/>
        <v>146000</v>
      </c>
      <c r="F24" s="32">
        <f t="shared" si="1"/>
        <v>27740</v>
      </c>
      <c r="G24" s="11">
        <v>173740</v>
      </c>
      <c r="H24" s="16"/>
      <c r="I24" s="17">
        <f t="shared" si="2"/>
        <v>0</v>
      </c>
      <c r="J24" s="18">
        <f t="shared" si="3"/>
        <v>0</v>
      </c>
    </row>
    <row r="25" spans="1:10" s="2" customFormat="1" ht="27" customHeight="1">
      <c r="A25" s="25">
        <v>21</v>
      </c>
      <c r="B25" s="36" t="s">
        <v>48</v>
      </c>
      <c r="C25" s="37" t="s">
        <v>49</v>
      </c>
      <c r="D25" s="26">
        <v>1</v>
      </c>
      <c r="E25" s="31">
        <f t="shared" si="0"/>
        <v>79859.663865546216</v>
      </c>
      <c r="F25" s="32">
        <f t="shared" si="1"/>
        <v>15173.336134453781</v>
      </c>
      <c r="G25" s="11">
        <v>95033</v>
      </c>
      <c r="H25" s="16"/>
      <c r="I25" s="17">
        <f t="shared" si="2"/>
        <v>0</v>
      </c>
      <c r="J25" s="18">
        <f t="shared" si="3"/>
        <v>0</v>
      </c>
    </row>
    <row r="26" spans="1:10" s="2" customFormat="1" ht="27" customHeight="1">
      <c r="A26" s="25">
        <v>22</v>
      </c>
      <c r="B26" s="37" t="s">
        <v>50</v>
      </c>
      <c r="C26" s="37" t="s">
        <v>51</v>
      </c>
      <c r="D26" s="26">
        <v>1</v>
      </c>
      <c r="E26" s="31">
        <f t="shared" si="0"/>
        <v>26700</v>
      </c>
      <c r="F26" s="32">
        <f t="shared" si="1"/>
        <v>5073</v>
      </c>
      <c r="G26" s="11">
        <v>31773</v>
      </c>
      <c r="H26" s="16"/>
      <c r="I26" s="17">
        <f t="shared" si="2"/>
        <v>0</v>
      </c>
      <c r="J26" s="18">
        <f t="shared" si="3"/>
        <v>0</v>
      </c>
    </row>
    <row r="27" spans="1:10" s="2" customFormat="1" ht="27" customHeight="1">
      <c r="A27" s="25">
        <v>23</v>
      </c>
      <c r="B27" s="37" t="s">
        <v>52</v>
      </c>
      <c r="C27" s="37" t="s">
        <v>53</v>
      </c>
      <c r="D27" s="26">
        <v>1</v>
      </c>
      <c r="E27" s="31">
        <f t="shared" si="0"/>
        <v>62940.336134453784</v>
      </c>
      <c r="F27" s="32">
        <f t="shared" si="1"/>
        <v>11958.663865546219</v>
      </c>
      <c r="G27" s="11">
        <v>74899</v>
      </c>
      <c r="H27" s="16"/>
      <c r="I27" s="17">
        <f t="shared" si="2"/>
        <v>0</v>
      </c>
      <c r="J27" s="18">
        <f t="shared" si="3"/>
        <v>0</v>
      </c>
    </row>
    <row r="28" spans="1:10" s="2" customFormat="1" ht="27" customHeight="1">
      <c r="A28" s="25">
        <v>24</v>
      </c>
      <c r="B28" s="37" t="s">
        <v>54</v>
      </c>
      <c r="C28" s="37" t="s">
        <v>53</v>
      </c>
      <c r="D28" s="26">
        <v>1</v>
      </c>
      <c r="E28" s="31">
        <f t="shared" si="0"/>
        <v>70959.663865546216</v>
      </c>
      <c r="F28" s="32">
        <f t="shared" si="1"/>
        <v>13482.336134453781</v>
      </c>
      <c r="G28" s="11">
        <v>84442</v>
      </c>
      <c r="H28" s="16"/>
      <c r="I28" s="17">
        <f t="shared" si="2"/>
        <v>0</v>
      </c>
      <c r="J28" s="18">
        <f t="shared" si="3"/>
        <v>0</v>
      </c>
    </row>
    <row r="29" spans="1:10" s="2" customFormat="1" ht="27" customHeight="1">
      <c r="A29" s="25">
        <v>25</v>
      </c>
      <c r="B29" s="37" t="s">
        <v>55</v>
      </c>
      <c r="C29" s="37" t="s">
        <v>53</v>
      </c>
      <c r="D29" s="26">
        <v>1</v>
      </c>
      <c r="E29" s="31">
        <f t="shared" si="0"/>
        <v>111330.25210084034</v>
      </c>
      <c r="F29" s="32">
        <f t="shared" si="1"/>
        <v>21152.747899159665</v>
      </c>
      <c r="G29" s="11">
        <v>132483</v>
      </c>
      <c r="H29" s="16"/>
      <c r="I29" s="17">
        <f t="shared" si="2"/>
        <v>0</v>
      </c>
      <c r="J29" s="18">
        <f t="shared" si="3"/>
        <v>0</v>
      </c>
    </row>
    <row r="30" spans="1:10" s="2" customFormat="1" ht="27" customHeight="1">
      <c r="A30" s="25">
        <v>26</v>
      </c>
      <c r="B30" s="37" t="s">
        <v>56</v>
      </c>
      <c r="C30" s="37" t="s">
        <v>53</v>
      </c>
      <c r="D30" s="26">
        <v>1</v>
      </c>
      <c r="E30" s="31">
        <f t="shared" si="0"/>
        <v>120100</v>
      </c>
      <c r="F30" s="32">
        <f t="shared" si="1"/>
        <v>22819</v>
      </c>
      <c r="G30" s="11">
        <v>142919</v>
      </c>
      <c r="H30" s="16"/>
      <c r="I30" s="17">
        <f t="shared" si="2"/>
        <v>0</v>
      </c>
      <c r="J30" s="18">
        <f t="shared" si="3"/>
        <v>0</v>
      </c>
    </row>
    <row r="31" spans="1:10" s="2" customFormat="1" ht="27" customHeight="1">
      <c r="A31" s="25">
        <v>27</v>
      </c>
      <c r="B31" s="37" t="s">
        <v>57</v>
      </c>
      <c r="C31" s="37" t="s">
        <v>53</v>
      </c>
      <c r="D31" s="26">
        <v>1</v>
      </c>
      <c r="E31" s="31">
        <f t="shared" si="0"/>
        <v>13500</v>
      </c>
      <c r="F31" s="32">
        <f t="shared" si="1"/>
        <v>2565</v>
      </c>
      <c r="G31" s="11">
        <v>16065</v>
      </c>
      <c r="H31" s="16"/>
      <c r="I31" s="17">
        <f t="shared" si="2"/>
        <v>0</v>
      </c>
      <c r="J31" s="18">
        <f t="shared" si="3"/>
        <v>0</v>
      </c>
    </row>
    <row r="32" spans="1:10" s="2" customFormat="1" ht="27" customHeight="1">
      <c r="A32" s="25">
        <v>28</v>
      </c>
      <c r="B32" s="37" t="s">
        <v>58</v>
      </c>
      <c r="C32" s="37" t="s">
        <v>59</v>
      </c>
      <c r="D32" s="26">
        <v>1</v>
      </c>
      <c r="E32" s="31">
        <f t="shared" si="0"/>
        <v>756450.42016806721</v>
      </c>
      <c r="F32" s="32">
        <f t="shared" si="1"/>
        <v>143725.57983193276</v>
      </c>
      <c r="G32" s="11">
        <v>900176</v>
      </c>
      <c r="H32" s="16"/>
      <c r="I32" s="17">
        <f t="shared" si="2"/>
        <v>0</v>
      </c>
      <c r="J32" s="18">
        <f t="shared" si="3"/>
        <v>0</v>
      </c>
    </row>
    <row r="33" spans="1:10" s="2" customFormat="1" ht="27" customHeight="1">
      <c r="A33" s="25">
        <v>29</v>
      </c>
      <c r="B33" s="37" t="s">
        <v>60</v>
      </c>
      <c r="C33" s="37" t="s">
        <v>53</v>
      </c>
      <c r="D33" s="26">
        <v>1</v>
      </c>
      <c r="E33" s="31">
        <f t="shared" si="0"/>
        <v>803200</v>
      </c>
      <c r="F33" s="32">
        <f t="shared" si="1"/>
        <v>152608</v>
      </c>
      <c r="G33" s="11">
        <v>955808</v>
      </c>
      <c r="H33" s="16"/>
      <c r="I33" s="17">
        <f t="shared" si="2"/>
        <v>0</v>
      </c>
      <c r="J33" s="18">
        <f t="shared" si="3"/>
        <v>0</v>
      </c>
    </row>
    <row r="34" spans="1:10" s="2" customFormat="1" ht="27" customHeight="1">
      <c r="A34" s="25">
        <v>30</v>
      </c>
      <c r="B34" s="37" t="s">
        <v>61</v>
      </c>
      <c r="C34" s="37" t="s">
        <v>62</v>
      </c>
      <c r="D34" s="26">
        <v>1</v>
      </c>
      <c r="E34" s="31">
        <f t="shared" si="0"/>
        <v>547900</v>
      </c>
      <c r="F34" s="32">
        <f t="shared" si="1"/>
        <v>104101</v>
      </c>
      <c r="G34" s="11">
        <v>652001</v>
      </c>
      <c r="H34" s="16"/>
      <c r="I34" s="17">
        <f t="shared" si="2"/>
        <v>0</v>
      </c>
      <c r="J34" s="18">
        <f t="shared" si="3"/>
        <v>0</v>
      </c>
    </row>
    <row r="35" spans="1:10" s="2" customFormat="1" ht="27" customHeight="1">
      <c r="A35" s="25">
        <v>31</v>
      </c>
      <c r="B35" s="37" t="s">
        <v>63</v>
      </c>
      <c r="C35" s="37" t="s">
        <v>64</v>
      </c>
      <c r="D35" s="26">
        <v>1</v>
      </c>
      <c r="E35" s="31">
        <f t="shared" si="0"/>
        <v>100000</v>
      </c>
      <c r="F35" s="32">
        <f t="shared" si="1"/>
        <v>19000</v>
      </c>
      <c r="G35" s="11">
        <v>119000</v>
      </c>
      <c r="H35" s="16"/>
      <c r="I35" s="17">
        <f t="shared" si="2"/>
        <v>0</v>
      </c>
      <c r="J35" s="18">
        <f t="shared" si="3"/>
        <v>0</v>
      </c>
    </row>
    <row r="36" spans="1:10" s="2" customFormat="1" ht="27" customHeight="1">
      <c r="A36" s="25">
        <v>32</v>
      </c>
      <c r="B36" s="37" t="s">
        <v>65</v>
      </c>
      <c r="C36" s="37" t="s">
        <v>66</v>
      </c>
      <c r="D36" s="26">
        <v>1</v>
      </c>
      <c r="E36" s="31">
        <f t="shared" si="0"/>
        <v>163550.42016806724</v>
      </c>
      <c r="F36" s="32">
        <f t="shared" si="1"/>
        <v>31074.579831932777</v>
      </c>
      <c r="G36" s="11">
        <v>194625</v>
      </c>
      <c r="H36" s="16"/>
      <c r="I36" s="17">
        <f t="shared" si="2"/>
        <v>0</v>
      </c>
      <c r="J36" s="18">
        <f t="shared" si="3"/>
        <v>0</v>
      </c>
    </row>
    <row r="37" spans="1:10" s="2" customFormat="1" ht="27" customHeight="1">
      <c r="A37" s="25">
        <v>33</v>
      </c>
      <c r="B37" s="37" t="s">
        <v>67</v>
      </c>
      <c r="C37" s="37" t="s">
        <v>68</v>
      </c>
      <c r="D37" s="26">
        <v>1</v>
      </c>
      <c r="E37" s="31">
        <f t="shared" ref="E37:E62" si="4">+G37/1.19</f>
        <v>102374.78991596639</v>
      </c>
      <c r="F37" s="32">
        <f t="shared" ref="F37:F68" si="5">+E37*19%</f>
        <v>19451.210084033613</v>
      </c>
      <c r="G37" s="11">
        <v>121826</v>
      </c>
      <c r="H37" s="16"/>
      <c r="I37" s="17">
        <f t="shared" si="2"/>
        <v>0</v>
      </c>
      <c r="J37" s="18">
        <f t="shared" si="3"/>
        <v>0</v>
      </c>
    </row>
    <row r="38" spans="1:10" s="2" customFormat="1" ht="27" customHeight="1">
      <c r="A38" s="25">
        <v>34</v>
      </c>
      <c r="B38" s="37" t="s">
        <v>69</v>
      </c>
      <c r="C38" s="37" t="s">
        <v>27</v>
      </c>
      <c r="D38" s="26">
        <v>1</v>
      </c>
      <c r="E38" s="31">
        <f t="shared" si="4"/>
        <v>23027.731092436978</v>
      </c>
      <c r="F38" s="32">
        <f t="shared" si="5"/>
        <v>4375.268907563026</v>
      </c>
      <c r="G38" s="11">
        <v>27403</v>
      </c>
      <c r="H38" s="16"/>
      <c r="I38" s="17">
        <f t="shared" si="2"/>
        <v>0</v>
      </c>
      <c r="J38" s="18">
        <f t="shared" si="3"/>
        <v>0</v>
      </c>
    </row>
    <row r="39" spans="1:10" s="2" customFormat="1" ht="27" customHeight="1">
      <c r="A39" s="25">
        <v>35</v>
      </c>
      <c r="B39" s="37" t="s">
        <v>70</v>
      </c>
      <c r="C39" s="37" t="s">
        <v>71</v>
      </c>
      <c r="D39" s="26">
        <v>1</v>
      </c>
      <c r="E39" s="31">
        <f t="shared" si="4"/>
        <v>88400</v>
      </c>
      <c r="F39" s="32">
        <f t="shared" si="5"/>
        <v>16796</v>
      </c>
      <c r="G39" s="11">
        <v>105196</v>
      </c>
      <c r="H39" s="16"/>
      <c r="I39" s="17">
        <f t="shared" si="2"/>
        <v>0</v>
      </c>
      <c r="J39" s="18">
        <f t="shared" si="3"/>
        <v>0</v>
      </c>
    </row>
    <row r="40" spans="1:10" s="2" customFormat="1" ht="27" customHeight="1">
      <c r="A40" s="25">
        <v>36</v>
      </c>
      <c r="B40" s="37" t="s">
        <v>72</v>
      </c>
      <c r="C40" s="37" t="s">
        <v>73</v>
      </c>
      <c r="D40" s="26">
        <v>1</v>
      </c>
      <c r="E40" s="31">
        <f t="shared" si="4"/>
        <v>80000</v>
      </c>
      <c r="F40" s="32">
        <f t="shared" si="5"/>
        <v>15200</v>
      </c>
      <c r="G40" s="11">
        <v>95200</v>
      </c>
      <c r="H40" s="16"/>
      <c r="I40" s="17">
        <f t="shared" si="2"/>
        <v>0</v>
      </c>
      <c r="J40" s="18">
        <f t="shared" si="3"/>
        <v>0</v>
      </c>
    </row>
    <row r="41" spans="1:10" s="2" customFormat="1" ht="27" customHeight="1">
      <c r="A41" s="25">
        <v>37</v>
      </c>
      <c r="B41" s="37" t="s">
        <v>74</v>
      </c>
      <c r="C41" s="37" t="s">
        <v>53</v>
      </c>
      <c r="D41" s="26">
        <v>1</v>
      </c>
      <c r="E41" s="31">
        <f t="shared" si="4"/>
        <v>156700</v>
      </c>
      <c r="F41" s="32">
        <f t="shared" si="5"/>
        <v>29773</v>
      </c>
      <c r="G41" s="11">
        <v>186473</v>
      </c>
      <c r="H41" s="16"/>
      <c r="I41" s="17">
        <f t="shared" si="2"/>
        <v>0</v>
      </c>
      <c r="J41" s="18">
        <f t="shared" si="3"/>
        <v>0</v>
      </c>
    </row>
    <row r="42" spans="1:10" s="2" customFormat="1" ht="27" customHeight="1">
      <c r="A42" s="25">
        <v>38</v>
      </c>
      <c r="B42" s="36" t="s">
        <v>75</v>
      </c>
      <c r="C42" s="37" t="s">
        <v>76</v>
      </c>
      <c r="D42" s="26">
        <v>1</v>
      </c>
      <c r="E42" s="31">
        <f t="shared" si="4"/>
        <v>121500</v>
      </c>
      <c r="F42" s="32">
        <f t="shared" si="5"/>
        <v>23085</v>
      </c>
      <c r="G42" s="11">
        <v>144585</v>
      </c>
      <c r="H42" s="16"/>
      <c r="I42" s="17">
        <f t="shared" si="2"/>
        <v>0</v>
      </c>
      <c r="J42" s="18">
        <f t="shared" si="3"/>
        <v>0</v>
      </c>
    </row>
    <row r="43" spans="1:10" s="2" customFormat="1" ht="27" customHeight="1">
      <c r="A43" s="25">
        <v>39</v>
      </c>
      <c r="B43" s="37" t="s">
        <v>77</v>
      </c>
      <c r="C43" s="37" t="s">
        <v>53</v>
      </c>
      <c r="D43" s="26">
        <v>1</v>
      </c>
      <c r="E43" s="31">
        <f t="shared" si="4"/>
        <v>88000</v>
      </c>
      <c r="F43" s="32">
        <f t="shared" si="5"/>
        <v>16720</v>
      </c>
      <c r="G43" s="11">
        <v>104720</v>
      </c>
      <c r="H43" s="16"/>
      <c r="I43" s="17">
        <f t="shared" si="2"/>
        <v>0</v>
      </c>
      <c r="J43" s="18">
        <f t="shared" si="3"/>
        <v>0</v>
      </c>
    </row>
    <row r="44" spans="1:10" s="2" customFormat="1" ht="27" customHeight="1">
      <c r="A44" s="25">
        <v>40</v>
      </c>
      <c r="B44" s="37" t="s">
        <v>78</v>
      </c>
      <c r="C44" s="37" t="s">
        <v>79</v>
      </c>
      <c r="D44" s="26">
        <v>1</v>
      </c>
      <c r="E44" s="31">
        <f t="shared" si="4"/>
        <v>914666.38655462186</v>
      </c>
      <c r="F44" s="32">
        <f t="shared" si="5"/>
        <v>173786.61344537814</v>
      </c>
      <c r="G44" s="11">
        <v>1088453</v>
      </c>
      <c r="H44" s="16"/>
      <c r="I44" s="17">
        <f t="shared" si="2"/>
        <v>0</v>
      </c>
      <c r="J44" s="18">
        <f t="shared" si="3"/>
        <v>0</v>
      </c>
    </row>
    <row r="45" spans="1:10" s="2" customFormat="1" ht="27" customHeight="1">
      <c r="A45" s="25">
        <v>41</v>
      </c>
      <c r="B45" s="37" t="s">
        <v>80</v>
      </c>
      <c r="C45" s="37" t="s">
        <v>81</v>
      </c>
      <c r="D45" s="26">
        <v>1</v>
      </c>
      <c r="E45" s="31">
        <f t="shared" si="4"/>
        <v>85750.420168067227</v>
      </c>
      <c r="F45" s="32">
        <f t="shared" si="5"/>
        <v>16292.579831932773</v>
      </c>
      <c r="G45" s="11">
        <v>102043</v>
      </c>
      <c r="H45" s="16"/>
      <c r="I45" s="17">
        <f t="shared" si="2"/>
        <v>0</v>
      </c>
      <c r="J45" s="18">
        <f t="shared" si="3"/>
        <v>0</v>
      </c>
    </row>
    <row r="46" spans="1:10" s="2" customFormat="1" ht="27" customHeight="1">
      <c r="A46" s="25">
        <v>42</v>
      </c>
      <c r="B46" s="36" t="s">
        <v>82</v>
      </c>
      <c r="C46" s="37" t="s">
        <v>83</v>
      </c>
      <c r="D46" s="26">
        <v>1</v>
      </c>
      <c r="E46" s="31">
        <f t="shared" si="4"/>
        <v>6021000</v>
      </c>
      <c r="F46" s="32">
        <f t="shared" si="5"/>
        <v>1143990</v>
      </c>
      <c r="G46" s="11">
        <v>7164990</v>
      </c>
      <c r="H46" s="16"/>
      <c r="I46" s="17">
        <f t="shared" si="2"/>
        <v>0</v>
      </c>
      <c r="J46" s="18">
        <f t="shared" si="3"/>
        <v>0</v>
      </c>
    </row>
    <row r="47" spans="1:10" s="2" customFormat="1" ht="27" customHeight="1">
      <c r="A47" s="25">
        <v>43</v>
      </c>
      <c r="B47" s="37" t="s">
        <v>84</v>
      </c>
      <c r="C47" s="37" t="s">
        <v>85</v>
      </c>
      <c r="D47" s="26">
        <v>1</v>
      </c>
      <c r="E47" s="31">
        <f t="shared" si="4"/>
        <v>3403500</v>
      </c>
      <c r="F47" s="32">
        <f t="shared" si="5"/>
        <v>646665</v>
      </c>
      <c r="G47" s="11">
        <v>4050165</v>
      </c>
      <c r="H47" s="16"/>
      <c r="I47" s="17">
        <f t="shared" si="2"/>
        <v>0</v>
      </c>
      <c r="J47" s="18">
        <f t="shared" si="3"/>
        <v>0</v>
      </c>
    </row>
    <row r="48" spans="1:10" s="2" customFormat="1" ht="27" customHeight="1">
      <c r="A48" s="25">
        <v>44</v>
      </c>
      <c r="B48" s="37" t="s">
        <v>86</v>
      </c>
      <c r="C48" s="36" t="s">
        <v>87</v>
      </c>
      <c r="D48" s="26">
        <v>1</v>
      </c>
      <c r="E48" s="31">
        <f t="shared" si="4"/>
        <v>820000</v>
      </c>
      <c r="F48" s="32">
        <f t="shared" si="5"/>
        <v>155800</v>
      </c>
      <c r="G48" s="11">
        <v>975800</v>
      </c>
      <c r="H48" s="16"/>
      <c r="I48" s="17">
        <f t="shared" si="2"/>
        <v>0</v>
      </c>
      <c r="J48" s="18">
        <f t="shared" si="3"/>
        <v>0</v>
      </c>
    </row>
    <row r="49" spans="1:10" s="2" customFormat="1" ht="27" customHeight="1">
      <c r="A49" s="25">
        <v>45</v>
      </c>
      <c r="B49" s="37" t="s">
        <v>88</v>
      </c>
      <c r="C49" s="36" t="s">
        <v>89</v>
      </c>
      <c r="D49" s="26">
        <v>1</v>
      </c>
      <c r="E49" s="31">
        <f t="shared" si="4"/>
        <v>820000</v>
      </c>
      <c r="F49" s="32">
        <f t="shared" si="5"/>
        <v>155800</v>
      </c>
      <c r="G49" s="11">
        <v>975800</v>
      </c>
      <c r="H49" s="16"/>
      <c r="I49" s="17">
        <f t="shared" si="2"/>
        <v>0</v>
      </c>
      <c r="J49" s="18">
        <f t="shared" si="3"/>
        <v>0</v>
      </c>
    </row>
    <row r="50" spans="1:10" s="2" customFormat="1" ht="27" customHeight="1">
      <c r="A50" s="25">
        <v>46</v>
      </c>
      <c r="B50" s="37" t="s">
        <v>90</v>
      </c>
      <c r="C50" s="37" t="s">
        <v>91</v>
      </c>
      <c r="D50" s="26">
        <v>1</v>
      </c>
      <c r="E50" s="31">
        <f t="shared" si="4"/>
        <v>384450.42016806727</v>
      </c>
      <c r="F50" s="32">
        <f t="shared" si="5"/>
        <v>73045.579831932788</v>
      </c>
      <c r="G50" s="11">
        <v>457496</v>
      </c>
      <c r="H50" s="16"/>
      <c r="I50" s="17">
        <f t="shared" si="2"/>
        <v>0</v>
      </c>
      <c r="J50" s="18">
        <f t="shared" si="3"/>
        <v>0</v>
      </c>
    </row>
    <row r="51" spans="1:10" s="2" customFormat="1" ht="27" customHeight="1">
      <c r="A51" s="25">
        <v>47</v>
      </c>
      <c r="B51" s="37" t="s">
        <v>92</v>
      </c>
      <c r="C51" s="37" t="s">
        <v>93</v>
      </c>
      <c r="D51" s="26">
        <v>1</v>
      </c>
      <c r="E51" s="31">
        <f t="shared" si="4"/>
        <v>266700</v>
      </c>
      <c r="F51" s="32">
        <f t="shared" si="5"/>
        <v>50673</v>
      </c>
      <c r="G51" s="11">
        <v>317373</v>
      </c>
      <c r="H51" s="16"/>
      <c r="I51" s="17">
        <f t="shared" si="2"/>
        <v>0</v>
      </c>
      <c r="J51" s="18">
        <f t="shared" si="3"/>
        <v>0</v>
      </c>
    </row>
    <row r="52" spans="1:10" s="2" customFormat="1" ht="27" customHeight="1">
      <c r="A52" s="25">
        <v>48</v>
      </c>
      <c r="B52" s="37" t="s">
        <v>94</v>
      </c>
      <c r="C52" s="37" t="s">
        <v>95</v>
      </c>
      <c r="D52" s="26">
        <v>1</v>
      </c>
      <c r="E52" s="31">
        <f t="shared" si="4"/>
        <v>785200</v>
      </c>
      <c r="F52" s="32">
        <f t="shared" si="5"/>
        <v>149188</v>
      </c>
      <c r="G52" s="11">
        <v>934388</v>
      </c>
      <c r="H52" s="16"/>
      <c r="I52" s="17">
        <f t="shared" si="2"/>
        <v>0</v>
      </c>
      <c r="J52" s="18">
        <f t="shared" si="3"/>
        <v>0</v>
      </c>
    </row>
    <row r="53" spans="1:10" s="2" customFormat="1" ht="27" customHeight="1">
      <c r="A53" s="25">
        <v>49</v>
      </c>
      <c r="B53" s="37" t="s">
        <v>96</v>
      </c>
      <c r="C53" s="37" t="s">
        <v>97</v>
      </c>
      <c r="D53" s="26">
        <v>1</v>
      </c>
      <c r="E53" s="31">
        <f t="shared" si="4"/>
        <v>91300</v>
      </c>
      <c r="F53" s="32">
        <f t="shared" si="5"/>
        <v>17347</v>
      </c>
      <c r="G53" s="11">
        <v>108647</v>
      </c>
      <c r="H53" s="16"/>
      <c r="I53" s="17">
        <f t="shared" si="2"/>
        <v>0</v>
      </c>
      <c r="J53" s="18">
        <f t="shared" si="3"/>
        <v>0</v>
      </c>
    </row>
    <row r="54" spans="1:10" s="2" customFormat="1" ht="27" customHeight="1">
      <c r="A54" s="25">
        <v>50</v>
      </c>
      <c r="B54" s="37" t="s">
        <v>98</v>
      </c>
      <c r="C54" s="37" t="s">
        <v>97</v>
      </c>
      <c r="D54" s="26">
        <v>1</v>
      </c>
      <c r="E54" s="31">
        <f t="shared" si="4"/>
        <v>121750.42016806723</v>
      </c>
      <c r="F54" s="32">
        <f t="shared" si="5"/>
        <v>23132.579831932773</v>
      </c>
      <c r="G54" s="11">
        <v>144883</v>
      </c>
      <c r="H54" s="16"/>
      <c r="I54" s="17">
        <f t="shared" si="2"/>
        <v>0</v>
      </c>
      <c r="J54" s="18">
        <f t="shared" si="3"/>
        <v>0</v>
      </c>
    </row>
    <row r="55" spans="1:10" s="2" customFormat="1" ht="27" customHeight="1">
      <c r="A55" s="25">
        <v>51</v>
      </c>
      <c r="B55" s="37" t="s">
        <v>99</v>
      </c>
      <c r="C55" s="37" t="s">
        <v>100</v>
      </c>
      <c r="D55" s="26">
        <v>1</v>
      </c>
      <c r="E55" s="31">
        <f t="shared" si="4"/>
        <v>143425.21008403361</v>
      </c>
      <c r="F55" s="32">
        <f t="shared" si="5"/>
        <v>27250.789915966387</v>
      </c>
      <c r="G55" s="11">
        <v>170676</v>
      </c>
      <c r="H55" s="16"/>
      <c r="I55" s="17">
        <f t="shared" si="2"/>
        <v>0</v>
      </c>
      <c r="J55" s="18">
        <f t="shared" si="3"/>
        <v>0</v>
      </c>
    </row>
    <row r="56" spans="1:10" s="2" customFormat="1" ht="27" customHeight="1">
      <c r="A56" s="25">
        <v>52</v>
      </c>
      <c r="B56" s="37" t="s">
        <v>101</v>
      </c>
      <c r="C56" s="37" t="s">
        <v>95</v>
      </c>
      <c r="D56" s="26">
        <v>1</v>
      </c>
      <c r="E56" s="31">
        <f t="shared" si="4"/>
        <v>137025.21008403361</v>
      </c>
      <c r="F56" s="32">
        <f t="shared" si="5"/>
        <v>26034.789915966387</v>
      </c>
      <c r="G56" s="11">
        <v>163060</v>
      </c>
      <c r="H56" s="16"/>
      <c r="I56" s="17">
        <f t="shared" si="2"/>
        <v>0</v>
      </c>
      <c r="J56" s="18">
        <f t="shared" si="3"/>
        <v>0</v>
      </c>
    </row>
    <row r="57" spans="1:10" s="2" customFormat="1" ht="27" customHeight="1">
      <c r="A57" s="25">
        <v>53</v>
      </c>
      <c r="B57" s="37" t="s">
        <v>102</v>
      </c>
      <c r="C57" s="36" t="s">
        <v>103</v>
      </c>
      <c r="D57" s="26">
        <v>1</v>
      </c>
      <c r="E57" s="31">
        <f t="shared" si="4"/>
        <v>46450.420168067227</v>
      </c>
      <c r="F57" s="32">
        <f t="shared" si="5"/>
        <v>8825.5798319327732</v>
      </c>
      <c r="G57" s="11">
        <v>55276</v>
      </c>
      <c r="H57" s="16"/>
      <c r="I57" s="17">
        <f t="shared" si="2"/>
        <v>0</v>
      </c>
      <c r="J57" s="18">
        <f t="shared" si="3"/>
        <v>0</v>
      </c>
    </row>
    <row r="58" spans="1:10" s="2" customFormat="1" ht="27" customHeight="1">
      <c r="A58" s="25">
        <v>54</v>
      </c>
      <c r="B58" s="37" t="s">
        <v>104</v>
      </c>
      <c r="C58" s="36" t="s">
        <v>105</v>
      </c>
      <c r="D58" s="26">
        <v>1</v>
      </c>
      <c r="E58" s="31">
        <f t="shared" si="4"/>
        <v>47874.789915966387</v>
      </c>
      <c r="F58" s="32">
        <f t="shared" si="5"/>
        <v>9096.2100840336134</v>
      </c>
      <c r="G58" s="11">
        <v>56971</v>
      </c>
      <c r="H58" s="16"/>
      <c r="I58" s="17">
        <f t="shared" si="2"/>
        <v>0</v>
      </c>
      <c r="J58" s="18">
        <f t="shared" si="3"/>
        <v>0</v>
      </c>
    </row>
    <row r="59" spans="1:10" s="2" customFormat="1" ht="27" customHeight="1">
      <c r="A59" s="25">
        <v>55</v>
      </c>
      <c r="B59" s="37" t="s">
        <v>106</v>
      </c>
      <c r="C59" s="36" t="s">
        <v>107</v>
      </c>
      <c r="D59" s="26">
        <v>1</v>
      </c>
      <c r="E59" s="31">
        <f t="shared" si="4"/>
        <v>93550.420168067227</v>
      </c>
      <c r="F59" s="32">
        <f t="shared" si="5"/>
        <v>17774.579831932773</v>
      </c>
      <c r="G59" s="11">
        <v>111325</v>
      </c>
      <c r="H59" s="16"/>
      <c r="I59" s="17">
        <f t="shared" si="2"/>
        <v>0</v>
      </c>
      <c r="J59" s="18">
        <f t="shared" si="3"/>
        <v>0</v>
      </c>
    </row>
    <row r="60" spans="1:10" s="2" customFormat="1" ht="27" customHeight="1">
      <c r="A60" s="25">
        <v>56</v>
      </c>
      <c r="B60" s="36" t="s">
        <v>108</v>
      </c>
      <c r="C60" s="37" t="s">
        <v>53</v>
      </c>
      <c r="D60" s="26">
        <v>1</v>
      </c>
      <c r="E60" s="31">
        <f t="shared" si="4"/>
        <v>142650.42016806724</v>
      </c>
      <c r="F60" s="32">
        <f t="shared" si="5"/>
        <v>27103.579831932777</v>
      </c>
      <c r="G60" s="11">
        <v>169754</v>
      </c>
      <c r="H60" s="16"/>
      <c r="I60" s="17">
        <f t="shared" si="2"/>
        <v>0</v>
      </c>
      <c r="J60" s="18">
        <f t="shared" si="3"/>
        <v>0</v>
      </c>
    </row>
    <row r="61" spans="1:10" s="2" customFormat="1" ht="27" customHeight="1">
      <c r="A61" s="25">
        <v>57</v>
      </c>
      <c r="B61" s="36" t="s">
        <v>109</v>
      </c>
      <c r="C61" s="37" t="s">
        <v>53</v>
      </c>
      <c r="D61" s="26">
        <v>1</v>
      </c>
      <c r="E61" s="31">
        <f t="shared" si="4"/>
        <v>851150.42016806721</v>
      </c>
      <c r="F61" s="32">
        <f t="shared" si="5"/>
        <v>161718.57983193276</v>
      </c>
      <c r="G61" s="11">
        <v>1012869</v>
      </c>
      <c r="H61" s="16"/>
      <c r="I61" s="17">
        <f t="shared" si="2"/>
        <v>0</v>
      </c>
      <c r="J61" s="18">
        <f t="shared" si="3"/>
        <v>0</v>
      </c>
    </row>
    <row r="62" spans="1:10" s="2" customFormat="1" ht="27" customHeight="1" thickBot="1">
      <c r="A62" s="27">
        <v>58</v>
      </c>
      <c r="B62" s="38" t="s">
        <v>110</v>
      </c>
      <c r="C62" s="39" t="s">
        <v>53</v>
      </c>
      <c r="D62" s="28">
        <v>1</v>
      </c>
      <c r="E62" s="33">
        <f t="shared" si="4"/>
        <v>797433.61344537814</v>
      </c>
      <c r="F62" s="34">
        <f t="shared" si="5"/>
        <v>151512.38655462186</v>
      </c>
      <c r="G62" s="12">
        <v>948946</v>
      </c>
      <c r="H62" s="16"/>
      <c r="I62" s="17">
        <f t="shared" si="2"/>
        <v>0</v>
      </c>
      <c r="J62" s="18">
        <f t="shared" si="3"/>
        <v>0</v>
      </c>
    </row>
    <row r="63" spans="1:10" ht="15.75" customHeight="1" thickBot="1">
      <c r="A63" s="45" t="s">
        <v>111</v>
      </c>
      <c r="B63" s="46"/>
      <c r="C63" s="46"/>
      <c r="D63" s="47"/>
      <c r="E63" s="62" t="s">
        <v>112</v>
      </c>
      <c r="F63" s="63"/>
      <c r="G63" s="19">
        <f>SUM(G5:G62)</f>
        <v>27142774</v>
      </c>
      <c r="H63" s="20" t="s">
        <v>112</v>
      </c>
      <c r="I63" s="21"/>
      <c r="J63" s="22">
        <f>+SUM(J5:J62)</f>
        <v>0</v>
      </c>
    </row>
    <row r="64" spans="1:10" ht="12" customHeight="1">
      <c r="A64" s="64" t="s">
        <v>113</v>
      </c>
      <c r="B64" s="65"/>
      <c r="C64" s="65"/>
      <c r="D64" s="65"/>
      <c r="E64" s="65"/>
      <c r="F64" s="65"/>
      <c r="G64" s="65"/>
      <c r="H64" s="65"/>
      <c r="I64" s="65"/>
      <c r="J64" s="66"/>
    </row>
    <row r="65" spans="1:10" ht="38.25" customHeight="1" thickBot="1">
      <c r="A65" s="67"/>
      <c r="B65" s="68"/>
      <c r="C65" s="68"/>
      <c r="D65" s="68"/>
      <c r="E65" s="68"/>
      <c r="F65" s="68"/>
      <c r="G65" s="68"/>
      <c r="H65" s="68"/>
      <c r="I65" s="68"/>
      <c r="J65" s="69"/>
    </row>
    <row r="66" spans="1:10" ht="156.75" customHeight="1" thickBot="1">
      <c r="A66" s="52" t="s">
        <v>114</v>
      </c>
      <c r="B66" s="53"/>
      <c r="C66" s="53"/>
      <c r="D66" s="53"/>
      <c r="E66" s="53"/>
      <c r="F66" s="53"/>
      <c r="G66" s="53"/>
      <c r="H66" s="53"/>
      <c r="I66" s="53"/>
      <c r="J66" s="53"/>
    </row>
  </sheetData>
  <mergeCells count="11">
    <mergeCell ref="A1:J2"/>
    <mergeCell ref="A63:D63"/>
    <mergeCell ref="C3:C4"/>
    <mergeCell ref="D3:D4"/>
    <mergeCell ref="A66:J66"/>
    <mergeCell ref="E3:G3"/>
    <mergeCell ref="H3:J3"/>
    <mergeCell ref="A3:A4"/>
    <mergeCell ref="B3:B4"/>
    <mergeCell ref="E63:F63"/>
    <mergeCell ref="A64:J65"/>
  </mergeCells>
  <pageMargins left="0.70866141732283472" right="0.70866141732283472" top="1.10625" bottom="0.74803149606299213" header="0.31496062992125984" footer="0.31496062992125984"/>
  <pageSetup paperSize="14" scale="47" fitToHeight="0" orientation="landscape" r:id="rId1"/>
  <headerFooter>
    <oddHeader xml:space="preserve">&amp;C    
&amp;G
&amp;"Verdana,Negrita"ESTUDIO DE MERCADO       &amp;"-,Normal"        &amp;"Verdana,Negrita"  &amp;"-,Normal"                           
                                                          </oddHeader>
    <oddFooter>&amp;L&amp;"Verdana,Normal"&amp;10Dirección: Avenida Carrera 50 No 26 - 55 Int. 2, Bogotá D.C., Colombia 
Conmutador: (+57) 601 254 2222 
Línea Nacional: (+57) 01 8000 112542&amp;RCódigo: A-07-F-010
Versión 3
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Nubia Milena Rodriguez Roberto</dc:creator>
  <cp:keywords/>
  <dc:description/>
  <cp:lastModifiedBy>Álvaro José Rodríguez Dangond</cp:lastModifiedBy>
  <cp:revision/>
  <dcterms:created xsi:type="dcterms:W3CDTF">2015-03-20T13:19:46Z</dcterms:created>
  <dcterms:modified xsi:type="dcterms:W3CDTF">2026-07-10T15:02:45Z</dcterms:modified>
  <cp:category/>
  <cp:contentStatus/>
</cp:coreProperties>
</file>