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f3efa6dbc0c29d3/TENJO/PROCESOS/2026/"/>
    </mc:Choice>
  </mc:AlternateContent>
  <xr:revisionPtr revIDLastSave="7" documentId="8_{FA52D36D-C922-40D5-9D1D-82B02193CF97}" xr6:coauthVersionLast="47" xr6:coauthVersionMax="47" xr10:uidLastSave="{C0194FB0-1B93-42FE-8287-818BB7A6659D}"/>
  <bookViews>
    <workbookView xWindow="-108" yWindow="-108" windowWidth="23256" windowHeight="12456" xr2:uid="{00000000-000D-0000-FFFF-FFFF00000000}"/>
  </bookViews>
  <sheets>
    <sheet name="Presupuesto Real" sheetId="2" r:id="rId1"/>
    <sheet name="COTIZACIONES SIN IVA" sheetId="11" state="hidden" r:id="rId2"/>
    <sheet name="COTIZACIONES CON IVA" sheetId="6" state="hidden" r:id="rId3"/>
  </sheets>
  <definedNames>
    <definedName name="_xlnm._FilterDatabase" localSheetId="2" hidden="1">'COTIZACIONES CON IVA'!#REF!</definedName>
    <definedName name="_xlnm._FilterDatabase" localSheetId="1" hidden="1">'COTIZACIONES SIN IVA'!#REF!</definedName>
    <definedName name="_xlnm._FilterDatabase" localSheetId="0" hidden="1">'Presupuesto Real'!#REF!</definedName>
    <definedName name="_xlnm.Print_Area" localSheetId="2">'COTIZACIONES CON IVA'!$A$3:$K$52</definedName>
    <definedName name="_xlnm.Print_Area" localSheetId="1">'COTIZACIONES SIN IVA'!$A$8:$I$19</definedName>
    <definedName name="_xlnm.Print_Area" localSheetId="0">'Presupuesto Real'!$A$2:$G$41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1" i="2" l="1"/>
  <c r="N31" i="2" s="1"/>
  <c r="M16" i="2"/>
  <c r="N16" i="2" s="1"/>
  <c r="M15" i="2"/>
  <c r="N15" i="2" s="1"/>
  <c r="M14" i="2"/>
  <c r="N14" i="2" s="1"/>
  <c r="L19" i="2"/>
  <c r="M19" i="2" s="1"/>
  <c r="N19" i="2" s="1"/>
  <c r="L18" i="2"/>
  <c r="M18" i="2" s="1"/>
  <c r="L17" i="2"/>
  <c r="M17" i="2" s="1"/>
  <c r="L16" i="2"/>
  <c r="L14" i="2"/>
  <c r="J31" i="2"/>
  <c r="J18" i="2"/>
  <c r="N18" i="2" s="1"/>
  <c r="J15" i="2"/>
  <c r="J14" i="2"/>
  <c r="I19" i="2"/>
  <c r="J19" i="2" s="1"/>
  <c r="I18" i="2"/>
  <c r="I17" i="2"/>
  <c r="J17" i="2" s="1"/>
  <c r="N17" i="2" s="1"/>
  <c r="I16" i="2"/>
  <c r="J16" i="2" s="1"/>
  <c r="I14" i="2"/>
  <c r="G31" i="2"/>
  <c r="G19" i="2"/>
  <c r="G18" i="2"/>
  <c r="G17" i="2"/>
  <c r="G16" i="2"/>
  <c r="G15" i="2"/>
  <c r="G14" i="2"/>
  <c r="F14" i="2"/>
  <c r="F16" i="2"/>
  <c r="F17" i="2"/>
  <c r="F18" i="2"/>
  <c r="F19" i="2"/>
  <c r="D27" i="2" l="1"/>
  <c r="D26" i="2"/>
  <c r="G27" i="2" l="1"/>
  <c r="J27" i="2"/>
  <c r="M27" i="2"/>
  <c r="N27" i="2" s="1"/>
  <c r="G26" i="2"/>
  <c r="J26" i="2"/>
  <c r="M26" i="2"/>
  <c r="N26" i="2" s="1"/>
  <c r="D28" i="2"/>
  <c r="D30" i="2"/>
  <c r="D25" i="2"/>
  <c r="D29" i="2"/>
  <c r="M30" i="2" l="1"/>
  <c r="N30" i="2" s="1"/>
  <c r="J30" i="2"/>
  <c r="G30" i="2"/>
  <c r="G29" i="2"/>
  <c r="J29" i="2"/>
  <c r="M29" i="2"/>
  <c r="N29" i="2" s="1"/>
  <c r="G28" i="2"/>
  <c r="J28" i="2"/>
  <c r="M28" i="2"/>
  <c r="J25" i="2"/>
  <c r="G25" i="2"/>
  <c r="M25" i="2"/>
  <c r="G23" i="6"/>
  <c r="G22" i="6"/>
  <c r="H22" i="6" s="1"/>
  <c r="G21" i="6"/>
  <c r="H21" i="6" s="1"/>
  <c r="G20" i="6"/>
  <c r="G19" i="6"/>
  <c r="H22" i="11"/>
  <c r="I22" i="11" s="1"/>
  <c r="H21" i="11"/>
  <c r="I21" i="11" s="1"/>
  <c r="H20" i="11"/>
  <c r="I20" i="11" s="1"/>
  <c r="G33" i="2" l="1"/>
  <c r="J33" i="2"/>
  <c r="N28" i="2"/>
  <c r="N25" i="2"/>
  <c r="M33" i="2"/>
  <c r="I21" i="6"/>
  <c r="I22" i="6"/>
  <c r="H19" i="6"/>
  <c r="I19" i="6" s="1"/>
  <c r="H20" i="6"/>
  <c r="I20" i="6" s="1"/>
  <c r="H14" i="11"/>
  <c r="I14" i="11" s="1"/>
  <c r="H16" i="11"/>
  <c r="I16" i="11" s="1"/>
  <c r="H15" i="11"/>
  <c r="I15" i="11" s="1"/>
  <c r="H17" i="11"/>
  <c r="I17" i="11" s="1"/>
  <c r="H18" i="11"/>
  <c r="I18" i="11" s="1"/>
  <c r="H19" i="11"/>
  <c r="I19" i="11" s="1"/>
  <c r="N33" i="2" l="1"/>
  <c r="G17" i="6"/>
  <c r="H17" i="6" s="1"/>
  <c r="I17" i="6" s="1"/>
  <c r="G14" i="6"/>
  <c r="H14" i="6" s="1"/>
  <c r="I14" i="6" s="1"/>
  <c r="I23" i="6"/>
  <c r="G18" i="6"/>
  <c r="H18" i="6" s="1"/>
  <c r="I18" i="6" s="1"/>
  <c r="G16" i="6"/>
  <c r="H16" i="6" s="1"/>
  <c r="I16" i="6" s="1"/>
  <c r="G15" i="6"/>
  <c r="I15" i="6" s="1"/>
</calcChain>
</file>

<file path=xl/sharedStrings.xml><?xml version="1.0" encoding="utf-8"?>
<sst xmlns="http://schemas.openxmlformats.org/spreadsheetml/2006/main" count="128" uniqueCount="51">
  <si>
    <t>M3</t>
  </si>
  <si>
    <t>CANT.</t>
  </si>
  <si>
    <t>UNIDAD</t>
  </si>
  <si>
    <t>DESCRIPCIÓN</t>
  </si>
  <si>
    <t>ÍTEM</t>
  </si>
  <si>
    <t>______________________________________</t>
  </si>
  <si>
    <t>VR / UNITARIO SIN IVA</t>
  </si>
  <si>
    <t>VR / IVA (19%)</t>
  </si>
  <si>
    <t xml:space="preserve">VALOR ESTIMADO </t>
  </si>
  <si>
    <t xml:space="preserve">PROMEDIO </t>
  </si>
  <si>
    <t>COTI 1</t>
  </si>
  <si>
    <t>COTI 2</t>
  </si>
  <si>
    <t xml:space="preserve">  COTI 3</t>
  </si>
  <si>
    <t>KM/M3</t>
  </si>
  <si>
    <t>“SUMINISTRO DE MATERIALES PÉTREOS PARA EL MANTENIMIENTO DE VÍAS TERCIARIAS Y MEJORAMIENTO DE SENDEROS Y ANDENES PEATONALES DEL MUNICIPIO DE TENJO, CUNDINAMARCA.”</t>
  </si>
  <si>
    <t>OSCAR LEONARDO FORERO HIGUERA</t>
  </si>
  <si>
    <t>SECRETARIO DE INFRAESTRUCTURA Y OBRA PÚBLICA</t>
  </si>
  <si>
    <t xml:space="preserve">VR/TOTAL </t>
  </si>
  <si>
    <t>Iva 19%</t>
  </si>
  <si>
    <t>Valor Total Con Iva</t>
  </si>
  <si>
    <t>INGENIERIA Y DISEÑO</t>
  </si>
  <si>
    <t>INFRAESTRUCTURA Y SUMINISTROS VIALES</t>
  </si>
  <si>
    <t>M2</t>
  </si>
  <si>
    <t>SUMINISTRO DE MEZCLA ASFALTICA MDC-19  (Puesto en el Municipio de Tenjo)</t>
  </si>
  <si>
    <t>LITRO</t>
  </si>
  <si>
    <t>COTIZACIÒN 1</t>
  </si>
  <si>
    <t>COTIZACIÒN 2</t>
  </si>
  <si>
    <t>COTIZACIÒN 3</t>
  </si>
  <si>
    <t>PLUTARCO LANDINEZ MARTINEZ</t>
  </si>
  <si>
    <t>SUMINISTRO DE PIEDRA RAJÒN 10 - 20  (Puesto en el Municipio de Tenjo)</t>
  </si>
  <si>
    <t>SUMINSTRO DE GRAVILLA 1/2 - 3/4 TRITURADA DE RIO (Puesto en el Municipio de Tenjo)</t>
  </si>
  <si>
    <t>SUMINISTRO DE ARENA LAVADA DE TRITURACION (Puesto en el Municipio de Tenjo)</t>
  </si>
  <si>
    <t>SUMINISTRO DE ARENA AMARILLA DE PEÑA (Puesto en el Municipio de Tenjo)</t>
  </si>
  <si>
    <t>ASFALTITA PURA (Puesto en el Municipio de Tenjo)</t>
  </si>
  <si>
    <t>SUMINISTRO DE RECEBO SELECCIONADO B-200 (Puesto en el Municipio de Tenjo)</t>
  </si>
  <si>
    <t>SLURRY SEAL (Puesto en el Municipio de Tenjo)</t>
  </si>
  <si>
    <t>SUMINISTRO DE EMULSIÒN ASFALTICA CRL-1 (Puesto en el Municipio de Tenjo)</t>
  </si>
  <si>
    <t>TRANSPORTE MATERIAL  (Distribución de material del centro de acopio Municipal a Vías Terciarias)</t>
  </si>
  <si>
    <t>TRANSPORTE SUMINISTRO DE RECEBO SELECCIONADO B-200 (Puesto en el Municipio de Tenjo)</t>
  </si>
  <si>
    <t>TRANSPORTE ASFALTITA PURA (Puesto en el Municipio de Tenjo)</t>
  </si>
  <si>
    <t>TRANSPORTE SUMINISTRO DE PIEDRA RAJÒN 10 - 20  (Puesto en el Municipio de Tenjo)</t>
  </si>
  <si>
    <t>TRANSPORTE SLURRY SEAL (Puesto en el Municipio de Tenjo)</t>
  </si>
  <si>
    <t>TRANSPORTE SUMINISTRO DE MEZCLA ASFALTICA MDC-19  (Puesto en el Municipio de Tenjo)</t>
  </si>
  <si>
    <t>TRANSPORTE SUMINISTRO DE EMULSIÒN ASFALTICA CRL-1 (Puesto en el Municipio de Tenjo)</t>
  </si>
  <si>
    <t xml:space="preserve">VALOR TOTAL </t>
  </si>
  <si>
    <t>JUAN CARLOS FIQUITIVA SIERRA</t>
  </si>
  <si>
    <t xml:space="preserve">Elaboró: ing.  José Julian Vanegas Vargas </t>
  </si>
  <si>
    <t>PLUSEL INGENIEROS</t>
  </si>
  <si>
    <t>CARCAVA INGENIERIA</t>
  </si>
  <si>
    <t>AGREGADOS  &amp; CONSTRUCCIONES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</si>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</sst>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\-&quot;$&quot;#,##0.00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(&quot;$&quot;\ * #,##0_);_(&quot;$&quot;\ * \(#,##0\);_(&quot;$&quot;\ * &quot;-&quot;_);_(@_)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_ [$€-2]\ * #,##0.00_ ;_ [$€-2]\ * \-#,##0.00_ ;_ [$€-2]\ * &quot;-&quot;??_ "/>
    <numFmt numFmtId="172" formatCode="_(&quot;$&quot;\ * #,##0.000_);_(&quot;$&quot;\ * \(#,##0.000\);_(&quot;$&quot;\ * &quot;-&quot;??_);_(@_)"/>
    <numFmt numFmtId="173" formatCode="_(&quot;$&quot;\ * #,##0.00_);_(&quot;$&quot;\ * \(#,##0.00\);_(&quot;$&quot;\ * &quot;-&quot;_);_(@_)"/>
    <numFmt numFmtId="174" formatCode="&quot;$&quot;\ #,##0"/>
    <numFmt numFmtId="175" formatCode="_-[$$-240A]\ * #,##0.00_-;\-[$$-240A]\ * #,##0.00_-;_-[$$-240A]\ * &quot;-&quot;??_-;_-@_-"/>
    <numFmt numFmtId="176" formatCode="_-&quot;$&quot;* #,##0_-;\-&quot;$&quot;* #,##0_-;_-&quot;$&quot;* &quot;-&quot;??_-;_-@_-"/>
  </numFmts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8"/>
      <name val="Arial Narrow"/>
      <family val="2"/>
    </font>
    <font>
      <b/>
      <sz val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indexed="8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06">
    <xf numFmtId="0" fontId="0" fillId="0" borderId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horizontal="center"/>
    </xf>
    <xf numFmtId="169" fontId="5" fillId="2" borderId="0" xfId="0" applyNumberFormat="1" applyFont="1" applyFill="1"/>
    <xf numFmtId="165" fontId="5" fillId="2" borderId="0" xfId="205" applyFont="1" applyFill="1" applyBorder="1" applyAlignment="1">
      <alignment horizontal="center"/>
    </xf>
    <xf numFmtId="172" fontId="5" fillId="2" borderId="0" xfId="0" applyNumberFormat="1" applyFont="1" applyFill="1"/>
    <xf numFmtId="172" fontId="5" fillId="2" borderId="0" xfId="205" applyNumberFormat="1" applyFont="1" applyFill="1" applyBorder="1" applyAlignment="1">
      <alignment horizontal="center"/>
    </xf>
    <xf numFmtId="165" fontId="5" fillId="2" borderId="0" xfId="205" applyFont="1" applyFill="1"/>
    <xf numFmtId="167" fontId="5" fillId="0" borderId="0" xfId="0" applyNumberFormat="1" applyFont="1"/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205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165" fontId="6" fillId="2" borderId="0" xfId="205" applyFont="1" applyFill="1" applyBorder="1" applyAlignment="1">
      <alignment horizontal="center" vertical="center" wrapText="1"/>
    </xf>
    <xf numFmtId="165" fontId="6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165" fontId="6" fillId="0" borderId="0" xfId="0" applyNumberFormat="1" applyFont="1" applyAlignment="1">
      <alignment wrapText="1"/>
    </xf>
    <xf numFmtId="0" fontId="3" fillId="4" borderId="4" xfId="0" applyFont="1" applyFill="1" applyBorder="1" applyAlignment="1">
      <alignment horizontal="center" vertical="center"/>
    </xf>
    <xf numFmtId="165" fontId="22" fillId="0" borderId="1" xfId="205" applyFont="1" applyBorder="1" applyAlignment="1">
      <alignment vertical="center" wrapText="1"/>
    </xf>
    <xf numFmtId="165" fontId="22" fillId="0" borderId="1" xfId="205" applyFont="1" applyBorder="1" applyAlignment="1">
      <alignment horizontal="left" vertical="center" wrapText="1"/>
    </xf>
    <xf numFmtId="165" fontId="22" fillId="0" borderId="1" xfId="205" applyFont="1" applyBorder="1" applyAlignment="1">
      <alignment horizontal="center" vertical="center" wrapText="1"/>
    </xf>
    <xf numFmtId="165" fontId="22" fillId="0" borderId="0" xfId="205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174" fontId="3" fillId="4" borderId="4" xfId="206" applyNumberFormat="1" applyFont="1" applyFill="1" applyBorder="1" applyAlignment="1">
      <alignment horizontal="center" vertical="center"/>
    </xf>
    <xf numFmtId="174" fontId="3" fillId="4" borderId="2" xfId="206" applyNumberFormat="1" applyFont="1" applyFill="1" applyBorder="1" applyAlignment="1">
      <alignment horizontal="center" vertical="center"/>
    </xf>
    <xf numFmtId="174" fontId="3" fillId="4" borderId="2" xfId="206" applyNumberFormat="1" applyFont="1" applyFill="1" applyBorder="1" applyAlignment="1">
      <alignment horizontal="center" vertical="center" wrapText="1"/>
    </xf>
    <xf numFmtId="174" fontId="3" fillId="3" borderId="3" xfId="206" applyNumberFormat="1" applyFont="1" applyFill="1" applyBorder="1" applyAlignment="1">
      <alignment horizontal="center" vertical="center"/>
    </xf>
    <xf numFmtId="174" fontId="3" fillId="3" borderId="1" xfId="206" applyNumberFormat="1" applyFont="1" applyFill="1" applyBorder="1" applyAlignment="1">
      <alignment horizontal="left" vertical="center" wrapText="1"/>
    </xf>
    <xf numFmtId="174" fontId="3" fillId="3" borderId="1" xfId="206" applyNumberFormat="1" applyFont="1" applyFill="1" applyBorder="1" applyAlignment="1">
      <alignment horizontal="center" vertical="center"/>
    </xf>
    <xf numFmtId="174" fontId="3" fillId="3" borderId="1" xfId="206" applyNumberFormat="1" applyFont="1" applyFill="1" applyBorder="1" applyAlignment="1">
      <alignment horizontal="center" vertical="center" wrapText="1"/>
    </xf>
    <xf numFmtId="174" fontId="3" fillId="3" borderId="1" xfId="206" applyNumberFormat="1" applyFont="1" applyFill="1" applyBorder="1" applyAlignment="1">
      <alignment vertical="center"/>
    </xf>
    <xf numFmtId="174" fontId="2" fillId="0" borderId="1" xfId="206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205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1" fontId="3" fillId="0" borderId="3" xfId="206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3" fillId="0" borderId="0" xfId="0" applyFont="1" applyAlignment="1">
      <alignment vertical="center" wrapText="1"/>
    </xf>
    <xf numFmtId="165" fontId="12" fillId="2" borderId="0" xfId="205" applyFont="1" applyFill="1" applyAlignment="1">
      <alignment vertical="center"/>
    </xf>
    <xf numFmtId="165" fontId="12" fillId="2" borderId="0" xfId="205" applyFont="1" applyFill="1" applyBorder="1" applyAlignment="1">
      <alignment horizontal="center" vertical="center"/>
    </xf>
    <xf numFmtId="172" fontId="12" fillId="2" borderId="0" xfId="205" applyNumberFormat="1" applyFont="1" applyFill="1" applyBorder="1" applyAlignment="1">
      <alignment horizontal="center" vertical="center"/>
    </xf>
    <xf numFmtId="10" fontId="12" fillId="0" borderId="0" xfId="0" applyNumberFormat="1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39" fontId="17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39" fontId="16" fillId="6" borderId="2" xfId="0" applyNumberFormat="1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/>
    </xf>
    <xf numFmtId="39" fontId="16" fillId="6" borderId="1" xfId="0" applyNumberFormat="1" applyFont="1" applyFill="1" applyBorder="1" applyAlignment="1">
      <alignment vertical="center"/>
    </xf>
    <xf numFmtId="39" fontId="3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39" fontId="3" fillId="6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9" fontId="3" fillId="6" borderId="1" xfId="205" applyNumberFormat="1" applyFont="1" applyFill="1" applyBorder="1" applyAlignment="1">
      <alignment horizontal="center" vertical="center" wrapText="1"/>
    </xf>
    <xf numFmtId="39" fontId="23" fillId="3" borderId="1" xfId="0" applyNumberFormat="1" applyFont="1" applyFill="1" applyBorder="1" applyAlignment="1">
      <alignment horizontal="center" vertical="center" wrapText="1"/>
    </xf>
    <xf numFmtId="169" fontId="23" fillId="3" borderId="1" xfId="205" applyNumberFormat="1" applyFont="1" applyFill="1" applyBorder="1" applyAlignment="1">
      <alignment horizontal="center" vertical="center" wrapText="1"/>
    </xf>
    <xf numFmtId="176" fontId="2" fillId="0" borderId="1" xfId="205" applyNumberFormat="1" applyFont="1" applyFill="1" applyBorder="1" applyAlignment="1">
      <alignment horizontal="center" vertical="center" wrapText="1"/>
    </xf>
    <xf numFmtId="176" fontId="22" fillId="0" borderId="1" xfId="205" applyNumberFormat="1" applyFont="1" applyBorder="1" applyAlignment="1">
      <alignment horizontal="center" vertical="center" wrapText="1"/>
    </xf>
    <xf numFmtId="3" fontId="13" fillId="5" borderId="0" xfId="0" applyNumberFormat="1" applyFont="1" applyFill="1" applyAlignment="1">
      <alignment vertical="center"/>
    </xf>
    <xf numFmtId="0" fontId="15" fillId="0" borderId="0" xfId="0" applyFont="1" applyAlignment="1">
      <alignment vertical="center" wrapText="1"/>
    </xf>
    <xf numFmtId="39" fontId="16" fillId="7" borderId="2" xfId="0" applyNumberFormat="1" applyFont="1" applyFill="1" applyBorder="1" applyAlignment="1">
      <alignment horizontal="center" vertical="center" wrapText="1"/>
    </xf>
    <xf numFmtId="164" fontId="16" fillId="7" borderId="5" xfId="0" applyNumberFormat="1" applyFont="1" applyFill="1" applyBorder="1" applyAlignment="1">
      <alignment horizontal="center" vertical="center" wrapText="1"/>
    </xf>
    <xf numFmtId="169" fontId="16" fillId="7" borderId="1" xfId="205" applyNumberFormat="1" applyFont="1" applyFill="1" applyBorder="1" applyAlignment="1">
      <alignment vertical="center"/>
    </xf>
    <xf numFmtId="39" fontId="16" fillId="7" borderId="1" xfId="0" applyNumberFormat="1" applyFont="1" applyFill="1" applyBorder="1" applyAlignment="1">
      <alignment vertical="center"/>
    </xf>
    <xf numFmtId="164" fontId="16" fillId="7" borderId="6" xfId="0" applyNumberFormat="1" applyFont="1" applyFill="1" applyBorder="1" applyAlignment="1">
      <alignment vertical="center"/>
    </xf>
    <xf numFmtId="175" fontId="17" fillId="7" borderId="1" xfId="206" applyNumberFormat="1" applyFont="1" applyFill="1" applyBorder="1" applyAlignment="1">
      <alignment vertical="center" wrapText="1"/>
    </xf>
    <xf numFmtId="175" fontId="17" fillId="7" borderId="6" xfId="206" applyNumberFormat="1" applyFont="1" applyFill="1" applyBorder="1" applyAlignment="1">
      <alignment vertical="center" wrapText="1"/>
    </xf>
    <xf numFmtId="0" fontId="12" fillId="7" borderId="0" xfId="0" applyFont="1" applyFill="1" applyAlignment="1">
      <alignment vertical="center"/>
    </xf>
    <xf numFmtId="165" fontId="12" fillId="7" borderId="0" xfId="205" applyFont="1" applyFill="1" applyAlignment="1">
      <alignment vertical="center"/>
    </xf>
    <xf numFmtId="173" fontId="16" fillId="7" borderId="7" xfId="206" applyNumberFormat="1" applyFont="1" applyFill="1" applyBorder="1" applyAlignment="1">
      <alignment vertical="center"/>
    </xf>
    <xf numFmtId="39" fontId="16" fillId="8" borderId="2" xfId="0" applyNumberFormat="1" applyFont="1" applyFill="1" applyBorder="1" applyAlignment="1">
      <alignment horizontal="center" vertical="center" wrapText="1"/>
    </xf>
    <xf numFmtId="164" fontId="16" fillId="8" borderId="5" xfId="0" applyNumberFormat="1" applyFont="1" applyFill="1" applyBorder="1" applyAlignment="1">
      <alignment horizontal="center" vertical="center" wrapText="1"/>
    </xf>
    <xf numFmtId="169" fontId="16" fillId="8" borderId="1" xfId="205" applyNumberFormat="1" applyFont="1" applyFill="1" applyBorder="1" applyAlignment="1">
      <alignment vertical="center"/>
    </xf>
    <xf numFmtId="39" fontId="16" fillId="8" borderId="1" xfId="0" applyNumberFormat="1" applyFont="1" applyFill="1" applyBorder="1" applyAlignment="1">
      <alignment vertical="center"/>
    </xf>
    <xf numFmtId="164" fontId="16" fillId="8" borderId="6" xfId="0" applyNumberFormat="1" applyFont="1" applyFill="1" applyBorder="1" applyAlignment="1">
      <alignment vertical="center"/>
    </xf>
    <xf numFmtId="175" fontId="17" fillId="8" borderId="1" xfId="206" applyNumberFormat="1" applyFont="1" applyFill="1" applyBorder="1" applyAlignment="1">
      <alignment vertical="center" wrapText="1"/>
    </xf>
    <xf numFmtId="175" fontId="17" fillId="8" borderId="6" xfId="206" applyNumberFormat="1" applyFont="1" applyFill="1" applyBorder="1" applyAlignment="1">
      <alignment vertical="center" wrapText="1"/>
    </xf>
    <xf numFmtId="0" fontId="12" fillId="8" borderId="0" xfId="0" applyFont="1" applyFill="1" applyAlignment="1">
      <alignment vertical="center"/>
    </xf>
    <xf numFmtId="165" fontId="12" fillId="8" borderId="0" xfId="205" applyFont="1" applyFill="1" applyAlignment="1">
      <alignment vertical="center"/>
    </xf>
    <xf numFmtId="173" fontId="16" fillId="8" borderId="7" xfId="206" applyNumberFormat="1" applyFont="1" applyFill="1" applyBorder="1" applyAlignment="1">
      <alignment vertical="center"/>
    </xf>
    <xf numFmtId="39" fontId="16" fillId="9" borderId="2" xfId="0" applyNumberFormat="1" applyFont="1" applyFill="1" applyBorder="1" applyAlignment="1">
      <alignment horizontal="center" vertical="center" wrapText="1"/>
    </xf>
    <xf numFmtId="169" fontId="16" fillId="9" borderId="1" xfId="205" applyNumberFormat="1" applyFont="1" applyFill="1" applyBorder="1" applyAlignment="1">
      <alignment vertical="center"/>
    </xf>
    <xf numFmtId="39" fontId="16" fillId="9" borderId="1" xfId="0" applyNumberFormat="1" applyFont="1" applyFill="1" applyBorder="1" applyAlignment="1">
      <alignment vertical="center"/>
    </xf>
    <xf numFmtId="175" fontId="17" fillId="9" borderId="1" xfId="206" applyNumberFormat="1" applyFont="1" applyFill="1" applyBorder="1" applyAlignment="1">
      <alignment vertical="center" wrapText="1"/>
    </xf>
    <xf numFmtId="0" fontId="12" fillId="9" borderId="0" xfId="0" applyFont="1" applyFill="1" applyAlignment="1">
      <alignment vertical="center"/>
    </xf>
    <xf numFmtId="165" fontId="12" fillId="9" borderId="0" xfId="205" applyFont="1" applyFill="1" applyAlignment="1">
      <alignment vertical="center"/>
    </xf>
    <xf numFmtId="164" fontId="16" fillId="9" borderId="9" xfId="0" applyNumberFormat="1" applyFont="1" applyFill="1" applyBorder="1" applyAlignment="1">
      <alignment horizontal="center" vertical="center" wrapText="1"/>
    </xf>
    <xf numFmtId="164" fontId="16" fillId="9" borderId="10" xfId="0" applyNumberFormat="1" applyFont="1" applyFill="1" applyBorder="1" applyAlignment="1">
      <alignment vertical="center"/>
    </xf>
    <xf numFmtId="175" fontId="17" fillId="9" borderId="10" xfId="206" applyNumberFormat="1" applyFont="1" applyFill="1" applyBorder="1" applyAlignment="1">
      <alignment vertical="center" wrapText="1"/>
    </xf>
    <xf numFmtId="173" fontId="16" fillId="9" borderId="14" xfId="206" applyNumberFormat="1" applyFont="1" applyFill="1" applyBorder="1" applyAlignment="1">
      <alignment vertical="center"/>
    </xf>
    <xf numFmtId="0" fontId="13" fillId="10" borderId="15" xfId="0" applyFont="1" applyFill="1" applyBorder="1" applyAlignment="1">
      <alignment horizontal="center" vertical="center"/>
    </xf>
    <xf numFmtId="0" fontId="13" fillId="10" borderId="16" xfId="0" applyFont="1" applyFill="1" applyBorder="1" applyAlignment="1">
      <alignment vertical="center"/>
    </xf>
    <xf numFmtId="165" fontId="13" fillId="10" borderId="16" xfId="205" applyFont="1" applyFill="1" applyBorder="1" applyAlignment="1">
      <alignment vertical="center" wrapText="1"/>
    </xf>
    <xf numFmtId="0" fontId="12" fillId="10" borderId="17" xfId="0" applyFont="1" applyFill="1" applyBorder="1" applyAlignment="1">
      <alignment vertical="center"/>
    </xf>
    <xf numFmtId="165" fontId="13" fillId="10" borderId="18" xfId="0" applyNumberFormat="1" applyFont="1" applyFill="1" applyBorder="1" applyAlignment="1">
      <alignment vertical="center"/>
    </xf>
    <xf numFmtId="0" fontId="15" fillId="9" borderId="1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8" fillId="6" borderId="12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406">
    <cellStyle name="Euro" xfId="1" xr:uid="{00000000-0005-0000-0000-000000000000}"/>
    <cellStyle name="Euro 10" xfId="2" xr:uid="{00000000-0005-0000-0000-000001000000}"/>
    <cellStyle name="Euro 10 2" xfId="3" xr:uid="{00000000-0005-0000-0000-000002000000}"/>
    <cellStyle name="Euro 100" xfId="4" xr:uid="{00000000-0005-0000-0000-000003000000}"/>
    <cellStyle name="Euro 100 2" xfId="5" xr:uid="{00000000-0005-0000-0000-000004000000}"/>
    <cellStyle name="Euro 101" xfId="6" xr:uid="{00000000-0005-0000-0000-000005000000}"/>
    <cellStyle name="Euro 101 2" xfId="7" xr:uid="{00000000-0005-0000-0000-000006000000}"/>
    <cellStyle name="Euro 102" xfId="8" xr:uid="{00000000-0005-0000-0000-000007000000}"/>
    <cellStyle name="Euro 102 2" xfId="9" xr:uid="{00000000-0005-0000-0000-000008000000}"/>
    <cellStyle name="Euro 103" xfId="10" xr:uid="{00000000-0005-0000-0000-000009000000}"/>
    <cellStyle name="Euro 103 2" xfId="11" xr:uid="{00000000-0005-0000-0000-00000A000000}"/>
    <cellStyle name="Euro 11" xfId="12" xr:uid="{00000000-0005-0000-0000-00000B000000}"/>
    <cellStyle name="Euro 11 2" xfId="13" xr:uid="{00000000-0005-0000-0000-00000C000000}"/>
    <cellStyle name="Euro 12" xfId="14" xr:uid="{00000000-0005-0000-0000-00000D000000}"/>
    <cellStyle name="Euro 12 2" xfId="15" xr:uid="{00000000-0005-0000-0000-00000E000000}"/>
    <cellStyle name="Euro 13" xfId="16" xr:uid="{00000000-0005-0000-0000-00000F000000}"/>
    <cellStyle name="Euro 13 2" xfId="17" xr:uid="{00000000-0005-0000-0000-000010000000}"/>
    <cellStyle name="Euro 14" xfId="18" xr:uid="{00000000-0005-0000-0000-000011000000}"/>
    <cellStyle name="Euro 14 2" xfId="19" xr:uid="{00000000-0005-0000-0000-000012000000}"/>
    <cellStyle name="Euro 15" xfId="20" xr:uid="{00000000-0005-0000-0000-000013000000}"/>
    <cellStyle name="Euro 15 2" xfId="21" xr:uid="{00000000-0005-0000-0000-000014000000}"/>
    <cellStyle name="Euro 16" xfId="22" xr:uid="{00000000-0005-0000-0000-000015000000}"/>
    <cellStyle name="Euro 16 2" xfId="23" xr:uid="{00000000-0005-0000-0000-000016000000}"/>
    <cellStyle name="Euro 17" xfId="24" xr:uid="{00000000-0005-0000-0000-000017000000}"/>
    <cellStyle name="Euro 17 2" xfId="25" xr:uid="{00000000-0005-0000-0000-000018000000}"/>
    <cellStyle name="Euro 18" xfId="26" xr:uid="{00000000-0005-0000-0000-000019000000}"/>
    <cellStyle name="Euro 18 2" xfId="27" xr:uid="{00000000-0005-0000-0000-00001A000000}"/>
    <cellStyle name="Euro 19" xfId="28" xr:uid="{00000000-0005-0000-0000-00001B000000}"/>
    <cellStyle name="Euro 19 2" xfId="29" xr:uid="{00000000-0005-0000-0000-00001C000000}"/>
    <cellStyle name="Euro 2" xfId="30" xr:uid="{00000000-0005-0000-0000-00001D000000}"/>
    <cellStyle name="Euro 20" xfId="31" xr:uid="{00000000-0005-0000-0000-00001E000000}"/>
    <cellStyle name="Euro 20 2" xfId="32" xr:uid="{00000000-0005-0000-0000-00001F000000}"/>
    <cellStyle name="Euro 21" xfId="33" xr:uid="{00000000-0005-0000-0000-000020000000}"/>
    <cellStyle name="Euro 21 2" xfId="34" xr:uid="{00000000-0005-0000-0000-000021000000}"/>
    <cellStyle name="Euro 22" xfId="35" xr:uid="{00000000-0005-0000-0000-000022000000}"/>
    <cellStyle name="Euro 22 2" xfId="36" xr:uid="{00000000-0005-0000-0000-000023000000}"/>
    <cellStyle name="Euro 23" xfId="37" xr:uid="{00000000-0005-0000-0000-000024000000}"/>
    <cellStyle name="Euro 23 2" xfId="38" xr:uid="{00000000-0005-0000-0000-000025000000}"/>
    <cellStyle name="Euro 24" xfId="39" xr:uid="{00000000-0005-0000-0000-000026000000}"/>
    <cellStyle name="Euro 24 2" xfId="40" xr:uid="{00000000-0005-0000-0000-000027000000}"/>
    <cellStyle name="Euro 25" xfId="41" xr:uid="{00000000-0005-0000-0000-000028000000}"/>
    <cellStyle name="Euro 25 2" xfId="42" xr:uid="{00000000-0005-0000-0000-000029000000}"/>
    <cellStyle name="Euro 26" xfId="43" xr:uid="{00000000-0005-0000-0000-00002A000000}"/>
    <cellStyle name="Euro 26 2" xfId="44" xr:uid="{00000000-0005-0000-0000-00002B000000}"/>
    <cellStyle name="Euro 27" xfId="45" xr:uid="{00000000-0005-0000-0000-00002C000000}"/>
    <cellStyle name="Euro 27 2" xfId="46" xr:uid="{00000000-0005-0000-0000-00002D000000}"/>
    <cellStyle name="Euro 28" xfId="47" xr:uid="{00000000-0005-0000-0000-00002E000000}"/>
    <cellStyle name="Euro 28 2" xfId="48" xr:uid="{00000000-0005-0000-0000-00002F000000}"/>
    <cellStyle name="Euro 29" xfId="49" xr:uid="{00000000-0005-0000-0000-000030000000}"/>
    <cellStyle name="Euro 29 2" xfId="50" xr:uid="{00000000-0005-0000-0000-000031000000}"/>
    <cellStyle name="Euro 3" xfId="51" xr:uid="{00000000-0005-0000-0000-000032000000}"/>
    <cellStyle name="Euro 30" xfId="52" xr:uid="{00000000-0005-0000-0000-000033000000}"/>
    <cellStyle name="Euro 30 2" xfId="53" xr:uid="{00000000-0005-0000-0000-000034000000}"/>
    <cellStyle name="Euro 31" xfId="54" xr:uid="{00000000-0005-0000-0000-000035000000}"/>
    <cellStyle name="Euro 31 2" xfId="55" xr:uid="{00000000-0005-0000-0000-000036000000}"/>
    <cellStyle name="Euro 32" xfId="56" xr:uid="{00000000-0005-0000-0000-000037000000}"/>
    <cellStyle name="Euro 32 2" xfId="57" xr:uid="{00000000-0005-0000-0000-000038000000}"/>
    <cellStyle name="Euro 33" xfId="58" xr:uid="{00000000-0005-0000-0000-000039000000}"/>
    <cellStyle name="Euro 33 2" xfId="59" xr:uid="{00000000-0005-0000-0000-00003A000000}"/>
    <cellStyle name="Euro 34" xfId="60" xr:uid="{00000000-0005-0000-0000-00003B000000}"/>
    <cellStyle name="Euro 34 2" xfId="61" xr:uid="{00000000-0005-0000-0000-00003C000000}"/>
    <cellStyle name="Euro 35" xfId="62" xr:uid="{00000000-0005-0000-0000-00003D000000}"/>
    <cellStyle name="Euro 35 2" xfId="63" xr:uid="{00000000-0005-0000-0000-00003E000000}"/>
    <cellStyle name="Euro 36" xfId="64" xr:uid="{00000000-0005-0000-0000-00003F000000}"/>
    <cellStyle name="Euro 36 2" xfId="65" xr:uid="{00000000-0005-0000-0000-000040000000}"/>
    <cellStyle name="Euro 37" xfId="66" xr:uid="{00000000-0005-0000-0000-000041000000}"/>
    <cellStyle name="Euro 37 2" xfId="67" xr:uid="{00000000-0005-0000-0000-000042000000}"/>
    <cellStyle name="Euro 38" xfId="68" xr:uid="{00000000-0005-0000-0000-000043000000}"/>
    <cellStyle name="Euro 38 2" xfId="69" xr:uid="{00000000-0005-0000-0000-000044000000}"/>
    <cellStyle name="Euro 39" xfId="70" xr:uid="{00000000-0005-0000-0000-000045000000}"/>
    <cellStyle name="Euro 39 2" xfId="71" xr:uid="{00000000-0005-0000-0000-000046000000}"/>
    <cellStyle name="Euro 4" xfId="72" xr:uid="{00000000-0005-0000-0000-000047000000}"/>
    <cellStyle name="Euro 40" xfId="73" xr:uid="{00000000-0005-0000-0000-000048000000}"/>
    <cellStyle name="Euro 40 2" xfId="74" xr:uid="{00000000-0005-0000-0000-000049000000}"/>
    <cellStyle name="Euro 41" xfId="75" xr:uid="{00000000-0005-0000-0000-00004A000000}"/>
    <cellStyle name="Euro 41 2" xfId="76" xr:uid="{00000000-0005-0000-0000-00004B000000}"/>
    <cellStyle name="Euro 42" xfId="77" xr:uid="{00000000-0005-0000-0000-00004C000000}"/>
    <cellStyle name="Euro 42 2" xfId="78" xr:uid="{00000000-0005-0000-0000-00004D000000}"/>
    <cellStyle name="Euro 43" xfId="79" xr:uid="{00000000-0005-0000-0000-00004E000000}"/>
    <cellStyle name="Euro 43 2" xfId="80" xr:uid="{00000000-0005-0000-0000-00004F000000}"/>
    <cellStyle name="Euro 44" xfId="81" xr:uid="{00000000-0005-0000-0000-000050000000}"/>
    <cellStyle name="Euro 44 2" xfId="82" xr:uid="{00000000-0005-0000-0000-000051000000}"/>
    <cellStyle name="Euro 45" xfId="83" xr:uid="{00000000-0005-0000-0000-000052000000}"/>
    <cellStyle name="Euro 45 2" xfId="84" xr:uid="{00000000-0005-0000-0000-000053000000}"/>
    <cellStyle name="Euro 46" xfId="85" xr:uid="{00000000-0005-0000-0000-000054000000}"/>
    <cellStyle name="Euro 46 2" xfId="86" xr:uid="{00000000-0005-0000-0000-000055000000}"/>
    <cellStyle name="Euro 47" xfId="87" xr:uid="{00000000-0005-0000-0000-000056000000}"/>
    <cellStyle name="Euro 47 2" xfId="88" xr:uid="{00000000-0005-0000-0000-000057000000}"/>
    <cellStyle name="Euro 48" xfId="89" xr:uid="{00000000-0005-0000-0000-000058000000}"/>
    <cellStyle name="Euro 48 2" xfId="90" xr:uid="{00000000-0005-0000-0000-000059000000}"/>
    <cellStyle name="Euro 49" xfId="91" xr:uid="{00000000-0005-0000-0000-00005A000000}"/>
    <cellStyle name="Euro 49 2" xfId="92" xr:uid="{00000000-0005-0000-0000-00005B000000}"/>
    <cellStyle name="Euro 5" xfId="93" xr:uid="{00000000-0005-0000-0000-00005C000000}"/>
    <cellStyle name="Euro 5 2" xfId="94" xr:uid="{00000000-0005-0000-0000-00005D000000}"/>
    <cellStyle name="Euro 50" xfId="95" xr:uid="{00000000-0005-0000-0000-00005E000000}"/>
    <cellStyle name="Euro 50 2" xfId="96" xr:uid="{00000000-0005-0000-0000-00005F000000}"/>
    <cellStyle name="Euro 51" xfId="97" xr:uid="{00000000-0005-0000-0000-000060000000}"/>
    <cellStyle name="Euro 51 2" xfId="98" xr:uid="{00000000-0005-0000-0000-000061000000}"/>
    <cellStyle name="Euro 52" xfId="99" xr:uid="{00000000-0005-0000-0000-000062000000}"/>
    <cellStyle name="Euro 52 2" xfId="100" xr:uid="{00000000-0005-0000-0000-000063000000}"/>
    <cellStyle name="Euro 53" xfId="101" xr:uid="{00000000-0005-0000-0000-000064000000}"/>
    <cellStyle name="Euro 53 2" xfId="102" xr:uid="{00000000-0005-0000-0000-000065000000}"/>
    <cellStyle name="Euro 54" xfId="103" xr:uid="{00000000-0005-0000-0000-000066000000}"/>
    <cellStyle name="Euro 54 2" xfId="104" xr:uid="{00000000-0005-0000-0000-000067000000}"/>
    <cellStyle name="Euro 55" xfId="105" xr:uid="{00000000-0005-0000-0000-000068000000}"/>
    <cellStyle name="Euro 55 2" xfId="106" xr:uid="{00000000-0005-0000-0000-000069000000}"/>
    <cellStyle name="Euro 56" xfId="107" xr:uid="{00000000-0005-0000-0000-00006A000000}"/>
    <cellStyle name="Euro 56 2" xfId="108" xr:uid="{00000000-0005-0000-0000-00006B000000}"/>
    <cellStyle name="Euro 57" xfId="109" xr:uid="{00000000-0005-0000-0000-00006C000000}"/>
    <cellStyle name="Euro 57 2" xfId="110" xr:uid="{00000000-0005-0000-0000-00006D000000}"/>
    <cellStyle name="Euro 58" xfId="111" xr:uid="{00000000-0005-0000-0000-00006E000000}"/>
    <cellStyle name="Euro 58 2" xfId="112" xr:uid="{00000000-0005-0000-0000-00006F000000}"/>
    <cellStyle name="Euro 59" xfId="113" xr:uid="{00000000-0005-0000-0000-000070000000}"/>
    <cellStyle name="Euro 59 2" xfId="114" xr:uid="{00000000-0005-0000-0000-000071000000}"/>
    <cellStyle name="Euro 6" xfId="115" xr:uid="{00000000-0005-0000-0000-000072000000}"/>
    <cellStyle name="Euro 6 2" xfId="116" xr:uid="{00000000-0005-0000-0000-000073000000}"/>
    <cellStyle name="Euro 60" xfId="117" xr:uid="{00000000-0005-0000-0000-000074000000}"/>
    <cellStyle name="Euro 60 2" xfId="118" xr:uid="{00000000-0005-0000-0000-000075000000}"/>
    <cellStyle name="Euro 61" xfId="119" xr:uid="{00000000-0005-0000-0000-000076000000}"/>
    <cellStyle name="Euro 61 2" xfId="120" xr:uid="{00000000-0005-0000-0000-000077000000}"/>
    <cellStyle name="Euro 62" xfId="121" xr:uid="{00000000-0005-0000-0000-000078000000}"/>
    <cellStyle name="Euro 62 2" xfId="122" xr:uid="{00000000-0005-0000-0000-000079000000}"/>
    <cellStyle name="Euro 63" xfId="123" xr:uid="{00000000-0005-0000-0000-00007A000000}"/>
    <cellStyle name="Euro 63 2" xfId="124" xr:uid="{00000000-0005-0000-0000-00007B000000}"/>
    <cellStyle name="Euro 64" xfId="125" xr:uid="{00000000-0005-0000-0000-00007C000000}"/>
    <cellStyle name="Euro 64 2" xfId="126" xr:uid="{00000000-0005-0000-0000-00007D000000}"/>
    <cellStyle name="Euro 65" xfId="127" xr:uid="{00000000-0005-0000-0000-00007E000000}"/>
    <cellStyle name="Euro 65 2" xfId="128" xr:uid="{00000000-0005-0000-0000-00007F000000}"/>
    <cellStyle name="Euro 66" xfId="129" xr:uid="{00000000-0005-0000-0000-000080000000}"/>
    <cellStyle name="Euro 66 2" xfId="130" xr:uid="{00000000-0005-0000-0000-000081000000}"/>
    <cellStyle name="Euro 67" xfId="131" xr:uid="{00000000-0005-0000-0000-000082000000}"/>
    <cellStyle name="Euro 67 2" xfId="132" xr:uid="{00000000-0005-0000-0000-000083000000}"/>
    <cellStyle name="Euro 68" xfId="133" xr:uid="{00000000-0005-0000-0000-000084000000}"/>
    <cellStyle name="Euro 68 2" xfId="134" xr:uid="{00000000-0005-0000-0000-000085000000}"/>
    <cellStyle name="Euro 69" xfId="135" xr:uid="{00000000-0005-0000-0000-000086000000}"/>
    <cellStyle name="Euro 69 2" xfId="136" xr:uid="{00000000-0005-0000-0000-000087000000}"/>
    <cellStyle name="Euro 7" xfId="137" xr:uid="{00000000-0005-0000-0000-000088000000}"/>
    <cellStyle name="Euro 7 2" xfId="138" xr:uid="{00000000-0005-0000-0000-000089000000}"/>
    <cellStyle name="Euro 70" xfId="139" xr:uid="{00000000-0005-0000-0000-00008A000000}"/>
    <cellStyle name="Euro 70 2" xfId="140" xr:uid="{00000000-0005-0000-0000-00008B000000}"/>
    <cellStyle name="Euro 71" xfId="141" xr:uid="{00000000-0005-0000-0000-00008C000000}"/>
    <cellStyle name="Euro 71 2" xfId="142" xr:uid="{00000000-0005-0000-0000-00008D000000}"/>
    <cellStyle name="Euro 72" xfId="143" xr:uid="{00000000-0005-0000-0000-00008E000000}"/>
    <cellStyle name="Euro 72 2" xfId="144" xr:uid="{00000000-0005-0000-0000-00008F000000}"/>
    <cellStyle name="Euro 73" xfId="145" xr:uid="{00000000-0005-0000-0000-000090000000}"/>
    <cellStyle name="Euro 73 2" xfId="146" xr:uid="{00000000-0005-0000-0000-000091000000}"/>
    <cellStyle name="Euro 74" xfId="147" xr:uid="{00000000-0005-0000-0000-000092000000}"/>
    <cellStyle name="Euro 74 2" xfId="148" xr:uid="{00000000-0005-0000-0000-000093000000}"/>
    <cellStyle name="Euro 75" xfId="149" xr:uid="{00000000-0005-0000-0000-000094000000}"/>
    <cellStyle name="Euro 75 2" xfId="150" xr:uid="{00000000-0005-0000-0000-000095000000}"/>
    <cellStyle name="Euro 76" xfId="151" xr:uid="{00000000-0005-0000-0000-000096000000}"/>
    <cellStyle name="Euro 76 2" xfId="152" xr:uid="{00000000-0005-0000-0000-000097000000}"/>
    <cellStyle name="Euro 77" xfId="153" xr:uid="{00000000-0005-0000-0000-000098000000}"/>
    <cellStyle name="Euro 77 2" xfId="154" xr:uid="{00000000-0005-0000-0000-000099000000}"/>
    <cellStyle name="Euro 78" xfId="155" xr:uid="{00000000-0005-0000-0000-00009A000000}"/>
    <cellStyle name="Euro 78 2" xfId="156" xr:uid="{00000000-0005-0000-0000-00009B000000}"/>
    <cellStyle name="Euro 79" xfId="157" xr:uid="{00000000-0005-0000-0000-00009C000000}"/>
    <cellStyle name="Euro 79 2" xfId="158" xr:uid="{00000000-0005-0000-0000-00009D000000}"/>
    <cellStyle name="Euro 8" xfId="159" xr:uid="{00000000-0005-0000-0000-00009E000000}"/>
    <cellStyle name="Euro 80" xfId="160" xr:uid="{00000000-0005-0000-0000-00009F000000}"/>
    <cellStyle name="Euro 80 2" xfId="161" xr:uid="{00000000-0005-0000-0000-0000A0000000}"/>
    <cellStyle name="Euro 81" xfId="162" xr:uid="{00000000-0005-0000-0000-0000A1000000}"/>
    <cellStyle name="Euro 81 2" xfId="163" xr:uid="{00000000-0005-0000-0000-0000A2000000}"/>
    <cellStyle name="Euro 82" xfId="164" xr:uid="{00000000-0005-0000-0000-0000A3000000}"/>
    <cellStyle name="Euro 82 2" xfId="165" xr:uid="{00000000-0005-0000-0000-0000A4000000}"/>
    <cellStyle name="Euro 83" xfId="166" xr:uid="{00000000-0005-0000-0000-0000A5000000}"/>
    <cellStyle name="Euro 83 2" xfId="167" xr:uid="{00000000-0005-0000-0000-0000A6000000}"/>
    <cellStyle name="Euro 84" xfId="168" xr:uid="{00000000-0005-0000-0000-0000A7000000}"/>
    <cellStyle name="Euro 84 2" xfId="169" xr:uid="{00000000-0005-0000-0000-0000A8000000}"/>
    <cellStyle name="Euro 85" xfId="170" xr:uid="{00000000-0005-0000-0000-0000A9000000}"/>
    <cellStyle name="Euro 85 2" xfId="171" xr:uid="{00000000-0005-0000-0000-0000AA000000}"/>
    <cellStyle name="Euro 86" xfId="172" xr:uid="{00000000-0005-0000-0000-0000AB000000}"/>
    <cellStyle name="Euro 86 2" xfId="173" xr:uid="{00000000-0005-0000-0000-0000AC000000}"/>
    <cellStyle name="Euro 87" xfId="174" xr:uid="{00000000-0005-0000-0000-0000AD000000}"/>
    <cellStyle name="Euro 87 2" xfId="175" xr:uid="{00000000-0005-0000-0000-0000AE000000}"/>
    <cellStyle name="Euro 88" xfId="176" xr:uid="{00000000-0005-0000-0000-0000AF000000}"/>
    <cellStyle name="Euro 88 2" xfId="177" xr:uid="{00000000-0005-0000-0000-0000B0000000}"/>
    <cellStyle name="Euro 89" xfId="178" xr:uid="{00000000-0005-0000-0000-0000B1000000}"/>
    <cellStyle name="Euro 89 2" xfId="179" xr:uid="{00000000-0005-0000-0000-0000B2000000}"/>
    <cellStyle name="Euro 9" xfId="180" xr:uid="{00000000-0005-0000-0000-0000B3000000}"/>
    <cellStyle name="Euro 9 2" xfId="181" xr:uid="{00000000-0005-0000-0000-0000B4000000}"/>
    <cellStyle name="Euro 90" xfId="182" xr:uid="{00000000-0005-0000-0000-0000B5000000}"/>
    <cellStyle name="Euro 90 2" xfId="183" xr:uid="{00000000-0005-0000-0000-0000B6000000}"/>
    <cellStyle name="Euro 91" xfId="184" xr:uid="{00000000-0005-0000-0000-0000B7000000}"/>
    <cellStyle name="Euro 91 2" xfId="185" xr:uid="{00000000-0005-0000-0000-0000B8000000}"/>
    <cellStyle name="Euro 92" xfId="186" xr:uid="{00000000-0005-0000-0000-0000B9000000}"/>
    <cellStyle name="Euro 92 2" xfId="187" xr:uid="{00000000-0005-0000-0000-0000BA000000}"/>
    <cellStyle name="Euro 93" xfId="188" xr:uid="{00000000-0005-0000-0000-0000BB000000}"/>
    <cellStyle name="Euro 93 2" xfId="189" xr:uid="{00000000-0005-0000-0000-0000BC000000}"/>
    <cellStyle name="Euro 94" xfId="190" xr:uid="{00000000-0005-0000-0000-0000BD000000}"/>
    <cellStyle name="Euro 94 2" xfId="191" xr:uid="{00000000-0005-0000-0000-0000BE000000}"/>
    <cellStyle name="Euro 95" xfId="192" xr:uid="{00000000-0005-0000-0000-0000BF000000}"/>
    <cellStyle name="Euro 95 2" xfId="193" xr:uid="{00000000-0005-0000-0000-0000C0000000}"/>
    <cellStyle name="Euro 96" xfId="194" xr:uid="{00000000-0005-0000-0000-0000C1000000}"/>
    <cellStyle name="Euro 96 2" xfId="195" xr:uid="{00000000-0005-0000-0000-0000C2000000}"/>
    <cellStyle name="Euro 97" xfId="196" xr:uid="{00000000-0005-0000-0000-0000C3000000}"/>
    <cellStyle name="Euro 97 2" xfId="197" xr:uid="{00000000-0005-0000-0000-0000C4000000}"/>
    <cellStyle name="Euro 98" xfId="198" xr:uid="{00000000-0005-0000-0000-0000C5000000}"/>
    <cellStyle name="Euro 98 2" xfId="199" xr:uid="{00000000-0005-0000-0000-0000C6000000}"/>
    <cellStyle name="Euro 99" xfId="200" xr:uid="{00000000-0005-0000-0000-0000C7000000}"/>
    <cellStyle name="Euro 99 2" xfId="201" xr:uid="{00000000-0005-0000-0000-0000C8000000}"/>
    <cellStyle name="Millares 146 2" xfId="202" xr:uid="{00000000-0005-0000-0000-0000CA000000}"/>
    <cellStyle name="Millares 2 2" xfId="203" xr:uid="{00000000-0005-0000-0000-0000CB000000}"/>
    <cellStyle name="Millares 42 2" xfId="204" xr:uid="{00000000-0005-0000-0000-0000CC000000}"/>
    <cellStyle name="Moneda" xfId="205" builtinId="4"/>
    <cellStyle name="Moneda [0]" xfId="206" builtinId="7"/>
    <cellStyle name="Moneda 2" xfId="207" xr:uid="{00000000-0005-0000-0000-0000CF000000}"/>
    <cellStyle name="Moneda 2 2" xfId="208" xr:uid="{00000000-0005-0000-0000-0000D0000000}"/>
    <cellStyle name="Normal" xfId="0" builtinId="0"/>
    <cellStyle name="Normal 2" xfId="209" xr:uid="{00000000-0005-0000-0000-0000D2000000}"/>
    <cellStyle name="Normal 2 2" xfId="210" xr:uid="{00000000-0005-0000-0000-0000D3000000}"/>
    <cellStyle name="Normal 3" xfId="211" xr:uid="{00000000-0005-0000-0000-0000D4000000}"/>
    <cellStyle name="Normal 31 10" xfId="212" xr:uid="{00000000-0005-0000-0000-0000D5000000}"/>
    <cellStyle name="Normal 31 11" xfId="213" xr:uid="{00000000-0005-0000-0000-0000D6000000}"/>
    <cellStyle name="Normal 31 12" xfId="214" xr:uid="{00000000-0005-0000-0000-0000D7000000}"/>
    <cellStyle name="Normal 31 13" xfId="215" xr:uid="{00000000-0005-0000-0000-0000D8000000}"/>
    <cellStyle name="Normal 31 14" xfId="216" xr:uid="{00000000-0005-0000-0000-0000D9000000}"/>
    <cellStyle name="Normal 31 15" xfId="217" xr:uid="{00000000-0005-0000-0000-0000DA000000}"/>
    <cellStyle name="Normal 31 16" xfId="218" xr:uid="{00000000-0005-0000-0000-0000DB000000}"/>
    <cellStyle name="Normal 31 17" xfId="219" xr:uid="{00000000-0005-0000-0000-0000DC000000}"/>
    <cellStyle name="Normal 31 18" xfId="220" xr:uid="{00000000-0005-0000-0000-0000DD000000}"/>
    <cellStyle name="Normal 31 19" xfId="221" xr:uid="{00000000-0005-0000-0000-0000DE000000}"/>
    <cellStyle name="Normal 31 2" xfId="222" xr:uid="{00000000-0005-0000-0000-0000DF000000}"/>
    <cellStyle name="Normal 31 20" xfId="223" xr:uid="{00000000-0005-0000-0000-0000E0000000}"/>
    <cellStyle name="Normal 31 21" xfId="224" xr:uid="{00000000-0005-0000-0000-0000E1000000}"/>
    <cellStyle name="Normal 31 22" xfId="225" xr:uid="{00000000-0005-0000-0000-0000E2000000}"/>
    <cellStyle name="Normal 31 23" xfId="226" xr:uid="{00000000-0005-0000-0000-0000E3000000}"/>
    <cellStyle name="Normal 31 24" xfId="227" xr:uid="{00000000-0005-0000-0000-0000E4000000}"/>
    <cellStyle name="Normal 31 25" xfId="228" xr:uid="{00000000-0005-0000-0000-0000E5000000}"/>
    <cellStyle name="Normal 31 26" xfId="229" xr:uid="{00000000-0005-0000-0000-0000E6000000}"/>
    <cellStyle name="Normal 31 27" xfId="230" xr:uid="{00000000-0005-0000-0000-0000E7000000}"/>
    <cellStyle name="Normal 31 28" xfId="231" xr:uid="{00000000-0005-0000-0000-0000E8000000}"/>
    <cellStyle name="Normal 31 29" xfId="232" xr:uid="{00000000-0005-0000-0000-0000E9000000}"/>
    <cellStyle name="Normal 31 3" xfId="233" xr:uid="{00000000-0005-0000-0000-0000EA000000}"/>
    <cellStyle name="Normal 31 30" xfId="234" xr:uid="{00000000-0005-0000-0000-0000EB000000}"/>
    <cellStyle name="Normal 31 31" xfId="235" xr:uid="{00000000-0005-0000-0000-0000EC000000}"/>
    <cellStyle name="Normal 31 32" xfId="236" xr:uid="{00000000-0005-0000-0000-0000ED000000}"/>
    <cellStyle name="Normal 31 33" xfId="237" xr:uid="{00000000-0005-0000-0000-0000EE000000}"/>
    <cellStyle name="Normal 31 34" xfId="238" xr:uid="{00000000-0005-0000-0000-0000EF000000}"/>
    <cellStyle name="Normal 31 35" xfId="239" xr:uid="{00000000-0005-0000-0000-0000F0000000}"/>
    <cellStyle name="Normal 31 36" xfId="240" xr:uid="{00000000-0005-0000-0000-0000F1000000}"/>
    <cellStyle name="Normal 31 37" xfId="241" xr:uid="{00000000-0005-0000-0000-0000F2000000}"/>
    <cellStyle name="Normal 31 38" xfId="242" xr:uid="{00000000-0005-0000-0000-0000F3000000}"/>
    <cellStyle name="Normal 31 39" xfId="243" xr:uid="{00000000-0005-0000-0000-0000F4000000}"/>
    <cellStyle name="Normal 31 4" xfId="244" xr:uid="{00000000-0005-0000-0000-0000F5000000}"/>
    <cellStyle name="Normal 31 40" xfId="245" xr:uid="{00000000-0005-0000-0000-0000F6000000}"/>
    <cellStyle name="Normal 31 41" xfId="246" xr:uid="{00000000-0005-0000-0000-0000F7000000}"/>
    <cellStyle name="Normal 31 42" xfId="247" xr:uid="{00000000-0005-0000-0000-0000F8000000}"/>
    <cellStyle name="Normal 31 43" xfId="248" xr:uid="{00000000-0005-0000-0000-0000F9000000}"/>
    <cellStyle name="Normal 31 44" xfId="249" xr:uid="{00000000-0005-0000-0000-0000FA000000}"/>
    <cellStyle name="Normal 31 45" xfId="250" xr:uid="{00000000-0005-0000-0000-0000FB000000}"/>
    <cellStyle name="Normal 31 46" xfId="251" xr:uid="{00000000-0005-0000-0000-0000FC000000}"/>
    <cellStyle name="Normal 31 47" xfId="252" xr:uid="{00000000-0005-0000-0000-0000FD000000}"/>
    <cellStyle name="Normal 31 48" xfId="253" xr:uid="{00000000-0005-0000-0000-0000FE000000}"/>
    <cellStyle name="Normal 31 49" xfId="254" xr:uid="{00000000-0005-0000-0000-0000FF000000}"/>
    <cellStyle name="Normal 31 5" xfId="255" xr:uid="{00000000-0005-0000-0000-000000010000}"/>
    <cellStyle name="Normal 31 50" xfId="256" xr:uid="{00000000-0005-0000-0000-000001010000}"/>
    <cellStyle name="Normal 31 51" xfId="257" xr:uid="{00000000-0005-0000-0000-000002010000}"/>
    <cellStyle name="Normal 31 52" xfId="258" xr:uid="{00000000-0005-0000-0000-000003010000}"/>
    <cellStyle name="Normal 31 53" xfId="259" xr:uid="{00000000-0005-0000-0000-000004010000}"/>
    <cellStyle name="Normal 31 54" xfId="260" xr:uid="{00000000-0005-0000-0000-000005010000}"/>
    <cellStyle name="Normal 31 55" xfId="261" xr:uid="{00000000-0005-0000-0000-000006010000}"/>
    <cellStyle name="Normal 31 56" xfId="262" xr:uid="{00000000-0005-0000-0000-000007010000}"/>
    <cellStyle name="Normal 31 57" xfId="263" xr:uid="{00000000-0005-0000-0000-000008010000}"/>
    <cellStyle name="Normal 31 58" xfId="264" xr:uid="{00000000-0005-0000-0000-000009010000}"/>
    <cellStyle name="Normal 31 59" xfId="265" xr:uid="{00000000-0005-0000-0000-00000A010000}"/>
    <cellStyle name="Normal 31 6" xfId="266" xr:uid="{00000000-0005-0000-0000-00000B010000}"/>
    <cellStyle name="Normal 31 60" xfId="267" xr:uid="{00000000-0005-0000-0000-00000C010000}"/>
    <cellStyle name="Normal 31 61" xfId="268" xr:uid="{00000000-0005-0000-0000-00000D010000}"/>
    <cellStyle name="Normal 31 62" xfId="269" xr:uid="{00000000-0005-0000-0000-00000E010000}"/>
    <cellStyle name="Normal 31 63" xfId="270" xr:uid="{00000000-0005-0000-0000-00000F010000}"/>
    <cellStyle name="Normal 31 64" xfId="271" xr:uid="{00000000-0005-0000-0000-000010010000}"/>
    <cellStyle name="Normal 31 65" xfId="272" xr:uid="{00000000-0005-0000-0000-000011010000}"/>
    <cellStyle name="Normal 31 66" xfId="273" xr:uid="{00000000-0005-0000-0000-000012010000}"/>
    <cellStyle name="Normal 31 67" xfId="274" xr:uid="{00000000-0005-0000-0000-000013010000}"/>
    <cellStyle name="Normal 31 68" xfId="275" xr:uid="{00000000-0005-0000-0000-000014010000}"/>
    <cellStyle name="Normal 31 69" xfId="276" xr:uid="{00000000-0005-0000-0000-000015010000}"/>
    <cellStyle name="Normal 31 7" xfId="277" xr:uid="{00000000-0005-0000-0000-000016010000}"/>
    <cellStyle name="Normal 31 70" xfId="278" xr:uid="{00000000-0005-0000-0000-000017010000}"/>
    <cellStyle name="Normal 31 71" xfId="279" xr:uid="{00000000-0005-0000-0000-000018010000}"/>
    <cellStyle name="Normal 31 72" xfId="280" xr:uid="{00000000-0005-0000-0000-000019010000}"/>
    <cellStyle name="Normal 31 73" xfId="281" xr:uid="{00000000-0005-0000-0000-00001A010000}"/>
    <cellStyle name="Normal 31 74" xfId="282" xr:uid="{00000000-0005-0000-0000-00001B010000}"/>
    <cellStyle name="Normal 31 75" xfId="283" xr:uid="{00000000-0005-0000-0000-00001C010000}"/>
    <cellStyle name="Normal 31 76" xfId="284" xr:uid="{00000000-0005-0000-0000-00001D010000}"/>
    <cellStyle name="Normal 31 77" xfId="285" xr:uid="{00000000-0005-0000-0000-00001E010000}"/>
    <cellStyle name="Normal 31 78" xfId="286" xr:uid="{00000000-0005-0000-0000-00001F010000}"/>
    <cellStyle name="Normal 31 79" xfId="287" xr:uid="{00000000-0005-0000-0000-000020010000}"/>
    <cellStyle name="Normal 31 8" xfId="288" xr:uid="{00000000-0005-0000-0000-000021010000}"/>
    <cellStyle name="Normal 31 80" xfId="289" xr:uid="{00000000-0005-0000-0000-000022010000}"/>
    <cellStyle name="Normal 31 81" xfId="290" xr:uid="{00000000-0005-0000-0000-000023010000}"/>
    <cellStyle name="Normal 31 82" xfId="291" xr:uid="{00000000-0005-0000-0000-000024010000}"/>
    <cellStyle name="Normal 31 83" xfId="292" xr:uid="{00000000-0005-0000-0000-000025010000}"/>
    <cellStyle name="Normal 31 84" xfId="293" xr:uid="{00000000-0005-0000-0000-000026010000}"/>
    <cellStyle name="Normal 31 85" xfId="294" xr:uid="{00000000-0005-0000-0000-000027010000}"/>
    <cellStyle name="Normal 31 86" xfId="295" xr:uid="{00000000-0005-0000-0000-000028010000}"/>
    <cellStyle name="Normal 31 87" xfId="296" xr:uid="{00000000-0005-0000-0000-000029010000}"/>
    <cellStyle name="Normal 31 88" xfId="297" xr:uid="{00000000-0005-0000-0000-00002A010000}"/>
    <cellStyle name="Normal 31 89" xfId="298" xr:uid="{00000000-0005-0000-0000-00002B010000}"/>
    <cellStyle name="Normal 31 9" xfId="299" xr:uid="{00000000-0005-0000-0000-00002C010000}"/>
    <cellStyle name="Normal 31 90" xfId="300" xr:uid="{00000000-0005-0000-0000-00002D010000}"/>
    <cellStyle name="Normal 31 91" xfId="301" xr:uid="{00000000-0005-0000-0000-00002E010000}"/>
    <cellStyle name="Normal 31 92" xfId="302" xr:uid="{00000000-0005-0000-0000-00002F010000}"/>
    <cellStyle name="Normal 31 93" xfId="303" xr:uid="{00000000-0005-0000-0000-000030010000}"/>
    <cellStyle name="Normal 31 94" xfId="304" xr:uid="{00000000-0005-0000-0000-000031010000}"/>
    <cellStyle name="Normal 31 95" xfId="305" xr:uid="{00000000-0005-0000-0000-000032010000}"/>
    <cellStyle name="Normal 31 96" xfId="306" xr:uid="{00000000-0005-0000-0000-000033010000}"/>
    <cellStyle name="Normal 33 10" xfId="307" xr:uid="{00000000-0005-0000-0000-000034010000}"/>
    <cellStyle name="Normal 33 11" xfId="308" xr:uid="{00000000-0005-0000-0000-000035010000}"/>
    <cellStyle name="Normal 33 12" xfId="309" xr:uid="{00000000-0005-0000-0000-000036010000}"/>
    <cellStyle name="Normal 33 13" xfId="310" xr:uid="{00000000-0005-0000-0000-000037010000}"/>
    <cellStyle name="Normal 33 14" xfId="311" xr:uid="{00000000-0005-0000-0000-000038010000}"/>
    <cellStyle name="Normal 33 15" xfId="312" xr:uid="{00000000-0005-0000-0000-000039010000}"/>
    <cellStyle name="Normal 33 16" xfId="313" xr:uid="{00000000-0005-0000-0000-00003A010000}"/>
    <cellStyle name="Normal 33 17" xfId="314" xr:uid="{00000000-0005-0000-0000-00003B010000}"/>
    <cellStyle name="Normal 33 18" xfId="315" xr:uid="{00000000-0005-0000-0000-00003C010000}"/>
    <cellStyle name="Normal 33 19" xfId="316" xr:uid="{00000000-0005-0000-0000-00003D010000}"/>
    <cellStyle name="Normal 33 2" xfId="317" xr:uid="{00000000-0005-0000-0000-00003E010000}"/>
    <cellStyle name="Normal 33 20" xfId="318" xr:uid="{00000000-0005-0000-0000-00003F010000}"/>
    <cellStyle name="Normal 33 21" xfId="319" xr:uid="{00000000-0005-0000-0000-000040010000}"/>
    <cellStyle name="Normal 33 22" xfId="320" xr:uid="{00000000-0005-0000-0000-000041010000}"/>
    <cellStyle name="Normal 33 23" xfId="321" xr:uid="{00000000-0005-0000-0000-000042010000}"/>
    <cellStyle name="Normal 33 24" xfId="322" xr:uid="{00000000-0005-0000-0000-000043010000}"/>
    <cellStyle name="Normal 33 25" xfId="323" xr:uid="{00000000-0005-0000-0000-000044010000}"/>
    <cellStyle name="Normal 33 26" xfId="324" xr:uid="{00000000-0005-0000-0000-000045010000}"/>
    <cellStyle name="Normal 33 27" xfId="325" xr:uid="{00000000-0005-0000-0000-000046010000}"/>
    <cellStyle name="Normal 33 28" xfId="326" xr:uid="{00000000-0005-0000-0000-000047010000}"/>
    <cellStyle name="Normal 33 29" xfId="327" xr:uid="{00000000-0005-0000-0000-000048010000}"/>
    <cellStyle name="Normal 33 3" xfId="328" xr:uid="{00000000-0005-0000-0000-000049010000}"/>
    <cellStyle name="Normal 33 30" xfId="329" xr:uid="{00000000-0005-0000-0000-00004A010000}"/>
    <cellStyle name="Normal 33 31" xfId="330" xr:uid="{00000000-0005-0000-0000-00004B010000}"/>
    <cellStyle name="Normal 33 32" xfId="331" xr:uid="{00000000-0005-0000-0000-00004C010000}"/>
    <cellStyle name="Normal 33 33" xfId="332" xr:uid="{00000000-0005-0000-0000-00004D010000}"/>
    <cellStyle name="Normal 33 34" xfId="333" xr:uid="{00000000-0005-0000-0000-00004E010000}"/>
    <cellStyle name="Normal 33 35" xfId="334" xr:uid="{00000000-0005-0000-0000-00004F010000}"/>
    <cellStyle name="Normal 33 36" xfId="335" xr:uid="{00000000-0005-0000-0000-000050010000}"/>
    <cellStyle name="Normal 33 37" xfId="336" xr:uid="{00000000-0005-0000-0000-000051010000}"/>
    <cellStyle name="Normal 33 38" xfId="337" xr:uid="{00000000-0005-0000-0000-000052010000}"/>
    <cellStyle name="Normal 33 39" xfId="338" xr:uid="{00000000-0005-0000-0000-000053010000}"/>
    <cellStyle name="Normal 33 4" xfId="339" xr:uid="{00000000-0005-0000-0000-000054010000}"/>
    <cellStyle name="Normal 33 40" xfId="340" xr:uid="{00000000-0005-0000-0000-000055010000}"/>
    <cellStyle name="Normal 33 41" xfId="341" xr:uid="{00000000-0005-0000-0000-000056010000}"/>
    <cellStyle name="Normal 33 42" xfId="342" xr:uid="{00000000-0005-0000-0000-000057010000}"/>
    <cellStyle name="Normal 33 43" xfId="343" xr:uid="{00000000-0005-0000-0000-000058010000}"/>
    <cellStyle name="Normal 33 44" xfId="344" xr:uid="{00000000-0005-0000-0000-000059010000}"/>
    <cellStyle name="Normal 33 45" xfId="345" xr:uid="{00000000-0005-0000-0000-00005A010000}"/>
    <cellStyle name="Normal 33 46" xfId="346" xr:uid="{00000000-0005-0000-0000-00005B010000}"/>
    <cellStyle name="Normal 33 47" xfId="347" xr:uid="{00000000-0005-0000-0000-00005C010000}"/>
    <cellStyle name="Normal 33 48" xfId="348" xr:uid="{00000000-0005-0000-0000-00005D010000}"/>
    <cellStyle name="Normal 33 49" xfId="349" xr:uid="{00000000-0005-0000-0000-00005E010000}"/>
    <cellStyle name="Normal 33 5" xfId="350" xr:uid="{00000000-0005-0000-0000-00005F010000}"/>
    <cellStyle name="Normal 33 50" xfId="351" xr:uid="{00000000-0005-0000-0000-000060010000}"/>
    <cellStyle name="Normal 33 51" xfId="352" xr:uid="{00000000-0005-0000-0000-000061010000}"/>
    <cellStyle name="Normal 33 52" xfId="353" xr:uid="{00000000-0005-0000-0000-000062010000}"/>
    <cellStyle name="Normal 33 53" xfId="354" xr:uid="{00000000-0005-0000-0000-000063010000}"/>
    <cellStyle name="Normal 33 54" xfId="355" xr:uid="{00000000-0005-0000-0000-000064010000}"/>
    <cellStyle name="Normal 33 55" xfId="356" xr:uid="{00000000-0005-0000-0000-000065010000}"/>
    <cellStyle name="Normal 33 56" xfId="357" xr:uid="{00000000-0005-0000-0000-000066010000}"/>
    <cellStyle name="Normal 33 57" xfId="358" xr:uid="{00000000-0005-0000-0000-000067010000}"/>
    <cellStyle name="Normal 33 58" xfId="359" xr:uid="{00000000-0005-0000-0000-000068010000}"/>
    <cellStyle name="Normal 33 59" xfId="360" xr:uid="{00000000-0005-0000-0000-000069010000}"/>
    <cellStyle name="Normal 33 6" xfId="361" xr:uid="{00000000-0005-0000-0000-00006A010000}"/>
    <cellStyle name="Normal 33 60" xfId="362" xr:uid="{00000000-0005-0000-0000-00006B010000}"/>
    <cellStyle name="Normal 33 61" xfId="363" xr:uid="{00000000-0005-0000-0000-00006C010000}"/>
    <cellStyle name="Normal 33 62" xfId="364" xr:uid="{00000000-0005-0000-0000-00006D010000}"/>
    <cellStyle name="Normal 33 63" xfId="365" xr:uid="{00000000-0005-0000-0000-00006E010000}"/>
    <cellStyle name="Normal 33 64" xfId="366" xr:uid="{00000000-0005-0000-0000-00006F010000}"/>
    <cellStyle name="Normal 33 65" xfId="367" xr:uid="{00000000-0005-0000-0000-000070010000}"/>
    <cellStyle name="Normal 33 66" xfId="368" xr:uid="{00000000-0005-0000-0000-000071010000}"/>
    <cellStyle name="Normal 33 67" xfId="369" xr:uid="{00000000-0005-0000-0000-000072010000}"/>
    <cellStyle name="Normal 33 68" xfId="370" xr:uid="{00000000-0005-0000-0000-000073010000}"/>
    <cellStyle name="Normal 33 69" xfId="371" xr:uid="{00000000-0005-0000-0000-000074010000}"/>
    <cellStyle name="Normal 33 7" xfId="372" xr:uid="{00000000-0005-0000-0000-000075010000}"/>
    <cellStyle name="Normal 33 70" xfId="373" xr:uid="{00000000-0005-0000-0000-000076010000}"/>
    <cellStyle name="Normal 33 71" xfId="374" xr:uid="{00000000-0005-0000-0000-000077010000}"/>
    <cellStyle name="Normal 33 72" xfId="375" xr:uid="{00000000-0005-0000-0000-000078010000}"/>
    <cellStyle name="Normal 33 73" xfId="376" xr:uid="{00000000-0005-0000-0000-000079010000}"/>
    <cellStyle name="Normal 33 74" xfId="377" xr:uid="{00000000-0005-0000-0000-00007A010000}"/>
    <cellStyle name="Normal 33 75" xfId="378" xr:uid="{00000000-0005-0000-0000-00007B010000}"/>
    <cellStyle name="Normal 33 76" xfId="379" xr:uid="{00000000-0005-0000-0000-00007C010000}"/>
    <cellStyle name="Normal 33 77" xfId="380" xr:uid="{00000000-0005-0000-0000-00007D010000}"/>
    <cellStyle name="Normal 33 78" xfId="381" xr:uid="{00000000-0005-0000-0000-00007E010000}"/>
    <cellStyle name="Normal 33 79" xfId="382" xr:uid="{00000000-0005-0000-0000-00007F010000}"/>
    <cellStyle name="Normal 33 8" xfId="383" xr:uid="{00000000-0005-0000-0000-000080010000}"/>
    <cellStyle name="Normal 33 80" xfId="384" xr:uid="{00000000-0005-0000-0000-000081010000}"/>
    <cellStyle name="Normal 33 81" xfId="385" xr:uid="{00000000-0005-0000-0000-000082010000}"/>
    <cellStyle name="Normal 33 82" xfId="386" xr:uid="{00000000-0005-0000-0000-000083010000}"/>
    <cellStyle name="Normal 33 83" xfId="387" xr:uid="{00000000-0005-0000-0000-000084010000}"/>
    <cellStyle name="Normal 33 84" xfId="388" xr:uid="{00000000-0005-0000-0000-000085010000}"/>
    <cellStyle name="Normal 33 85" xfId="389" xr:uid="{00000000-0005-0000-0000-000086010000}"/>
    <cellStyle name="Normal 33 86" xfId="390" xr:uid="{00000000-0005-0000-0000-000087010000}"/>
    <cellStyle name="Normal 33 87" xfId="391" xr:uid="{00000000-0005-0000-0000-000088010000}"/>
    <cellStyle name="Normal 33 88" xfId="392" xr:uid="{00000000-0005-0000-0000-000089010000}"/>
    <cellStyle name="Normal 33 89" xfId="393" xr:uid="{00000000-0005-0000-0000-00008A010000}"/>
    <cellStyle name="Normal 33 9" xfId="394" xr:uid="{00000000-0005-0000-0000-00008B010000}"/>
    <cellStyle name="Normal 33 90" xfId="395" xr:uid="{00000000-0005-0000-0000-00008C010000}"/>
    <cellStyle name="Normal 33 91" xfId="396" xr:uid="{00000000-0005-0000-0000-00008D010000}"/>
    <cellStyle name="Normal 33 92" xfId="397" xr:uid="{00000000-0005-0000-0000-00008E010000}"/>
    <cellStyle name="Normal 33 93" xfId="398" xr:uid="{00000000-0005-0000-0000-00008F010000}"/>
    <cellStyle name="Normal 33 94" xfId="399" xr:uid="{00000000-0005-0000-0000-000090010000}"/>
    <cellStyle name="Normal 33 95" xfId="400" xr:uid="{00000000-0005-0000-0000-000091010000}"/>
    <cellStyle name="Normal 33 96" xfId="401" xr:uid="{00000000-0005-0000-0000-000092010000}"/>
    <cellStyle name="Normal 36 2" xfId="402" xr:uid="{00000000-0005-0000-0000-000093010000}"/>
    <cellStyle name="Normal 37" xfId="403" xr:uid="{00000000-0005-0000-0000-000094010000}"/>
    <cellStyle name="Porcentaje 2" xfId="404" xr:uid="{00000000-0005-0000-0000-000095010000}"/>
    <cellStyle name="Porcentual 10 2" xfId="405" xr:uid="{00000000-0005-0000-0000-000096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7"/>
  <sheetViews>
    <sheetView showGridLines="0" tabSelected="1" topLeftCell="A12" zoomScale="85" zoomScaleNormal="85" zoomScaleSheetLayoutView="100" zoomScalePageLayoutView="70" workbookViewId="0">
      <selection activeCell="I32" sqref="I32"/>
    </sheetView>
  </sheetViews>
  <sheetFormatPr baseColWidth="10" defaultColWidth="11.44140625" defaultRowHeight="10.199999999999999" x14ac:dyDescent="0.25"/>
  <cols>
    <col min="1" max="1" width="8.33203125" style="47" customWidth="1"/>
    <col min="2" max="2" width="62.77734375" style="47" customWidth="1"/>
    <col min="3" max="3" width="6.88671875" style="48" customWidth="1"/>
    <col min="4" max="4" width="9.44140625" style="47" customWidth="1"/>
    <col min="5" max="5" width="12.88671875" style="47" customWidth="1"/>
    <col min="6" max="6" width="12.5546875" style="47" customWidth="1"/>
    <col min="7" max="7" width="18" style="47" customWidth="1"/>
    <col min="8" max="8" width="12.88671875" style="47" customWidth="1"/>
    <col min="9" max="9" width="12.5546875" style="47" customWidth="1"/>
    <col min="10" max="10" width="17" style="47" customWidth="1"/>
    <col min="11" max="11" width="12.88671875" style="47" customWidth="1"/>
    <col min="12" max="12" width="12.5546875" style="47" customWidth="1"/>
    <col min="13" max="13" width="17" style="47" customWidth="1"/>
    <col min="14" max="16" width="16.6640625" style="47" customWidth="1"/>
    <col min="17" max="16384" width="11.44140625" style="47"/>
  </cols>
  <sheetData>
    <row r="1" spans="1:15" x14ac:dyDescent="0.25">
      <c r="A1" s="45"/>
      <c r="B1" s="45"/>
      <c r="C1" s="46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5" ht="6.6" customHeight="1" x14ac:dyDescent="0.25">
      <c r="A2" s="45"/>
      <c r="B2" s="45"/>
      <c r="C2" s="46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5" x14ac:dyDescent="0.25">
      <c r="A3" s="45"/>
      <c r="B3" s="4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5" ht="15.6" x14ac:dyDescent="0.25">
      <c r="A4" s="120"/>
      <c r="B4" s="120"/>
      <c r="C4" s="120"/>
      <c r="D4" s="120"/>
      <c r="E4" s="120"/>
      <c r="F4" s="120"/>
      <c r="G4" s="120"/>
      <c r="H4" s="45"/>
      <c r="K4" s="45"/>
    </row>
    <row r="5" spans="1:15" ht="15.6" x14ac:dyDescent="0.25">
      <c r="A5" s="120"/>
      <c r="B5" s="120"/>
      <c r="C5" s="120"/>
      <c r="D5" s="120"/>
      <c r="E5" s="120"/>
      <c r="F5" s="120"/>
      <c r="G5" s="120"/>
      <c r="H5" s="45"/>
      <c r="J5" s="45"/>
      <c r="K5" s="45"/>
      <c r="M5" s="45"/>
    </row>
    <row r="6" spans="1:15" ht="15.6" x14ac:dyDescent="0.25">
      <c r="A6" s="120"/>
      <c r="B6" s="120"/>
      <c r="C6" s="120"/>
      <c r="D6" s="120"/>
      <c r="E6" s="120"/>
      <c r="F6" s="120"/>
      <c r="G6" s="120"/>
      <c r="H6" s="45"/>
      <c r="J6" s="45"/>
      <c r="K6" s="45"/>
      <c r="M6" s="45"/>
    </row>
    <row r="7" spans="1:15" x14ac:dyDescent="0.25">
      <c r="A7" s="120"/>
      <c r="B7" s="120"/>
      <c r="C7" s="120"/>
      <c r="D7" s="120"/>
      <c r="E7" s="120"/>
      <c r="F7" s="120"/>
      <c r="G7" s="120"/>
      <c r="H7" s="45"/>
      <c r="I7" s="40"/>
      <c r="J7" s="40"/>
      <c r="K7" s="45"/>
      <c r="L7" s="40"/>
      <c r="M7" s="40"/>
    </row>
    <row r="8" spans="1:15" x14ac:dyDescent="0.25">
      <c r="A8" s="120"/>
      <c r="B8" s="120"/>
      <c r="C8" s="120"/>
      <c r="D8" s="120"/>
      <c r="E8" s="120"/>
      <c r="F8" s="120"/>
      <c r="G8" s="120"/>
      <c r="H8" s="45"/>
      <c r="I8" s="41"/>
      <c r="J8" s="41"/>
      <c r="K8" s="45"/>
      <c r="L8" s="41"/>
      <c r="M8" s="41"/>
    </row>
    <row r="9" spans="1:15" ht="9" customHeight="1" x14ac:dyDescent="0.25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</row>
    <row r="10" spans="1:15" ht="22.2" customHeight="1" x14ac:dyDescent="0.25">
      <c r="A10" s="121"/>
      <c r="B10" s="121"/>
      <c r="C10" s="121"/>
      <c r="D10" s="121"/>
      <c r="E10" s="121"/>
      <c r="F10" s="121"/>
      <c r="G10" s="121"/>
      <c r="H10" s="45"/>
      <c r="K10" s="45"/>
    </row>
    <row r="11" spans="1:15" ht="12.6" customHeight="1" thickBot="1" x14ac:dyDescent="0.3">
      <c r="A11" s="83"/>
      <c r="B11" s="83"/>
      <c r="C11" s="83"/>
      <c r="D11" s="83"/>
      <c r="E11" s="124" t="s">
        <v>47</v>
      </c>
      <c r="F11" s="124"/>
      <c r="G11" s="124"/>
      <c r="H11" s="125" t="s">
        <v>48</v>
      </c>
      <c r="I11" s="125"/>
      <c r="J11" s="125"/>
      <c r="K11" s="119" t="s">
        <v>49</v>
      </c>
      <c r="L11" s="119"/>
      <c r="M11" s="119"/>
      <c r="N11" s="48"/>
      <c r="O11" s="48"/>
    </row>
    <row r="12" spans="1:15" ht="24.6" customHeight="1" x14ac:dyDescent="0.25">
      <c r="A12" s="62" t="s">
        <v>4</v>
      </c>
      <c r="B12" s="63" t="s">
        <v>3</v>
      </c>
      <c r="C12" s="63" t="s">
        <v>2</v>
      </c>
      <c r="D12" s="64" t="s">
        <v>1</v>
      </c>
      <c r="E12" s="84" t="s">
        <v>6</v>
      </c>
      <c r="F12" s="84" t="s">
        <v>7</v>
      </c>
      <c r="G12" s="85" t="s">
        <v>17</v>
      </c>
      <c r="H12" s="94" t="s">
        <v>6</v>
      </c>
      <c r="I12" s="94" t="s">
        <v>7</v>
      </c>
      <c r="J12" s="95" t="s">
        <v>17</v>
      </c>
      <c r="K12" s="104" t="s">
        <v>6</v>
      </c>
      <c r="L12" s="104" t="s">
        <v>7</v>
      </c>
      <c r="M12" s="110" t="s">
        <v>17</v>
      </c>
      <c r="N12" s="114" t="s">
        <v>50</v>
      </c>
      <c r="O12" s="48"/>
    </row>
    <row r="13" spans="1:15" s="49" customFormat="1" ht="12.6" customHeight="1" x14ac:dyDescent="0.25">
      <c r="A13" s="65"/>
      <c r="B13" s="66"/>
      <c r="C13" s="67"/>
      <c r="D13" s="68"/>
      <c r="E13" s="86"/>
      <c r="F13" s="87"/>
      <c r="G13" s="88"/>
      <c r="H13" s="96"/>
      <c r="I13" s="97"/>
      <c r="J13" s="98"/>
      <c r="K13" s="105"/>
      <c r="L13" s="106"/>
      <c r="M13" s="111"/>
      <c r="N13" s="115"/>
    </row>
    <row r="14" spans="1:15" s="50" customFormat="1" ht="27" customHeight="1" x14ac:dyDescent="0.25">
      <c r="A14" s="55">
        <v>1</v>
      </c>
      <c r="B14" s="56" t="s">
        <v>34</v>
      </c>
      <c r="C14" s="57" t="s">
        <v>0</v>
      </c>
      <c r="D14" s="58">
        <v>1</v>
      </c>
      <c r="E14" s="89">
        <v>27058.82</v>
      </c>
      <c r="F14" s="89">
        <f>E14*0.19</f>
        <v>5141.1758</v>
      </c>
      <c r="G14" s="90">
        <f>(+E14+F14)*D14</f>
        <v>32199.995800000001</v>
      </c>
      <c r="H14" s="99">
        <v>29075.63</v>
      </c>
      <c r="I14" s="99">
        <f>H14*0.19</f>
        <v>5524.3697000000002</v>
      </c>
      <c r="J14" s="100">
        <f>(+H14+I14)*D14</f>
        <v>34599.9997</v>
      </c>
      <c r="K14" s="107">
        <v>25294.12</v>
      </c>
      <c r="L14" s="107">
        <f>K14*0.19</f>
        <v>4805.8828000000003</v>
      </c>
      <c r="M14" s="112">
        <f>(+K14+L14)*D14</f>
        <v>30100.002799999998</v>
      </c>
      <c r="N14" s="116">
        <f>+ROUND(((M14+J14+G14)/3),0)</f>
        <v>32300</v>
      </c>
    </row>
    <row r="15" spans="1:15" ht="15.6" customHeight="1" x14ac:dyDescent="0.25">
      <c r="A15" s="55">
        <v>2</v>
      </c>
      <c r="B15" s="56" t="s">
        <v>33</v>
      </c>
      <c r="C15" s="57" t="s">
        <v>0</v>
      </c>
      <c r="D15" s="58">
        <v>1</v>
      </c>
      <c r="E15" s="89">
        <v>315000</v>
      </c>
      <c r="F15" s="89">
        <v>0</v>
      </c>
      <c r="G15" s="90">
        <f t="shared" ref="G15:G19" si="0">(+E15+F15)*D15</f>
        <v>315000</v>
      </c>
      <c r="H15" s="99">
        <v>318600</v>
      </c>
      <c r="I15" s="99">
        <v>0</v>
      </c>
      <c r="J15" s="100">
        <f t="shared" ref="J15:J19" si="1">(+H15+I15)*D15</f>
        <v>318600</v>
      </c>
      <c r="K15" s="107">
        <v>309000</v>
      </c>
      <c r="L15" s="107">
        <v>0</v>
      </c>
      <c r="M15" s="112">
        <f t="shared" ref="M15:M19" si="2">(+K15+L15)*D15</f>
        <v>309000</v>
      </c>
      <c r="N15" s="116">
        <f t="shared" ref="N15:N19" si="3">+ROUND(((M15+J15+G15)/3),0)</f>
        <v>314200</v>
      </c>
    </row>
    <row r="16" spans="1:15" ht="29.4" customHeight="1" x14ac:dyDescent="0.25">
      <c r="A16" s="55">
        <v>3</v>
      </c>
      <c r="B16" s="56" t="s">
        <v>29</v>
      </c>
      <c r="C16" s="57" t="s">
        <v>0</v>
      </c>
      <c r="D16" s="58">
        <v>1</v>
      </c>
      <c r="E16" s="89">
        <v>64033.61</v>
      </c>
      <c r="F16" s="89">
        <f>E16*0.19</f>
        <v>12166.385900000001</v>
      </c>
      <c r="G16" s="90">
        <f t="shared" si="0"/>
        <v>76199.995900000009</v>
      </c>
      <c r="H16" s="99">
        <v>66722.69</v>
      </c>
      <c r="I16" s="99">
        <f>H16*0.19</f>
        <v>12677.311100000001</v>
      </c>
      <c r="J16" s="100">
        <f t="shared" si="1"/>
        <v>79400.001100000009</v>
      </c>
      <c r="K16" s="107">
        <v>58823.53</v>
      </c>
      <c r="L16" s="107">
        <f>K16*0.19</f>
        <v>11176.4707</v>
      </c>
      <c r="M16" s="112">
        <f t="shared" si="2"/>
        <v>70000.000700000004</v>
      </c>
      <c r="N16" s="116">
        <f t="shared" si="3"/>
        <v>75200</v>
      </c>
    </row>
    <row r="17" spans="1:14" ht="17.399999999999999" customHeight="1" x14ac:dyDescent="0.25">
      <c r="A17" s="55">
        <v>4</v>
      </c>
      <c r="B17" s="56" t="s">
        <v>35</v>
      </c>
      <c r="C17" s="57" t="s">
        <v>22</v>
      </c>
      <c r="D17" s="58">
        <v>1</v>
      </c>
      <c r="E17" s="89">
        <v>11764.71</v>
      </c>
      <c r="F17" s="89">
        <f t="shared" ref="F17:F19" si="4">E17*0.19</f>
        <v>2235.2948999999999</v>
      </c>
      <c r="G17" s="90">
        <f t="shared" si="0"/>
        <v>14000.0049</v>
      </c>
      <c r="H17" s="99">
        <v>12941.18</v>
      </c>
      <c r="I17" s="99">
        <f t="shared" ref="I17:I19" si="5">H17*0.19</f>
        <v>2458.8242</v>
      </c>
      <c r="J17" s="100">
        <f t="shared" si="1"/>
        <v>15400.004199999999</v>
      </c>
      <c r="K17" s="107">
        <v>15042.02</v>
      </c>
      <c r="L17" s="107">
        <f t="shared" ref="L17:L19" si="6">K17*0.19</f>
        <v>2857.9838</v>
      </c>
      <c r="M17" s="112">
        <f t="shared" si="2"/>
        <v>17900.003799999999</v>
      </c>
      <c r="N17" s="116">
        <f t="shared" si="3"/>
        <v>15767</v>
      </c>
    </row>
    <row r="18" spans="1:14" ht="32.4" customHeight="1" x14ac:dyDescent="0.25">
      <c r="A18" s="55">
        <v>5</v>
      </c>
      <c r="B18" s="56" t="s">
        <v>23</v>
      </c>
      <c r="C18" s="57" t="s">
        <v>0</v>
      </c>
      <c r="D18" s="58">
        <v>1</v>
      </c>
      <c r="E18" s="89">
        <v>947058.82</v>
      </c>
      <c r="F18" s="89">
        <f t="shared" si="4"/>
        <v>179941.1758</v>
      </c>
      <c r="G18" s="90">
        <f t="shared" si="0"/>
        <v>1126999.9957999999</v>
      </c>
      <c r="H18" s="99">
        <v>957983.19</v>
      </c>
      <c r="I18" s="99">
        <f t="shared" si="5"/>
        <v>182016.80609999999</v>
      </c>
      <c r="J18" s="100">
        <f t="shared" si="1"/>
        <v>1139999.9960999999</v>
      </c>
      <c r="K18" s="107">
        <v>957142.86</v>
      </c>
      <c r="L18" s="107">
        <f t="shared" si="6"/>
        <v>181857.1434</v>
      </c>
      <c r="M18" s="112">
        <f t="shared" si="2"/>
        <v>1139000.0034</v>
      </c>
      <c r="N18" s="116">
        <f t="shared" si="3"/>
        <v>1135333</v>
      </c>
    </row>
    <row r="19" spans="1:14" ht="28.2" customHeight="1" x14ac:dyDescent="0.25">
      <c r="A19" s="55">
        <v>6</v>
      </c>
      <c r="B19" s="56" t="s">
        <v>36</v>
      </c>
      <c r="C19" s="57" t="s">
        <v>24</v>
      </c>
      <c r="D19" s="58">
        <v>1</v>
      </c>
      <c r="E19" s="89">
        <v>3613.45</v>
      </c>
      <c r="F19" s="89">
        <f t="shared" si="4"/>
        <v>686.55549999999994</v>
      </c>
      <c r="G19" s="90">
        <f t="shared" si="0"/>
        <v>4300.0054999999993</v>
      </c>
      <c r="H19" s="99">
        <v>3529.41</v>
      </c>
      <c r="I19" s="99">
        <f t="shared" si="5"/>
        <v>670.58789999999999</v>
      </c>
      <c r="J19" s="100">
        <f t="shared" si="1"/>
        <v>4199.9979000000003</v>
      </c>
      <c r="K19" s="107">
        <v>3445.38</v>
      </c>
      <c r="L19" s="107">
        <f t="shared" si="6"/>
        <v>654.62220000000002</v>
      </c>
      <c r="M19" s="112">
        <f t="shared" si="2"/>
        <v>4100.0021999999999</v>
      </c>
      <c r="N19" s="116">
        <f t="shared" si="3"/>
        <v>4200</v>
      </c>
    </row>
    <row r="20" spans="1:14" x14ac:dyDescent="0.25">
      <c r="E20" s="91"/>
      <c r="F20" s="91"/>
      <c r="G20" s="91"/>
      <c r="H20" s="101"/>
      <c r="I20" s="101"/>
      <c r="J20" s="101"/>
      <c r="K20" s="108"/>
      <c r="L20" s="108"/>
      <c r="M20" s="108"/>
      <c r="N20" s="117"/>
    </row>
    <row r="21" spans="1:14" x14ac:dyDescent="0.25">
      <c r="A21" s="45"/>
      <c r="B21" s="45"/>
      <c r="C21" s="46"/>
      <c r="D21" s="45"/>
      <c r="E21" s="91"/>
      <c r="F21" s="91"/>
      <c r="G21" s="92"/>
      <c r="H21" s="101"/>
      <c r="I21" s="101"/>
      <c r="J21" s="102"/>
      <c r="K21" s="108"/>
      <c r="L21" s="108"/>
      <c r="M21" s="109"/>
      <c r="N21" s="117"/>
    </row>
    <row r="22" spans="1:14" ht="10.8" thickBot="1" x14ac:dyDescent="0.3">
      <c r="A22" s="45"/>
      <c r="B22" s="45"/>
      <c r="C22" s="46"/>
      <c r="D22" s="45"/>
      <c r="E22" s="91"/>
      <c r="F22" s="91"/>
      <c r="G22" s="92"/>
      <c r="H22" s="101"/>
      <c r="I22" s="101"/>
      <c r="J22" s="102"/>
      <c r="K22" s="108"/>
      <c r="L22" s="108"/>
      <c r="M22" s="109"/>
      <c r="N22" s="117"/>
    </row>
    <row r="23" spans="1:14" ht="36" customHeight="1" x14ac:dyDescent="0.25">
      <c r="A23" s="62" t="s">
        <v>4</v>
      </c>
      <c r="B23" s="63" t="s">
        <v>3</v>
      </c>
      <c r="C23" s="63" t="s">
        <v>2</v>
      </c>
      <c r="D23" s="64" t="s">
        <v>1</v>
      </c>
      <c r="E23" s="84" t="s">
        <v>6</v>
      </c>
      <c r="F23" s="84" t="s">
        <v>7</v>
      </c>
      <c r="G23" s="85" t="s">
        <v>17</v>
      </c>
      <c r="H23" s="94" t="s">
        <v>6</v>
      </c>
      <c r="I23" s="94" t="s">
        <v>7</v>
      </c>
      <c r="J23" s="95" t="s">
        <v>17</v>
      </c>
      <c r="K23" s="104" t="s">
        <v>6</v>
      </c>
      <c r="L23" s="104" t="s">
        <v>7</v>
      </c>
      <c r="M23" s="110" t="s">
        <v>17</v>
      </c>
      <c r="N23" s="117"/>
    </row>
    <row r="24" spans="1:14" ht="13.2" x14ac:dyDescent="0.25">
      <c r="A24" s="65"/>
      <c r="B24" s="66"/>
      <c r="C24" s="67"/>
      <c r="D24" s="68"/>
      <c r="E24" s="86"/>
      <c r="F24" s="87"/>
      <c r="G24" s="88"/>
      <c r="H24" s="96"/>
      <c r="I24" s="97"/>
      <c r="J24" s="98"/>
      <c r="K24" s="105"/>
      <c r="L24" s="106"/>
      <c r="M24" s="111"/>
      <c r="N24" s="117"/>
    </row>
    <row r="25" spans="1:14" ht="26.4" x14ac:dyDescent="0.25">
      <c r="A25" s="55">
        <v>1</v>
      </c>
      <c r="B25" s="56" t="s">
        <v>38</v>
      </c>
      <c r="C25" s="57" t="s">
        <v>0</v>
      </c>
      <c r="D25" s="58">
        <f>D14</f>
        <v>1</v>
      </c>
      <c r="E25" s="89">
        <v>73000</v>
      </c>
      <c r="F25" s="89">
        <v>0</v>
      </c>
      <c r="G25" s="90">
        <f t="shared" ref="G25:G31" si="7">(+E25+F25)*D25</f>
        <v>73000</v>
      </c>
      <c r="H25" s="99">
        <v>76200</v>
      </c>
      <c r="I25" s="99">
        <v>0</v>
      </c>
      <c r="J25" s="100">
        <f t="shared" ref="J25:J31" si="8">(+H25+I25)*D25</f>
        <v>76200</v>
      </c>
      <c r="K25" s="107">
        <v>77000</v>
      </c>
      <c r="L25" s="107">
        <v>0</v>
      </c>
      <c r="M25" s="112">
        <f t="shared" ref="M25:M31" si="9">(+K25+L25)*D25</f>
        <v>77000</v>
      </c>
      <c r="N25" s="116">
        <f t="shared" ref="N25:N31" si="10">+ROUND(((M25+J25+G25)/3),0)</f>
        <v>75400</v>
      </c>
    </row>
    <row r="26" spans="1:14" ht="13.2" x14ac:dyDescent="0.25">
      <c r="A26" s="55">
        <v>2</v>
      </c>
      <c r="B26" s="56" t="s">
        <v>39</v>
      </c>
      <c r="C26" s="57" t="s">
        <v>0</v>
      </c>
      <c r="D26" s="58">
        <f>+D15</f>
        <v>1</v>
      </c>
      <c r="E26" s="89">
        <v>284000</v>
      </c>
      <c r="F26" s="89">
        <v>0</v>
      </c>
      <c r="G26" s="90">
        <f t="shared" si="7"/>
        <v>284000</v>
      </c>
      <c r="H26" s="99">
        <v>276000</v>
      </c>
      <c r="I26" s="99">
        <v>0</v>
      </c>
      <c r="J26" s="100">
        <f t="shared" si="8"/>
        <v>276000</v>
      </c>
      <c r="K26" s="107">
        <v>285100</v>
      </c>
      <c r="L26" s="107">
        <v>0</v>
      </c>
      <c r="M26" s="112">
        <f t="shared" si="9"/>
        <v>285100</v>
      </c>
      <c r="N26" s="116">
        <f t="shared" si="10"/>
        <v>281700</v>
      </c>
    </row>
    <row r="27" spans="1:14" ht="13.2" x14ac:dyDescent="0.25">
      <c r="A27" s="55">
        <v>3</v>
      </c>
      <c r="B27" s="56" t="s">
        <v>40</v>
      </c>
      <c r="C27" s="57" t="s">
        <v>0</v>
      </c>
      <c r="D27" s="58">
        <f>+D16</f>
        <v>1</v>
      </c>
      <c r="E27" s="89">
        <v>78000</v>
      </c>
      <c r="F27" s="89">
        <v>0</v>
      </c>
      <c r="G27" s="90">
        <f t="shared" si="7"/>
        <v>78000</v>
      </c>
      <c r="H27" s="99">
        <v>76200</v>
      </c>
      <c r="I27" s="99">
        <v>0</v>
      </c>
      <c r="J27" s="100">
        <f t="shared" si="8"/>
        <v>76200</v>
      </c>
      <c r="K27" s="107">
        <v>71000</v>
      </c>
      <c r="L27" s="107">
        <v>0</v>
      </c>
      <c r="M27" s="112">
        <f t="shared" si="9"/>
        <v>71000</v>
      </c>
      <c r="N27" s="116">
        <f t="shared" si="10"/>
        <v>75067</v>
      </c>
    </row>
    <row r="28" spans="1:14" ht="13.2" x14ac:dyDescent="0.25">
      <c r="A28" s="55">
        <v>4</v>
      </c>
      <c r="B28" s="56" t="s">
        <v>41</v>
      </c>
      <c r="C28" s="57" t="s">
        <v>22</v>
      </c>
      <c r="D28" s="58">
        <f>+D17</f>
        <v>1</v>
      </c>
      <c r="E28" s="89">
        <v>36400</v>
      </c>
      <c r="F28" s="89">
        <v>0</v>
      </c>
      <c r="G28" s="90">
        <f t="shared" si="7"/>
        <v>36400</v>
      </c>
      <c r="H28" s="99">
        <v>39000</v>
      </c>
      <c r="I28" s="99">
        <v>0</v>
      </c>
      <c r="J28" s="100">
        <f t="shared" si="8"/>
        <v>39000</v>
      </c>
      <c r="K28" s="107">
        <v>34000</v>
      </c>
      <c r="L28" s="107">
        <v>0</v>
      </c>
      <c r="M28" s="112">
        <f t="shared" si="9"/>
        <v>34000</v>
      </c>
      <c r="N28" s="116">
        <f t="shared" si="10"/>
        <v>36467</v>
      </c>
    </row>
    <row r="29" spans="1:14" ht="26.4" x14ac:dyDescent="0.25">
      <c r="A29" s="55">
        <v>5</v>
      </c>
      <c r="B29" s="56" t="s">
        <v>42</v>
      </c>
      <c r="C29" s="57" t="s">
        <v>0</v>
      </c>
      <c r="D29" s="58">
        <f>+D18</f>
        <v>1</v>
      </c>
      <c r="E29" s="89">
        <v>81000</v>
      </c>
      <c r="F29" s="89">
        <v>0</v>
      </c>
      <c r="G29" s="90">
        <f t="shared" si="7"/>
        <v>81000</v>
      </c>
      <c r="H29" s="99">
        <v>82000</v>
      </c>
      <c r="I29" s="99">
        <v>0</v>
      </c>
      <c r="J29" s="100">
        <f t="shared" si="8"/>
        <v>82000</v>
      </c>
      <c r="K29" s="107">
        <v>79000</v>
      </c>
      <c r="L29" s="107">
        <v>0</v>
      </c>
      <c r="M29" s="112">
        <f t="shared" si="9"/>
        <v>79000</v>
      </c>
      <c r="N29" s="116">
        <f t="shared" si="10"/>
        <v>80667</v>
      </c>
    </row>
    <row r="30" spans="1:14" ht="26.4" x14ac:dyDescent="0.25">
      <c r="A30" s="55">
        <v>6</v>
      </c>
      <c r="B30" s="56" t="s">
        <v>43</v>
      </c>
      <c r="C30" s="57" t="s">
        <v>24</v>
      </c>
      <c r="D30" s="58">
        <f>+D19</f>
        <v>1</v>
      </c>
      <c r="E30" s="89">
        <v>1300</v>
      </c>
      <c r="F30" s="89">
        <v>0</v>
      </c>
      <c r="G30" s="90">
        <f t="shared" si="7"/>
        <v>1300</v>
      </c>
      <c r="H30" s="99">
        <v>1400</v>
      </c>
      <c r="I30" s="99">
        <v>0</v>
      </c>
      <c r="J30" s="100">
        <f t="shared" si="8"/>
        <v>1400</v>
      </c>
      <c r="K30" s="107">
        <v>1350</v>
      </c>
      <c r="L30" s="107">
        <v>0</v>
      </c>
      <c r="M30" s="112">
        <f t="shared" si="9"/>
        <v>1350</v>
      </c>
      <c r="N30" s="116">
        <f t="shared" si="10"/>
        <v>1350</v>
      </c>
    </row>
    <row r="31" spans="1:14" ht="25.8" customHeight="1" x14ac:dyDescent="0.25">
      <c r="A31" s="55">
        <v>7</v>
      </c>
      <c r="B31" s="56" t="s">
        <v>37</v>
      </c>
      <c r="C31" s="16" t="s">
        <v>13</v>
      </c>
      <c r="D31" s="58">
        <v>1</v>
      </c>
      <c r="E31" s="89">
        <v>3200</v>
      </c>
      <c r="F31" s="89">
        <v>0</v>
      </c>
      <c r="G31" s="90">
        <f t="shared" si="7"/>
        <v>3200</v>
      </c>
      <c r="H31" s="99">
        <v>3900</v>
      </c>
      <c r="I31" s="99">
        <v>0</v>
      </c>
      <c r="J31" s="100">
        <f t="shared" si="8"/>
        <v>3900</v>
      </c>
      <c r="K31" s="107">
        <v>3400</v>
      </c>
      <c r="L31" s="107">
        <v>0</v>
      </c>
      <c r="M31" s="112">
        <f t="shared" si="9"/>
        <v>3400</v>
      </c>
      <c r="N31" s="116">
        <f t="shared" si="10"/>
        <v>3500</v>
      </c>
    </row>
    <row r="32" spans="1:14" x14ac:dyDescent="0.25">
      <c r="A32" s="45"/>
      <c r="B32" s="45"/>
      <c r="C32" s="46"/>
      <c r="D32" s="45"/>
      <c r="E32" s="45"/>
      <c r="F32" s="45"/>
      <c r="G32" s="51"/>
      <c r="H32" s="45"/>
      <c r="I32" s="45"/>
      <c r="J32" s="51"/>
      <c r="K32" s="45"/>
      <c r="L32" s="45"/>
      <c r="M32" s="51"/>
      <c r="N32" s="117"/>
    </row>
    <row r="33" spans="1:15" ht="13.8" thickBot="1" x14ac:dyDescent="0.3">
      <c r="A33" s="122" t="s">
        <v>44</v>
      </c>
      <c r="B33" s="123"/>
      <c r="C33" s="123"/>
      <c r="D33" s="123"/>
      <c r="E33" s="123"/>
      <c r="F33" s="123"/>
      <c r="G33" s="93">
        <f>SUM(G14:G32)</f>
        <v>2125599.9978999998</v>
      </c>
      <c r="H33" s="42"/>
      <c r="I33" s="82"/>
      <c r="J33" s="103">
        <f>SUM(J14:J32)</f>
        <v>2146899.9989999998</v>
      </c>
      <c r="K33" s="42"/>
      <c r="L33" s="82"/>
      <c r="M33" s="113">
        <f>SUM(M14:M32)</f>
        <v>2120950.0129</v>
      </c>
      <c r="N33" s="118">
        <f>SUM(N14:N32)</f>
        <v>2131151</v>
      </c>
    </row>
    <row r="34" spans="1:15" x14ac:dyDescent="0.25">
      <c r="A34" s="45"/>
      <c r="B34" s="45"/>
      <c r="C34" s="46"/>
      <c r="D34" s="45"/>
      <c r="E34" s="45"/>
      <c r="F34" s="45"/>
      <c r="G34" s="51"/>
      <c r="H34" s="45"/>
      <c r="I34" s="45"/>
      <c r="J34" s="51"/>
      <c r="K34" s="45"/>
      <c r="L34" s="45"/>
      <c r="M34" s="51"/>
    </row>
    <row r="35" spans="1:15" x14ac:dyDescent="0.25">
      <c r="A35" s="45"/>
      <c r="B35" s="45"/>
      <c r="C35" s="46"/>
      <c r="D35" s="45"/>
      <c r="E35" s="45"/>
      <c r="F35" s="45"/>
      <c r="G35" s="51"/>
      <c r="H35" s="45"/>
      <c r="I35" s="45"/>
      <c r="J35" s="51"/>
      <c r="K35" s="45"/>
      <c r="L35" s="45"/>
      <c r="M35" s="51"/>
    </row>
    <row r="36" spans="1:15" x14ac:dyDescent="0.25">
      <c r="A36" s="45"/>
      <c r="B36" s="45"/>
      <c r="C36" s="46"/>
      <c r="D36" s="45"/>
      <c r="E36" s="45"/>
      <c r="F36" s="45"/>
      <c r="G36" s="51"/>
      <c r="H36" s="45"/>
      <c r="I36" s="45"/>
      <c r="J36" s="51"/>
      <c r="K36" s="45"/>
      <c r="L36" s="45"/>
      <c r="M36" s="51"/>
    </row>
    <row r="37" spans="1:15" x14ac:dyDescent="0.25">
      <c r="A37" s="45"/>
      <c r="B37" s="45"/>
      <c r="C37" s="46"/>
      <c r="D37" s="45"/>
      <c r="E37" s="45"/>
      <c r="F37" s="45"/>
      <c r="G37" s="51"/>
      <c r="H37" s="45"/>
      <c r="I37" s="45"/>
      <c r="J37" s="51"/>
      <c r="K37" s="45"/>
      <c r="L37" s="45"/>
      <c r="M37" s="51"/>
    </row>
    <row r="38" spans="1:15" ht="15.6" x14ac:dyDescent="0.25">
      <c r="A38" s="126" t="s">
        <v>5</v>
      </c>
      <c r="B38" s="126"/>
      <c r="C38" s="126"/>
      <c r="D38" s="126"/>
      <c r="E38" s="126"/>
      <c r="F38" s="126"/>
      <c r="G38" s="126"/>
    </row>
    <row r="39" spans="1:15" ht="15.6" x14ac:dyDescent="0.25">
      <c r="A39" s="120" t="s">
        <v>45</v>
      </c>
      <c r="B39" s="120"/>
      <c r="C39" s="120"/>
      <c r="D39" s="120"/>
      <c r="E39" s="120"/>
      <c r="F39" s="120"/>
      <c r="G39" s="120"/>
    </row>
    <row r="40" spans="1:15" ht="15.6" x14ac:dyDescent="0.25">
      <c r="A40" s="126" t="s">
        <v>16</v>
      </c>
      <c r="B40" s="126"/>
      <c r="C40" s="126"/>
      <c r="D40" s="126"/>
      <c r="E40" s="126"/>
      <c r="F40" s="126"/>
      <c r="G40" s="126"/>
    </row>
    <row r="41" spans="1:15" ht="15.6" x14ac:dyDescent="0.25">
      <c r="A41" s="61"/>
      <c r="B41" s="61" t="s">
        <v>46</v>
      </c>
      <c r="C41" s="60"/>
      <c r="D41" s="61"/>
      <c r="E41" s="61"/>
      <c r="F41" s="61"/>
      <c r="G41" s="61"/>
      <c r="H41" s="61"/>
      <c r="I41" s="61"/>
      <c r="J41" s="61"/>
      <c r="K41" s="61"/>
      <c r="L41" s="61"/>
      <c r="M41" s="61"/>
    </row>
    <row r="42" spans="1:15" x14ac:dyDescent="0.25">
      <c r="A42" s="45"/>
      <c r="B42" s="45"/>
      <c r="C42" s="46"/>
      <c r="D42" s="45"/>
      <c r="E42" s="45"/>
      <c r="F42" s="45"/>
      <c r="G42" s="45"/>
      <c r="H42" s="45"/>
      <c r="I42" s="45"/>
      <c r="J42" s="45"/>
      <c r="K42" s="45"/>
      <c r="L42" s="45"/>
      <c r="M42" s="45"/>
    </row>
    <row r="43" spans="1:15" x14ac:dyDescent="0.25">
      <c r="A43" s="45"/>
      <c r="B43" s="45"/>
      <c r="C43" s="46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52"/>
      <c r="O43" s="52"/>
    </row>
    <row r="44" spans="1:15" x14ac:dyDescent="0.25">
      <c r="A44" s="45"/>
      <c r="B44" s="45"/>
      <c r="C44" s="46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53"/>
      <c r="O44" s="52"/>
    </row>
    <row r="45" spans="1:15" x14ac:dyDescent="0.25">
      <c r="A45" s="45"/>
      <c r="B45" s="45"/>
      <c r="C45" s="46"/>
      <c r="D45" s="54"/>
      <c r="E45" s="45"/>
      <c r="F45" s="45"/>
      <c r="G45" s="45"/>
      <c r="H45" s="45"/>
      <c r="I45" s="45"/>
      <c r="J45" s="45"/>
      <c r="K45" s="45"/>
      <c r="L45" s="45"/>
      <c r="M45" s="45"/>
      <c r="N45" s="52"/>
      <c r="O45" s="52"/>
    </row>
    <row r="46" spans="1:15" x14ac:dyDescent="0.25">
      <c r="A46" s="45"/>
      <c r="B46" s="45"/>
      <c r="C46" s="46"/>
      <c r="D46" s="45"/>
      <c r="E46" s="45"/>
      <c r="F46" s="45"/>
      <c r="G46" s="45"/>
      <c r="H46" s="45"/>
      <c r="I46" s="45"/>
      <c r="J46" s="45"/>
      <c r="K46" s="45"/>
      <c r="L46" s="45"/>
      <c r="M46" s="45"/>
    </row>
    <row r="47" spans="1:15" x14ac:dyDescent="0.25">
      <c r="A47" s="45"/>
      <c r="C47" s="46"/>
      <c r="D47" s="45"/>
      <c r="E47" s="45"/>
      <c r="F47" s="45"/>
      <c r="G47" s="45"/>
      <c r="H47" s="45"/>
      <c r="I47" s="45"/>
      <c r="J47" s="45"/>
      <c r="K47" s="45"/>
      <c r="L47" s="45"/>
      <c r="M47" s="45"/>
    </row>
    <row r="48" spans="1:15" x14ac:dyDescent="0.25">
      <c r="A48" s="45"/>
      <c r="B48" s="45"/>
      <c r="C48" s="46"/>
      <c r="D48" s="45"/>
      <c r="E48" s="45"/>
      <c r="F48" s="45"/>
      <c r="G48" s="45"/>
      <c r="H48" s="45"/>
      <c r="I48" s="45"/>
      <c r="J48" s="45"/>
      <c r="K48" s="45"/>
      <c r="L48" s="45"/>
      <c r="M48" s="45"/>
    </row>
    <row r="49" spans="1:13" x14ac:dyDescent="0.25">
      <c r="A49" s="45"/>
      <c r="B49" s="45"/>
      <c r="C49" s="46"/>
      <c r="D49" s="45"/>
      <c r="E49" s="45"/>
      <c r="F49" s="45"/>
      <c r="G49" s="45"/>
      <c r="H49" s="45"/>
      <c r="I49" s="45"/>
      <c r="J49" s="45"/>
      <c r="K49" s="45"/>
      <c r="L49" s="45"/>
      <c r="M49" s="45"/>
    </row>
    <row r="50" spans="1:13" x14ac:dyDescent="0.25">
      <c r="A50" s="45"/>
      <c r="B50" s="45"/>
      <c r="C50" s="46"/>
      <c r="D50" s="45"/>
      <c r="E50" s="45"/>
      <c r="F50" s="45"/>
      <c r="G50" s="45"/>
      <c r="H50" s="45"/>
      <c r="I50" s="45"/>
      <c r="J50" s="45"/>
      <c r="K50" s="45"/>
      <c r="L50" s="45"/>
      <c r="M50" s="45"/>
    </row>
    <row r="51" spans="1:13" x14ac:dyDescent="0.25">
      <c r="A51" s="45"/>
      <c r="B51" s="45"/>
      <c r="C51" s="46"/>
      <c r="D51" s="45"/>
      <c r="E51" s="45"/>
      <c r="F51" s="45"/>
      <c r="G51" s="45"/>
      <c r="H51" s="45"/>
      <c r="I51" s="45"/>
      <c r="J51" s="45"/>
      <c r="K51" s="45"/>
      <c r="L51" s="45"/>
      <c r="M51" s="45"/>
    </row>
    <row r="52" spans="1:13" x14ac:dyDescent="0.25">
      <c r="A52" s="45"/>
      <c r="B52" s="45"/>
      <c r="C52" s="46"/>
      <c r="D52" s="45"/>
      <c r="E52" s="45"/>
      <c r="F52" s="45"/>
      <c r="G52" s="45"/>
      <c r="H52" s="45"/>
      <c r="I52" s="45"/>
      <c r="J52" s="45"/>
      <c r="K52" s="45"/>
      <c r="L52" s="45"/>
      <c r="M52" s="45"/>
    </row>
    <row r="53" spans="1:13" x14ac:dyDescent="0.25">
      <c r="A53" s="45"/>
      <c r="B53" s="45"/>
      <c r="C53" s="46"/>
      <c r="D53" s="45"/>
      <c r="E53" s="45"/>
      <c r="F53" s="45"/>
      <c r="G53" s="45"/>
      <c r="H53" s="45"/>
      <c r="I53" s="45"/>
      <c r="J53" s="45"/>
      <c r="K53" s="45"/>
      <c r="L53" s="45"/>
      <c r="M53" s="45"/>
    </row>
    <row r="54" spans="1:13" x14ac:dyDescent="0.25">
      <c r="A54" s="45"/>
      <c r="B54" s="45"/>
      <c r="C54" s="46"/>
      <c r="D54" s="45"/>
      <c r="E54" s="45"/>
      <c r="F54" s="45"/>
      <c r="G54" s="45"/>
      <c r="H54" s="45"/>
      <c r="I54" s="45"/>
      <c r="J54" s="45"/>
      <c r="K54" s="45"/>
      <c r="L54" s="45"/>
      <c r="M54" s="45"/>
    </row>
    <row r="55" spans="1:13" x14ac:dyDescent="0.25">
      <c r="A55" s="45"/>
      <c r="B55" s="45"/>
      <c r="C55" s="46"/>
      <c r="D55" s="45"/>
      <c r="E55" s="45"/>
      <c r="F55" s="45"/>
      <c r="G55" s="45"/>
      <c r="H55" s="45"/>
      <c r="I55" s="45"/>
      <c r="J55" s="45"/>
      <c r="K55" s="45"/>
      <c r="L55" s="45"/>
      <c r="M55" s="45"/>
    </row>
    <row r="56" spans="1:13" x14ac:dyDescent="0.25">
      <c r="A56" s="45"/>
      <c r="B56" s="45"/>
      <c r="C56" s="46"/>
      <c r="D56" s="45"/>
      <c r="E56" s="45"/>
      <c r="F56" s="45"/>
      <c r="G56" s="45"/>
      <c r="H56" s="45"/>
      <c r="I56" s="45"/>
      <c r="J56" s="45"/>
      <c r="K56" s="45"/>
      <c r="L56" s="45"/>
      <c r="M56" s="45"/>
    </row>
    <row r="57" spans="1:13" x14ac:dyDescent="0.25">
      <c r="A57" s="45"/>
      <c r="B57" s="45"/>
      <c r="C57" s="46"/>
      <c r="D57" s="45"/>
      <c r="E57" s="45"/>
      <c r="F57" s="45"/>
      <c r="G57" s="45"/>
      <c r="H57" s="45"/>
      <c r="I57" s="45"/>
      <c r="J57" s="45"/>
      <c r="K57" s="45"/>
      <c r="L57" s="45"/>
      <c r="M57" s="45"/>
    </row>
  </sheetData>
  <mergeCells count="12">
    <mergeCell ref="A40:G40"/>
    <mergeCell ref="A38:G38"/>
    <mergeCell ref="A7:G8"/>
    <mergeCell ref="K11:M11"/>
    <mergeCell ref="A39:G39"/>
    <mergeCell ref="A10:G10"/>
    <mergeCell ref="A4:G4"/>
    <mergeCell ref="A5:G5"/>
    <mergeCell ref="A6:G6"/>
    <mergeCell ref="A33:F33"/>
    <mergeCell ref="E11:G11"/>
    <mergeCell ref="H11:J11"/>
  </mergeCells>
  <printOptions horizontalCentered="1" verticalCentered="1"/>
  <pageMargins left="0.8" right="0.99" top="0.95" bottom="0.59055118110236227" header="0.52" footer="0.39370078740157483"/>
  <pageSetup scale="69" fitToHeight="0" orientation="landscape" r:id="rId1"/>
  <headerFooter alignWithMargins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5"/>
  <sheetViews>
    <sheetView showGridLines="0" topLeftCell="B13" zoomScaleNormal="100" zoomScaleSheetLayoutView="85" workbookViewId="0">
      <selection activeCell="A10" sqref="A10:J10"/>
    </sheetView>
  </sheetViews>
  <sheetFormatPr baseColWidth="10" defaultColWidth="11.44140625" defaultRowHeight="10.199999999999999" x14ac:dyDescent="0.2"/>
  <cols>
    <col min="1" max="1" width="8.33203125" style="1" hidden="1" customWidth="1"/>
    <col min="2" max="2" width="6.88671875" style="1" customWidth="1"/>
    <col min="3" max="3" width="52.5546875" style="1" customWidth="1"/>
    <col min="4" max="4" width="7.88671875" style="2" customWidth="1"/>
    <col min="5" max="5" width="20.44140625" style="1" customWidth="1"/>
    <col min="6" max="6" width="22" style="1" bestFit="1" customWidth="1"/>
    <col min="7" max="7" width="26.44140625" style="1" customWidth="1"/>
    <col min="8" max="8" width="18" style="1" customWidth="1"/>
    <col min="9" max="15" width="16.6640625" style="1" customWidth="1"/>
    <col min="16" max="16384" width="11.44140625" style="1"/>
  </cols>
  <sheetData>
    <row r="1" spans="1:14" x14ac:dyDescent="0.2">
      <c r="A1" s="3"/>
      <c r="B1" s="3"/>
      <c r="C1" s="3"/>
      <c r="D1" s="4"/>
      <c r="E1" s="3"/>
      <c r="F1" s="3"/>
      <c r="G1" s="3"/>
      <c r="H1" s="3"/>
    </row>
    <row r="2" spans="1:14" x14ac:dyDescent="0.2">
      <c r="A2" s="3"/>
      <c r="B2" s="3"/>
      <c r="C2" s="3"/>
      <c r="D2" s="4"/>
      <c r="E2" s="3"/>
      <c r="F2" s="3"/>
      <c r="G2" s="3"/>
      <c r="H2" s="3"/>
    </row>
    <row r="3" spans="1:14" x14ac:dyDescent="0.2">
      <c r="A3" s="3"/>
      <c r="B3" s="3"/>
      <c r="C3" s="3"/>
      <c r="D3" s="4"/>
      <c r="E3" s="3"/>
      <c r="F3" s="3"/>
      <c r="G3" s="3"/>
      <c r="H3" s="3"/>
    </row>
    <row r="4" spans="1:14" x14ac:dyDescent="0.2">
      <c r="A4" s="3"/>
      <c r="B4" s="3"/>
      <c r="C4" s="3"/>
      <c r="D4" s="4"/>
      <c r="E4" s="3"/>
      <c r="F4" s="3"/>
      <c r="G4" s="3"/>
      <c r="H4" s="3"/>
    </row>
    <row r="5" spans="1:14" x14ac:dyDescent="0.2">
      <c r="A5" s="3"/>
      <c r="B5" s="3"/>
      <c r="C5" s="3"/>
      <c r="D5" s="4"/>
      <c r="E5" s="3"/>
      <c r="F5" s="3"/>
      <c r="G5" s="3"/>
      <c r="H5" s="3"/>
      <c r="I5" s="3"/>
    </row>
    <row r="6" spans="1:14" x14ac:dyDescent="0.2">
      <c r="A6" s="3"/>
      <c r="B6" s="3"/>
      <c r="C6" s="3"/>
      <c r="D6" s="4"/>
      <c r="E6" s="3"/>
      <c r="F6" s="3"/>
      <c r="G6" s="3"/>
      <c r="H6" s="3"/>
      <c r="I6" s="3"/>
    </row>
    <row r="7" spans="1:14" x14ac:dyDescent="0.2">
      <c r="A7" s="127"/>
      <c r="B7" s="127"/>
      <c r="C7" s="127"/>
      <c r="D7" s="127"/>
      <c r="E7" s="127"/>
      <c r="F7" s="127"/>
      <c r="G7" s="127"/>
      <c r="H7" s="127"/>
      <c r="I7" s="19"/>
      <c r="J7" s="19"/>
      <c r="K7" s="19"/>
      <c r="L7" s="14"/>
    </row>
    <row r="8" spans="1:14" x14ac:dyDescent="0.2">
      <c r="A8" s="127"/>
      <c r="B8" s="127"/>
      <c r="C8" s="127"/>
      <c r="D8" s="127"/>
      <c r="E8" s="127"/>
      <c r="F8" s="127"/>
      <c r="G8" s="127"/>
      <c r="H8" s="127"/>
      <c r="I8" s="20"/>
      <c r="J8" s="20"/>
      <c r="K8" s="20"/>
      <c r="L8" s="21"/>
    </row>
    <row r="9" spans="1:14" ht="20.25" customHeight="1" x14ac:dyDescent="0.2">
      <c r="A9" s="128" t="s">
        <v>14</v>
      </c>
      <c r="B9" s="128"/>
      <c r="C9" s="128"/>
      <c r="D9" s="128"/>
      <c r="E9" s="128"/>
      <c r="F9" s="128"/>
      <c r="G9" s="128"/>
      <c r="H9" s="128"/>
      <c r="I9" s="128"/>
    </row>
    <row r="10" spans="1:14" ht="11.25" customHeight="1" x14ac:dyDescent="0.2">
      <c r="A10" s="128"/>
      <c r="B10" s="128"/>
      <c r="C10" s="128"/>
      <c r="D10" s="128"/>
      <c r="E10" s="128"/>
      <c r="F10" s="128"/>
      <c r="G10" s="128"/>
      <c r="H10" s="128"/>
      <c r="I10" s="128"/>
    </row>
    <row r="11" spans="1:14" ht="30.75" customHeight="1" thickBot="1" x14ac:dyDescent="0.3">
      <c r="A11" s="129"/>
      <c r="B11" s="129"/>
      <c r="C11" s="129"/>
      <c r="D11" s="129"/>
      <c r="E11" s="129"/>
      <c r="F11" s="129"/>
      <c r="G11" s="129"/>
      <c r="H11" s="129"/>
      <c r="I11" s="2"/>
      <c r="J11" s="2"/>
      <c r="K11" s="2"/>
      <c r="L11" s="2"/>
      <c r="M11" s="2"/>
      <c r="N11" s="2"/>
    </row>
    <row r="12" spans="1:14" ht="35.25" customHeight="1" x14ac:dyDescent="0.2">
      <c r="A12" s="24"/>
      <c r="B12" s="62" t="s">
        <v>4</v>
      </c>
      <c r="C12" s="63" t="s">
        <v>3</v>
      </c>
      <c r="D12" s="63" t="s">
        <v>2</v>
      </c>
      <c r="E12" s="69" t="s">
        <v>25</v>
      </c>
      <c r="F12" s="69" t="s">
        <v>26</v>
      </c>
      <c r="G12" s="69" t="s">
        <v>27</v>
      </c>
      <c r="H12" s="70" t="s">
        <v>9</v>
      </c>
      <c r="I12" s="71" t="s">
        <v>8</v>
      </c>
      <c r="J12" s="7"/>
      <c r="K12" s="2"/>
      <c r="L12" s="2"/>
      <c r="M12" s="2"/>
      <c r="N12" s="2"/>
    </row>
    <row r="13" spans="1:14" s="5" customFormat="1" ht="26.25" customHeight="1" x14ac:dyDescent="0.2">
      <c r="A13" s="18"/>
      <c r="B13" s="65"/>
      <c r="C13" s="66"/>
      <c r="D13" s="67"/>
      <c r="E13" s="72" t="s">
        <v>20</v>
      </c>
      <c r="F13" s="77" t="s">
        <v>28</v>
      </c>
      <c r="G13" s="72" t="s">
        <v>21</v>
      </c>
      <c r="H13" s="73"/>
      <c r="I13" s="74"/>
    </row>
    <row r="14" spans="1:14" s="15" customFormat="1" ht="23.25" customHeight="1" x14ac:dyDescent="0.2">
      <c r="A14" s="75">
        <v>1</v>
      </c>
      <c r="B14" s="76">
        <v>1</v>
      </c>
      <c r="C14" s="56" t="s">
        <v>34</v>
      </c>
      <c r="D14" s="57" t="s">
        <v>0</v>
      </c>
      <c r="E14" s="25">
        <v>63697</v>
      </c>
      <c r="F14" s="26">
        <v>61345</v>
      </c>
      <c r="G14" s="25">
        <v>65546</v>
      </c>
      <c r="H14" s="17">
        <f t="shared" ref="H14:H22" si="0">AVERAGE(E14:G14)</f>
        <v>63529.333333333336</v>
      </c>
      <c r="I14" s="17">
        <f t="shared" ref="I14:I22" si="1">SUM(H14:H14)</f>
        <v>63529.333333333336</v>
      </c>
      <c r="J14" s="44"/>
      <c r="K14" s="44"/>
    </row>
    <row r="15" spans="1:14" s="15" customFormat="1" ht="25.5" customHeight="1" x14ac:dyDescent="0.2">
      <c r="A15" s="75">
        <v>3</v>
      </c>
      <c r="B15" s="76">
        <v>2</v>
      </c>
      <c r="C15" s="56" t="s">
        <v>33</v>
      </c>
      <c r="D15" s="57" t="s">
        <v>0</v>
      </c>
      <c r="E15" s="25">
        <v>431000</v>
      </c>
      <c r="F15" s="27">
        <v>435000</v>
      </c>
      <c r="G15" s="25">
        <v>424000</v>
      </c>
      <c r="H15" s="17">
        <f t="shared" si="0"/>
        <v>430000</v>
      </c>
      <c r="I15" s="17">
        <f t="shared" si="1"/>
        <v>430000</v>
      </c>
    </row>
    <row r="16" spans="1:14" s="15" customFormat="1" ht="27" customHeight="1" x14ac:dyDescent="0.2">
      <c r="A16" s="75">
        <v>4</v>
      </c>
      <c r="B16" s="76">
        <v>3</v>
      </c>
      <c r="C16" s="56" t="s">
        <v>32</v>
      </c>
      <c r="D16" s="57" t="s">
        <v>0</v>
      </c>
      <c r="E16" s="25">
        <v>92017</v>
      </c>
      <c r="F16" s="27">
        <v>91176</v>
      </c>
      <c r="G16" s="25">
        <v>94118</v>
      </c>
      <c r="H16" s="17">
        <f t="shared" si="0"/>
        <v>92437</v>
      </c>
      <c r="I16" s="17">
        <f t="shared" si="1"/>
        <v>92437</v>
      </c>
    </row>
    <row r="17" spans="1:11" s="15" customFormat="1" ht="24.75" customHeight="1" x14ac:dyDescent="0.2">
      <c r="A17" s="75">
        <v>5</v>
      </c>
      <c r="B17" s="76">
        <v>4</v>
      </c>
      <c r="C17" s="56" t="s">
        <v>31</v>
      </c>
      <c r="D17" s="57" t="s">
        <v>0</v>
      </c>
      <c r="E17" s="25">
        <v>134454</v>
      </c>
      <c r="F17" s="27">
        <v>136975</v>
      </c>
      <c r="G17" s="25">
        <v>131933</v>
      </c>
      <c r="H17" s="17">
        <f t="shared" si="0"/>
        <v>134454</v>
      </c>
      <c r="I17" s="17">
        <f t="shared" si="1"/>
        <v>134454</v>
      </c>
    </row>
    <row r="18" spans="1:11" s="15" customFormat="1" ht="27.75" customHeight="1" x14ac:dyDescent="0.2">
      <c r="A18" s="75">
        <v>6</v>
      </c>
      <c r="B18" s="76">
        <v>5</v>
      </c>
      <c r="C18" s="56" t="s">
        <v>30</v>
      </c>
      <c r="D18" s="57" t="s">
        <v>0</v>
      </c>
      <c r="E18" s="27">
        <v>142017</v>
      </c>
      <c r="F18" s="27">
        <v>146218</v>
      </c>
      <c r="G18" s="27">
        <v>140336</v>
      </c>
      <c r="H18" s="17">
        <f t="shared" si="0"/>
        <v>142857</v>
      </c>
      <c r="I18" s="17">
        <f t="shared" si="1"/>
        <v>142857</v>
      </c>
    </row>
    <row r="19" spans="1:11" s="15" customFormat="1" ht="24.75" customHeight="1" x14ac:dyDescent="0.2">
      <c r="A19" s="75">
        <v>7</v>
      </c>
      <c r="B19" s="76">
        <v>6</v>
      </c>
      <c r="C19" s="56" t="s">
        <v>29</v>
      </c>
      <c r="D19" s="57" t="s">
        <v>0</v>
      </c>
      <c r="E19" s="25">
        <v>78151</v>
      </c>
      <c r="F19" s="26">
        <v>88235</v>
      </c>
      <c r="G19" s="25">
        <v>85714</v>
      </c>
      <c r="H19" s="17">
        <f t="shared" si="0"/>
        <v>84033.333333333328</v>
      </c>
      <c r="I19" s="17">
        <f t="shared" si="1"/>
        <v>84033.333333333328</v>
      </c>
    </row>
    <row r="20" spans="1:11" ht="13.2" x14ac:dyDescent="0.2">
      <c r="A20" s="3"/>
      <c r="B20" s="76">
        <v>7</v>
      </c>
      <c r="C20" s="56" t="s">
        <v>35</v>
      </c>
      <c r="D20" s="57" t="s">
        <v>22</v>
      </c>
      <c r="E20" s="25">
        <v>30252</v>
      </c>
      <c r="F20" s="26">
        <v>26050</v>
      </c>
      <c r="G20" s="25">
        <v>29412</v>
      </c>
      <c r="H20" s="17">
        <f t="shared" si="0"/>
        <v>28571.333333333332</v>
      </c>
      <c r="I20" s="17">
        <f t="shared" si="1"/>
        <v>28571.333333333332</v>
      </c>
    </row>
    <row r="21" spans="1:11" ht="26.4" x14ac:dyDescent="0.2">
      <c r="A21" s="3"/>
      <c r="B21" s="76">
        <v>8</v>
      </c>
      <c r="C21" s="56" t="s">
        <v>23</v>
      </c>
      <c r="D21" s="57" t="s">
        <v>0</v>
      </c>
      <c r="E21" s="25">
        <v>633613</v>
      </c>
      <c r="F21" s="26">
        <v>631933</v>
      </c>
      <c r="G21" s="25">
        <v>627731</v>
      </c>
      <c r="H21" s="17">
        <f t="shared" si="0"/>
        <v>631092.33333333337</v>
      </c>
      <c r="I21" s="17">
        <f t="shared" si="1"/>
        <v>631092.33333333337</v>
      </c>
    </row>
    <row r="22" spans="1:11" ht="26.4" x14ac:dyDescent="0.2">
      <c r="A22" s="3"/>
      <c r="B22" s="76">
        <v>9</v>
      </c>
      <c r="C22" s="56" t="s">
        <v>36</v>
      </c>
      <c r="D22" s="57" t="s">
        <v>24</v>
      </c>
      <c r="E22" s="25">
        <v>3277</v>
      </c>
      <c r="F22" s="26">
        <v>2941</v>
      </c>
      <c r="G22" s="25">
        <v>3361</v>
      </c>
      <c r="H22" s="17">
        <f t="shared" si="0"/>
        <v>3193</v>
      </c>
      <c r="I22" s="17">
        <f t="shared" si="1"/>
        <v>3193</v>
      </c>
    </row>
    <row r="23" spans="1:11" ht="26.4" x14ac:dyDescent="0.2">
      <c r="A23" s="3"/>
      <c r="B23" s="3"/>
      <c r="C23" s="56" t="s">
        <v>37</v>
      </c>
      <c r="D23" s="4"/>
      <c r="E23" s="3"/>
      <c r="F23" s="3"/>
      <c r="G23" s="3"/>
      <c r="H23" s="3"/>
      <c r="K23" s="8"/>
    </row>
    <row r="24" spans="1:11" x14ac:dyDescent="0.2">
      <c r="A24" s="3"/>
      <c r="B24" s="3"/>
      <c r="C24" s="3"/>
      <c r="D24" s="4"/>
      <c r="E24" s="3"/>
      <c r="F24" s="3"/>
      <c r="G24" s="3"/>
      <c r="H24" s="3"/>
    </row>
    <row r="25" spans="1:11" x14ac:dyDescent="0.2">
      <c r="A25" s="3"/>
      <c r="B25" s="3"/>
      <c r="C25" s="3"/>
      <c r="D25" s="4"/>
      <c r="E25" s="3"/>
      <c r="F25" s="3"/>
      <c r="G25" s="3"/>
      <c r="H25" s="3"/>
    </row>
  </sheetData>
  <mergeCells count="3">
    <mergeCell ref="A7:H8"/>
    <mergeCell ref="A9:I10"/>
    <mergeCell ref="A11:H11"/>
  </mergeCells>
  <printOptions horizontalCentered="1" verticalCentered="1"/>
  <pageMargins left="0.98425196850393704" right="0.39370078740157483" top="1.5748031496062993" bottom="0.59055118110236227" header="1.1811023622047245" footer="0.39370078740157483"/>
  <pageSetup scale="66" orientation="landscape" r:id="rId1"/>
  <headerFooter alignWithMargins="0">
    <oddHeader>&amp;L&amp;G&amp;C&amp;"Times New Roman,Normal"&amp;14Departamento De Cundinamarca
Alcaldia Municipal De Tenjo
SECRETARIA DE INFRAESTRUCTURA Y OBRA PÚBLICA
&amp;"Times New Roman,Negrita"ANEXO 2 
PRESUPUESTO OFICIAL&amp;"Times New Roman,Normal"&amp;11
&amp;R&amp;G</oddHeader>
    <oddFooter>&amp;C&amp;"Times New Roman,Negrita"&amp;8&amp;G</oddFooter>
  </headerFooter>
  <colBreaks count="1" manualBreakCount="1">
    <brk id="9" min="2" max="44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8"/>
  <sheetViews>
    <sheetView showGridLines="0" topLeftCell="A7" zoomScale="96" zoomScaleNormal="96" zoomScaleSheetLayoutView="85" workbookViewId="0">
      <selection activeCell="A12" sqref="A12:I23"/>
    </sheetView>
  </sheetViews>
  <sheetFormatPr baseColWidth="10" defaultColWidth="11.44140625" defaultRowHeight="10.199999999999999" x14ac:dyDescent="0.2"/>
  <cols>
    <col min="1" max="1" width="5.5546875" style="1" customWidth="1"/>
    <col min="2" max="2" width="34.6640625" style="1" customWidth="1"/>
    <col min="3" max="3" width="4" style="2" customWidth="1"/>
    <col min="4" max="4" width="8.109375" style="1" customWidth="1"/>
    <col min="5" max="5" width="8.33203125" style="1" customWidth="1"/>
    <col min="6" max="6" width="8.88671875" style="1" customWidth="1"/>
    <col min="7" max="7" width="8.21875" style="1" customWidth="1"/>
    <col min="8" max="8" width="8.44140625" style="1" customWidth="1"/>
    <col min="9" max="9" width="9.109375" style="1" customWidth="1"/>
    <col min="10" max="15" width="16.6640625" style="1" customWidth="1"/>
    <col min="16" max="16384" width="11.44140625" style="1"/>
  </cols>
  <sheetData>
    <row r="1" spans="1:14" x14ac:dyDescent="0.2">
      <c r="A1" s="3"/>
      <c r="B1" s="3"/>
      <c r="C1" s="4"/>
      <c r="D1" s="3"/>
      <c r="E1" s="3"/>
      <c r="F1" s="3"/>
      <c r="G1" s="3"/>
      <c r="H1" s="3"/>
      <c r="I1" s="3"/>
    </row>
    <row r="2" spans="1:14" x14ac:dyDescent="0.2">
      <c r="A2" s="3"/>
      <c r="B2" s="3"/>
      <c r="C2" s="4"/>
      <c r="D2" s="3"/>
      <c r="E2" s="3"/>
      <c r="F2" s="3"/>
      <c r="G2" s="3"/>
      <c r="H2" s="3"/>
      <c r="I2" s="3"/>
    </row>
    <row r="3" spans="1:14" x14ac:dyDescent="0.2">
      <c r="A3" s="3"/>
      <c r="B3" s="3"/>
      <c r="C3" s="4"/>
      <c r="D3" s="3"/>
      <c r="E3" s="3"/>
      <c r="F3" s="3"/>
      <c r="G3" s="3"/>
      <c r="H3" s="3"/>
      <c r="I3" s="3"/>
    </row>
    <row r="4" spans="1:14" x14ac:dyDescent="0.2">
      <c r="A4" s="3"/>
      <c r="B4" s="3"/>
      <c r="C4" s="4"/>
      <c r="D4" s="3"/>
      <c r="E4" s="3"/>
      <c r="F4" s="3"/>
      <c r="G4" s="3"/>
      <c r="H4" s="3"/>
      <c r="I4" s="3"/>
    </row>
    <row r="5" spans="1:14" x14ac:dyDescent="0.2">
      <c r="A5" s="3"/>
      <c r="B5" s="3"/>
      <c r="C5" s="4"/>
      <c r="D5" s="3"/>
      <c r="E5" s="3"/>
      <c r="F5" s="3"/>
      <c r="G5" s="3"/>
      <c r="H5" s="3"/>
      <c r="I5" s="3"/>
    </row>
    <row r="6" spans="1:14" x14ac:dyDescent="0.2">
      <c r="A6" s="3"/>
      <c r="B6" s="3"/>
      <c r="C6" s="4"/>
      <c r="D6" s="3"/>
      <c r="E6" s="3"/>
      <c r="F6" s="3"/>
      <c r="G6" s="3"/>
      <c r="H6" s="3"/>
      <c r="I6" s="3"/>
    </row>
    <row r="7" spans="1:14" x14ac:dyDescent="0.2">
      <c r="A7" s="127"/>
      <c r="B7" s="127"/>
      <c r="C7" s="127"/>
      <c r="D7" s="127"/>
      <c r="E7" s="127"/>
      <c r="F7" s="127"/>
      <c r="G7" s="127"/>
      <c r="H7" s="19"/>
      <c r="I7" s="19"/>
      <c r="J7" s="19"/>
      <c r="K7" s="19"/>
      <c r="L7" s="14"/>
    </row>
    <row r="8" spans="1:14" x14ac:dyDescent="0.2">
      <c r="A8" s="127"/>
      <c r="B8" s="127"/>
      <c r="C8" s="127"/>
      <c r="D8" s="127"/>
      <c r="E8" s="127"/>
      <c r="F8" s="127"/>
      <c r="G8" s="127"/>
      <c r="H8" s="20"/>
      <c r="I8" s="20"/>
      <c r="J8" s="20"/>
      <c r="K8" s="20"/>
      <c r="L8" s="21"/>
    </row>
    <row r="9" spans="1:14" ht="20.25" customHeight="1" x14ac:dyDescent="0.2">
      <c r="A9" s="128" t="s">
        <v>14</v>
      </c>
      <c r="B9" s="128"/>
      <c r="C9" s="128"/>
      <c r="D9" s="128"/>
      <c r="E9" s="128"/>
      <c r="F9" s="128"/>
      <c r="G9" s="128"/>
      <c r="H9" s="30"/>
      <c r="I9" s="30"/>
    </row>
    <row r="10" spans="1:14" ht="11.25" customHeight="1" x14ac:dyDescent="0.2">
      <c r="A10" s="128"/>
      <c r="B10" s="128"/>
      <c r="C10" s="128"/>
      <c r="D10" s="128"/>
      <c r="E10" s="128"/>
      <c r="F10" s="128"/>
      <c r="G10" s="128"/>
      <c r="H10" s="30"/>
      <c r="I10" s="30"/>
    </row>
    <row r="11" spans="1:14" ht="30.75" customHeight="1" thickBot="1" x14ac:dyDescent="0.3">
      <c r="A11" s="129"/>
      <c r="B11" s="129"/>
      <c r="C11" s="129"/>
      <c r="D11" s="129"/>
      <c r="E11" s="129"/>
      <c r="F11" s="129"/>
      <c r="G11" s="129"/>
      <c r="H11" s="2"/>
      <c r="I11" s="2"/>
      <c r="J11" s="2"/>
      <c r="K11" s="2"/>
      <c r="L11" s="2"/>
      <c r="M11" s="2"/>
      <c r="N11" s="2"/>
    </row>
    <row r="12" spans="1:14" ht="35.25" customHeight="1" x14ac:dyDescent="0.2">
      <c r="A12" s="31" t="s">
        <v>4</v>
      </c>
      <c r="B12" s="32" t="s">
        <v>3</v>
      </c>
      <c r="C12" s="32" t="s">
        <v>2</v>
      </c>
      <c r="D12" s="33" t="s">
        <v>10</v>
      </c>
      <c r="E12" s="33" t="s">
        <v>11</v>
      </c>
      <c r="F12" s="33" t="s">
        <v>12</v>
      </c>
      <c r="G12" s="32" t="s">
        <v>9</v>
      </c>
      <c r="H12" s="33" t="s">
        <v>18</v>
      </c>
      <c r="I12" s="33" t="s">
        <v>19</v>
      </c>
      <c r="J12" s="7"/>
      <c r="K12" s="2"/>
      <c r="L12" s="2"/>
      <c r="M12" s="2"/>
      <c r="N12" s="2"/>
    </row>
    <row r="13" spans="1:14" s="5" customFormat="1" ht="30.6" customHeight="1" x14ac:dyDescent="0.2">
      <c r="A13" s="34"/>
      <c r="B13" s="35"/>
      <c r="C13" s="36"/>
      <c r="D13" s="78" t="s">
        <v>20</v>
      </c>
      <c r="E13" s="79" t="s">
        <v>28</v>
      </c>
      <c r="F13" s="78" t="s">
        <v>21</v>
      </c>
      <c r="G13" s="38"/>
      <c r="H13" s="37"/>
      <c r="I13" s="37"/>
    </row>
    <row r="14" spans="1:14" s="15" customFormat="1" ht="25.8" customHeight="1" x14ac:dyDescent="0.2">
      <c r="A14" s="43">
        <v>1</v>
      </c>
      <c r="B14" s="56" t="s">
        <v>34</v>
      </c>
      <c r="C14" s="39" t="s">
        <v>0</v>
      </c>
      <c r="D14" s="81">
        <v>63697</v>
      </c>
      <c r="E14" s="81">
        <v>61345</v>
      </c>
      <c r="F14" s="81">
        <v>65546</v>
      </c>
      <c r="G14" s="80">
        <f>AVERAGE(D14:F14)</f>
        <v>63529.333333333336</v>
      </c>
      <c r="H14" s="81">
        <f>SUM(G14*0.19)</f>
        <v>12070.573333333334</v>
      </c>
      <c r="I14" s="81">
        <f t="shared" ref="I14:I23" si="0">SUM(G14+H14)</f>
        <v>75599.906666666677</v>
      </c>
      <c r="J14" s="23"/>
    </row>
    <row r="15" spans="1:14" s="15" customFormat="1" ht="19.2" customHeight="1" x14ac:dyDescent="0.2">
      <c r="A15" s="43">
        <v>2</v>
      </c>
      <c r="B15" s="56" t="s">
        <v>33</v>
      </c>
      <c r="C15" s="39" t="s">
        <v>0</v>
      </c>
      <c r="D15" s="81">
        <v>431000</v>
      </c>
      <c r="E15" s="81">
        <v>435000</v>
      </c>
      <c r="F15" s="81">
        <v>424000</v>
      </c>
      <c r="G15" s="80">
        <f t="shared" ref="G15:G23" si="1">AVERAGE(D15:F15)</f>
        <v>430000</v>
      </c>
      <c r="H15" s="81">
        <v>0</v>
      </c>
      <c r="I15" s="81">
        <f t="shared" si="0"/>
        <v>430000</v>
      </c>
    </row>
    <row r="16" spans="1:14" s="15" customFormat="1" ht="25.5" customHeight="1" x14ac:dyDescent="0.2">
      <c r="A16" s="43">
        <v>3</v>
      </c>
      <c r="B16" s="56" t="s">
        <v>32</v>
      </c>
      <c r="C16" s="39" t="s">
        <v>0</v>
      </c>
      <c r="D16" s="81">
        <v>92017</v>
      </c>
      <c r="E16" s="81">
        <v>91176</v>
      </c>
      <c r="F16" s="81">
        <v>94118</v>
      </c>
      <c r="G16" s="80">
        <f t="shared" si="1"/>
        <v>92437</v>
      </c>
      <c r="H16" s="81">
        <f>SUM(G16*0.19)</f>
        <v>17563.03</v>
      </c>
      <c r="I16" s="81">
        <f t="shared" si="0"/>
        <v>110000.03</v>
      </c>
    </row>
    <row r="17" spans="1:14" s="15" customFormat="1" ht="21" customHeight="1" x14ac:dyDescent="0.2">
      <c r="A17" s="43">
        <v>4</v>
      </c>
      <c r="B17" s="56" t="s">
        <v>31</v>
      </c>
      <c r="C17" s="39" t="s">
        <v>0</v>
      </c>
      <c r="D17" s="81">
        <v>134454</v>
      </c>
      <c r="E17" s="81">
        <v>136975</v>
      </c>
      <c r="F17" s="81">
        <v>131933</v>
      </c>
      <c r="G17" s="80">
        <f t="shared" si="1"/>
        <v>134454</v>
      </c>
      <c r="H17" s="81">
        <f>SUM(G17*0.19)</f>
        <v>25546.260000000002</v>
      </c>
      <c r="I17" s="81">
        <f t="shared" si="0"/>
        <v>160000.26</v>
      </c>
    </row>
    <row r="18" spans="1:14" s="15" customFormat="1" ht="24" customHeight="1" x14ac:dyDescent="0.2">
      <c r="A18" s="43">
        <v>5</v>
      </c>
      <c r="B18" s="56" t="s">
        <v>30</v>
      </c>
      <c r="C18" s="39" t="s">
        <v>0</v>
      </c>
      <c r="D18" s="81">
        <v>142017</v>
      </c>
      <c r="E18" s="81">
        <v>146218</v>
      </c>
      <c r="F18" s="81">
        <v>140336</v>
      </c>
      <c r="G18" s="80">
        <f t="shared" si="1"/>
        <v>142857</v>
      </c>
      <c r="H18" s="81">
        <f>SUM(G18*0.19)</f>
        <v>27142.83</v>
      </c>
      <c r="I18" s="81">
        <f t="shared" si="0"/>
        <v>169999.83000000002</v>
      </c>
    </row>
    <row r="19" spans="1:14" s="15" customFormat="1" ht="21.6" customHeight="1" x14ac:dyDescent="0.2">
      <c r="A19" s="43">
        <v>6</v>
      </c>
      <c r="B19" s="56" t="s">
        <v>29</v>
      </c>
      <c r="C19" s="57" t="s">
        <v>0</v>
      </c>
      <c r="D19" s="81">
        <v>78151</v>
      </c>
      <c r="E19" s="81">
        <v>88235</v>
      </c>
      <c r="F19" s="81">
        <v>85714</v>
      </c>
      <c r="G19" s="80">
        <f t="shared" si="1"/>
        <v>84033.333333333328</v>
      </c>
      <c r="H19" s="81">
        <f t="shared" ref="H19:H22" si="2">SUM(G19*0.19)</f>
        <v>15966.333333333332</v>
      </c>
      <c r="I19" s="81">
        <f t="shared" si="0"/>
        <v>99999.666666666657</v>
      </c>
    </row>
    <row r="20" spans="1:14" ht="18" customHeight="1" x14ac:dyDescent="0.2">
      <c r="A20" s="43">
        <v>7</v>
      </c>
      <c r="B20" s="56" t="s">
        <v>35</v>
      </c>
      <c r="C20" s="57" t="s">
        <v>22</v>
      </c>
      <c r="D20" s="81">
        <v>30252</v>
      </c>
      <c r="E20" s="81">
        <v>26050</v>
      </c>
      <c r="F20" s="81">
        <v>29412</v>
      </c>
      <c r="G20" s="80">
        <f t="shared" si="1"/>
        <v>28571.333333333332</v>
      </c>
      <c r="H20" s="81">
        <f t="shared" si="2"/>
        <v>5428.5533333333333</v>
      </c>
      <c r="I20" s="81">
        <f t="shared" si="0"/>
        <v>33999.886666666665</v>
      </c>
      <c r="J20" s="6"/>
    </row>
    <row r="21" spans="1:14" ht="22.2" customHeight="1" x14ac:dyDescent="0.2">
      <c r="A21" s="43">
        <v>8</v>
      </c>
      <c r="B21" s="56" t="s">
        <v>23</v>
      </c>
      <c r="C21" s="57" t="s">
        <v>0</v>
      </c>
      <c r="D21" s="81">
        <v>633613</v>
      </c>
      <c r="E21" s="81">
        <v>631933</v>
      </c>
      <c r="F21" s="81">
        <v>627731</v>
      </c>
      <c r="G21" s="80">
        <f t="shared" si="1"/>
        <v>631092.33333333337</v>
      </c>
      <c r="H21" s="81">
        <f t="shared" si="2"/>
        <v>119907.54333333333</v>
      </c>
      <c r="I21" s="81">
        <f t="shared" si="0"/>
        <v>750999.87666666671</v>
      </c>
      <c r="J21" s="6"/>
    </row>
    <row r="22" spans="1:14" ht="27" customHeight="1" x14ac:dyDescent="0.2">
      <c r="A22" s="43">
        <v>9</v>
      </c>
      <c r="B22" s="56" t="s">
        <v>36</v>
      </c>
      <c r="C22" s="57" t="s">
        <v>24</v>
      </c>
      <c r="D22" s="81">
        <v>3277</v>
      </c>
      <c r="E22" s="81">
        <v>2941</v>
      </c>
      <c r="F22" s="81">
        <v>3361</v>
      </c>
      <c r="G22" s="80">
        <f t="shared" si="1"/>
        <v>3193</v>
      </c>
      <c r="H22" s="81">
        <f t="shared" si="2"/>
        <v>606.66999999999996</v>
      </c>
      <c r="I22" s="81">
        <f t="shared" si="0"/>
        <v>3799.67</v>
      </c>
      <c r="J22" s="6"/>
    </row>
    <row r="23" spans="1:14" ht="28.8" customHeight="1" x14ac:dyDescent="0.2">
      <c r="A23" s="43">
        <v>10</v>
      </c>
      <c r="B23" s="56" t="s">
        <v>37</v>
      </c>
      <c r="C23" s="39" t="s">
        <v>13</v>
      </c>
      <c r="D23" s="81">
        <v>1800</v>
      </c>
      <c r="E23" s="81">
        <v>1600</v>
      </c>
      <c r="F23" s="81">
        <v>2600</v>
      </c>
      <c r="G23" s="80">
        <f t="shared" si="1"/>
        <v>2000</v>
      </c>
      <c r="H23" s="81">
        <v>0</v>
      </c>
      <c r="I23" s="81">
        <f t="shared" si="0"/>
        <v>2000</v>
      </c>
      <c r="J23" s="6"/>
    </row>
    <row r="24" spans="1:14" ht="35.85" customHeight="1" x14ac:dyDescent="0.2">
      <c r="A24" s="3"/>
      <c r="B24" s="3"/>
      <c r="C24" s="4"/>
      <c r="F24" s="3"/>
      <c r="G24" s="12"/>
      <c r="H24" s="3"/>
      <c r="I24" s="3"/>
      <c r="J24" s="6"/>
    </row>
    <row r="25" spans="1:14" x14ac:dyDescent="0.2">
      <c r="A25" s="3"/>
      <c r="B25" s="3"/>
      <c r="C25" s="4"/>
      <c r="D25" s="3"/>
      <c r="E25" s="3"/>
      <c r="F25" s="28"/>
      <c r="G25" s="13"/>
      <c r="H25" s="28"/>
      <c r="I25" s="28"/>
      <c r="J25" s="6"/>
    </row>
    <row r="26" spans="1:14" x14ac:dyDescent="0.2">
      <c r="A26" s="3"/>
      <c r="B26" s="3"/>
      <c r="C26" s="4"/>
      <c r="D26" s="3"/>
      <c r="E26" s="3"/>
      <c r="F26" s="3"/>
      <c r="G26" s="13"/>
      <c r="H26" s="3"/>
      <c r="I26" s="3"/>
      <c r="J26" s="6"/>
    </row>
    <row r="27" spans="1:14" x14ac:dyDescent="0.2">
      <c r="A27" s="3"/>
      <c r="B27" s="3"/>
      <c r="C27" s="4"/>
      <c r="D27" s="3"/>
      <c r="E27" s="3"/>
      <c r="F27" s="3"/>
      <c r="G27" s="13"/>
      <c r="H27" s="3"/>
      <c r="I27" s="3"/>
      <c r="J27" s="6"/>
    </row>
    <row r="28" spans="1:14" x14ac:dyDescent="0.2">
      <c r="A28" s="3"/>
      <c r="B28" s="3"/>
      <c r="C28" s="4"/>
      <c r="D28" s="3"/>
      <c r="E28" s="3"/>
      <c r="F28" s="3"/>
      <c r="G28" s="13"/>
      <c r="H28" s="3"/>
      <c r="I28" s="3"/>
      <c r="J28" s="6"/>
    </row>
    <row r="29" spans="1:14" x14ac:dyDescent="0.2">
      <c r="A29" s="3"/>
      <c r="B29" s="3"/>
      <c r="C29" s="4"/>
      <c r="D29" s="3"/>
      <c r="E29" s="3"/>
      <c r="F29" s="3"/>
      <c r="G29" s="13"/>
      <c r="H29" s="3"/>
      <c r="I29" s="3"/>
      <c r="J29" s="6"/>
      <c r="L29" s="9"/>
      <c r="M29" s="9"/>
      <c r="N29" s="9"/>
    </row>
    <row r="30" spans="1:14" x14ac:dyDescent="0.2">
      <c r="A30" s="3"/>
      <c r="B30" s="3"/>
      <c r="C30" s="4"/>
      <c r="D30" s="3"/>
      <c r="E30" s="3"/>
      <c r="F30" s="3"/>
      <c r="G30" s="13"/>
      <c r="H30" s="3"/>
      <c r="I30" s="3"/>
      <c r="J30" s="6"/>
      <c r="L30" s="10"/>
      <c r="M30" s="11"/>
      <c r="N30" s="9"/>
    </row>
    <row r="31" spans="1:14" x14ac:dyDescent="0.2">
      <c r="A31" s="3"/>
      <c r="B31" s="3"/>
      <c r="C31" s="4"/>
      <c r="D31" s="3"/>
      <c r="E31" s="3"/>
      <c r="F31" s="3"/>
      <c r="G31" s="13"/>
      <c r="H31" s="3"/>
      <c r="I31" s="3"/>
      <c r="J31" s="22"/>
      <c r="L31" s="9"/>
      <c r="M31" s="9"/>
      <c r="N31" s="9"/>
    </row>
    <row r="32" spans="1:14" x14ac:dyDescent="0.2">
      <c r="A32" s="3"/>
      <c r="B32" s="3"/>
      <c r="C32" s="4"/>
      <c r="D32" s="3"/>
      <c r="E32" s="3"/>
      <c r="F32" s="3"/>
      <c r="G32" s="13"/>
      <c r="H32" s="3"/>
      <c r="I32" s="3"/>
      <c r="J32" s="22"/>
    </row>
    <row r="33" spans="1:11" x14ac:dyDescent="0.2">
      <c r="A33" s="3"/>
      <c r="B33" s="3"/>
      <c r="C33" s="4"/>
      <c r="D33" s="3"/>
      <c r="E33" s="3"/>
      <c r="F33" s="3"/>
      <c r="G33" s="13"/>
      <c r="H33" s="3"/>
      <c r="I33" s="3"/>
      <c r="J33" s="22"/>
    </row>
    <row r="34" spans="1:11" x14ac:dyDescent="0.2">
      <c r="A34" s="3"/>
      <c r="B34" s="3"/>
      <c r="C34" s="4"/>
      <c r="D34" s="3"/>
      <c r="E34" s="3"/>
      <c r="F34" s="3"/>
      <c r="G34" s="13"/>
      <c r="H34" s="3"/>
      <c r="I34" s="3"/>
      <c r="J34" s="6"/>
    </row>
    <row r="35" spans="1:11" x14ac:dyDescent="0.2">
      <c r="A35" s="3"/>
      <c r="B35" s="3"/>
      <c r="C35" s="4"/>
      <c r="D35" s="3"/>
      <c r="E35" s="3"/>
      <c r="F35" s="3"/>
      <c r="G35" s="13"/>
      <c r="H35" s="3"/>
      <c r="I35" s="3"/>
      <c r="J35" s="6"/>
    </row>
    <row r="36" spans="1:11" x14ac:dyDescent="0.2">
      <c r="A36" s="3"/>
      <c r="B36" s="3"/>
      <c r="C36" s="4"/>
      <c r="D36" s="3"/>
      <c r="E36" s="3"/>
      <c r="F36" s="3"/>
      <c r="G36" s="13"/>
      <c r="H36" s="3"/>
      <c r="I36" s="3"/>
    </row>
    <row r="37" spans="1:11" x14ac:dyDescent="0.2">
      <c r="A37" s="3"/>
      <c r="B37" s="3"/>
      <c r="C37" s="4"/>
      <c r="D37" s="3"/>
      <c r="E37" s="3"/>
      <c r="F37" s="3"/>
      <c r="G37" s="13"/>
      <c r="H37" s="3"/>
      <c r="I37" s="3"/>
    </row>
    <row r="38" spans="1:11" x14ac:dyDescent="0.2">
      <c r="A38" s="3"/>
      <c r="B38" s="3"/>
      <c r="C38" s="4"/>
      <c r="D38" s="3"/>
      <c r="E38" s="3"/>
      <c r="F38" s="3"/>
      <c r="G38" s="13"/>
      <c r="H38" s="3"/>
      <c r="I38" s="3"/>
    </row>
    <row r="39" spans="1:11" x14ac:dyDescent="0.2">
      <c r="A39" s="3"/>
      <c r="B39" s="3"/>
      <c r="C39" s="4"/>
      <c r="D39" s="3"/>
      <c r="E39" s="3"/>
      <c r="F39" s="3"/>
      <c r="G39" s="13"/>
      <c r="H39" s="3"/>
      <c r="I39" s="3"/>
    </row>
    <row r="40" spans="1:11" x14ac:dyDescent="0.2">
      <c r="A40" s="3"/>
      <c r="B40" s="3"/>
      <c r="C40" s="4"/>
      <c r="D40" s="3"/>
      <c r="E40" s="3"/>
      <c r="F40" s="3"/>
      <c r="G40" s="13"/>
      <c r="H40" s="3"/>
      <c r="I40" s="3"/>
    </row>
    <row r="41" spans="1:11" x14ac:dyDescent="0.2">
      <c r="A41" s="3"/>
      <c r="B41" s="3"/>
      <c r="C41" s="4"/>
      <c r="D41" s="3"/>
      <c r="E41" s="3"/>
      <c r="F41" s="3"/>
      <c r="G41" s="13"/>
      <c r="H41" s="3"/>
      <c r="I41" s="3"/>
    </row>
    <row r="42" spans="1:11" x14ac:dyDescent="0.2">
      <c r="A42" s="3"/>
      <c r="B42" s="3"/>
      <c r="C42" s="4"/>
      <c r="D42" s="3"/>
      <c r="E42" s="3"/>
      <c r="F42" s="3"/>
      <c r="G42" s="13"/>
      <c r="H42" s="3"/>
      <c r="I42" s="3"/>
    </row>
    <row r="43" spans="1:11" x14ac:dyDescent="0.2">
      <c r="A43" s="3"/>
      <c r="B43" s="3"/>
      <c r="C43" s="4"/>
      <c r="D43" s="3"/>
      <c r="E43" s="3"/>
      <c r="F43" s="3"/>
      <c r="G43" s="13"/>
      <c r="H43" s="3"/>
      <c r="I43" s="3"/>
      <c r="K43" s="8"/>
    </row>
    <row r="44" spans="1:11" x14ac:dyDescent="0.2">
      <c r="A44" s="3"/>
      <c r="B44" s="3"/>
      <c r="C44" s="4"/>
      <c r="D44" s="3"/>
      <c r="E44" s="3"/>
      <c r="F44" s="3"/>
      <c r="G44" s="13"/>
      <c r="H44" s="3"/>
      <c r="I44" s="3"/>
      <c r="K44" s="9"/>
    </row>
    <row r="45" spans="1:11" x14ac:dyDescent="0.2">
      <c r="A45" s="3"/>
      <c r="B45" s="3"/>
      <c r="C45" s="4"/>
      <c r="D45" s="3"/>
      <c r="E45" s="3"/>
      <c r="F45" s="3"/>
      <c r="G45" s="13"/>
      <c r="H45" s="3"/>
      <c r="I45" s="3"/>
      <c r="K45" s="9"/>
    </row>
    <row r="46" spans="1:11" x14ac:dyDescent="0.2">
      <c r="A46" s="3"/>
      <c r="B46" s="3"/>
      <c r="C46" s="4"/>
      <c r="D46" s="3"/>
      <c r="E46" s="3"/>
      <c r="F46" s="3"/>
      <c r="G46" s="13"/>
      <c r="H46" s="3"/>
      <c r="I46" s="3"/>
      <c r="K46" s="9"/>
    </row>
    <row r="47" spans="1:11" x14ac:dyDescent="0.2">
      <c r="A47" s="3"/>
      <c r="B47" s="3"/>
      <c r="C47" s="4"/>
      <c r="D47" s="3"/>
      <c r="E47" s="3"/>
      <c r="F47" s="3"/>
      <c r="G47" s="13"/>
      <c r="H47" s="3"/>
      <c r="I47" s="3"/>
      <c r="K47" s="8"/>
    </row>
    <row r="48" spans="1:11" x14ac:dyDescent="0.2">
      <c r="A48" s="3"/>
      <c r="B48" s="3"/>
      <c r="C48" s="4"/>
      <c r="D48" s="3"/>
      <c r="E48" s="3"/>
      <c r="F48" s="3"/>
      <c r="G48" s="13"/>
      <c r="H48" s="3"/>
      <c r="I48" s="3"/>
      <c r="K48" s="8"/>
    </row>
    <row r="49" spans="1:11" x14ac:dyDescent="0.2">
      <c r="A49" s="3"/>
      <c r="B49" s="3"/>
      <c r="C49" s="4"/>
      <c r="D49" s="3"/>
      <c r="E49" s="3"/>
      <c r="F49" s="3"/>
      <c r="G49" s="13"/>
      <c r="H49" s="3"/>
      <c r="I49" s="3"/>
      <c r="K49" s="8"/>
    </row>
    <row r="50" spans="1:11" x14ac:dyDescent="0.2">
      <c r="A50" s="3"/>
      <c r="B50" s="3"/>
      <c r="C50" s="4"/>
      <c r="D50" s="3"/>
      <c r="E50" s="3"/>
      <c r="F50" s="3"/>
      <c r="G50" s="13"/>
      <c r="H50" s="3"/>
      <c r="I50" s="3"/>
    </row>
    <row r="51" spans="1:11" x14ac:dyDescent="0.2">
      <c r="A51" s="3"/>
      <c r="B51" s="3"/>
      <c r="C51" s="4"/>
      <c r="D51" s="3"/>
      <c r="E51" s="3"/>
      <c r="F51" s="3"/>
      <c r="G51" s="13"/>
      <c r="H51" s="3"/>
      <c r="I51" s="3"/>
    </row>
    <row r="52" spans="1:11" x14ac:dyDescent="0.2">
      <c r="A52" s="3"/>
      <c r="B52" s="3"/>
      <c r="C52" s="4"/>
      <c r="D52" s="3"/>
      <c r="E52" s="3"/>
      <c r="F52" s="3"/>
      <c r="G52" s="13"/>
      <c r="H52" s="3"/>
      <c r="I52" s="3"/>
    </row>
    <row r="53" spans="1:11" x14ac:dyDescent="0.2">
      <c r="A53" s="3"/>
      <c r="B53" s="3"/>
      <c r="C53" s="4"/>
      <c r="D53" s="3"/>
      <c r="E53" s="3"/>
      <c r="F53" s="3"/>
      <c r="G53" s="13"/>
      <c r="H53" s="3"/>
      <c r="I53" s="3"/>
    </row>
    <row r="54" spans="1:11" x14ac:dyDescent="0.2">
      <c r="A54" s="3"/>
      <c r="B54" s="3"/>
      <c r="C54" s="4"/>
      <c r="D54" s="3"/>
      <c r="E54" s="3"/>
      <c r="F54" s="3"/>
      <c r="G54" s="13"/>
      <c r="H54" s="3"/>
      <c r="I54" s="3"/>
    </row>
    <row r="55" spans="1:11" x14ac:dyDescent="0.2">
      <c r="A55" s="3"/>
      <c r="B55" s="3"/>
      <c r="C55" s="4"/>
      <c r="D55" s="3"/>
      <c r="E55" s="3"/>
      <c r="F55" s="3"/>
      <c r="G55" s="13"/>
      <c r="H55" s="3"/>
      <c r="I55" s="3"/>
    </row>
    <row r="56" spans="1:11" x14ac:dyDescent="0.2">
      <c r="A56" s="3"/>
      <c r="B56" s="3"/>
      <c r="C56" s="4"/>
      <c r="D56" s="3"/>
      <c r="E56" s="3"/>
      <c r="F56" s="3"/>
      <c r="G56" s="13"/>
      <c r="H56" s="3"/>
      <c r="I56" s="3"/>
    </row>
    <row r="57" spans="1:11" x14ac:dyDescent="0.2">
      <c r="A57" s="3"/>
      <c r="B57" s="3"/>
      <c r="C57" s="4"/>
      <c r="D57" s="3"/>
      <c r="E57" s="3"/>
      <c r="F57" s="3"/>
      <c r="G57" s="13"/>
      <c r="H57" s="3"/>
      <c r="I57" s="3"/>
    </row>
    <row r="58" spans="1:11" x14ac:dyDescent="0.2">
      <c r="A58" s="3"/>
      <c r="B58" s="3"/>
      <c r="C58" s="4"/>
      <c r="D58" s="3"/>
      <c r="E58" s="3"/>
      <c r="F58" s="3"/>
      <c r="G58" s="3"/>
      <c r="H58" s="3"/>
      <c r="I58" s="3"/>
    </row>
    <row r="59" spans="1:11" x14ac:dyDescent="0.2">
      <c r="A59" s="130" t="s">
        <v>5</v>
      </c>
      <c r="B59" s="130"/>
      <c r="C59" s="130"/>
      <c r="D59" s="130"/>
      <c r="E59" s="130"/>
      <c r="F59" s="130"/>
      <c r="G59" s="130"/>
      <c r="H59" s="4"/>
      <c r="I59" s="4"/>
    </row>
    <row r="60" spans="1:11" x14ac:dyDescent="0.2">
      <c r="A60" s="131" t="s">
        <v>15</v>
      </c>
      <c r="B60" s="131"/>
      <c r="C60" s="131"/>
      <c r="D60" s="131"/>
      <c r="E60" s="131"/>
      <c r="F60" s="131"/>
      <c r="G60" s="131"/>
      <c r="H60" s="29"/>
      <c r="I60" s="29"/>
    </row>
    <row r="61" spans="1:11" x14ac:dyDescent="0.2">
      <c r="A61" s="130" t="s">
        <v>16</v>
      </c>
      <c r="B61" s="130"/>
      <c r="C61" s="130"/>
      <c r="D61" s="130"/>
      <c r="E61" s="130"/>
      <c r="F61" s="130"/>
      <c r="G61" s="130"/>
      <c r="H61" s="4"/>
      <c r="I61" s="4"/>
    </row>
    <row r="62" spans="1:11" x14ac:dyDescent="0.2">
      <c r="A62" s="3"/>
      <c r="B62" s="3"/>
      <c r="C62" s="4"/>
      <c r="D62" s="3"/>
      <c r="E62" s="3"/>
      <c r="F62" s="3"/>
      <c r="G62" s="3"/>
      <c r="H62" s="3"/>
      <c r="I62" s="3"/>
    </row>
    <row r="63" spans="1:11" x14ac:dyDescent="0.2">
      <c r="A63" s="3"/>
      <c r="B63" s="3"/>
      <c r="C63" s="4"/>
      <c r="D63" s="3"/>
      <c r="E63" s="3"/>
      <c r="F63" s="3"/>
      <c r="G63" s="3"/>
      <c r="H63" s="3"/>
      <c r="I63" s="3"/>
    </row>
    <row r="64" spans="1:11" x14ac:dyDescent="0.2">
      <c r="A64" s="3"/>
      <c r="B64" s="3"/>
      <c r="C64" s="4"/>
      <c r="D64" s="3"/>
      <c r="E64" s="3"/>
      <c r="F64" s="3"/>
      <c r="G64" s="3"/>
      <c r="H64" s="3"/>
      <c r="I64" s="3"/>
    </row>
    <row r="65" spans="1:9" x14ac:dyDescent="0.2">
      <c r="A65" s="3"/>
      <c r="B65" s="3"/>
      <c r="C65" s="4"/>
      <c r="D65" s="3"/>
      <c r="E65" s="3"/>
      <c r="F65" s="3"/>
      <c r="G65" s="3"/>
      <c r="H65" s="3"/>
      <c r="I65" s="3"/>
    </row>
    <row r="66" spans="1:9" x14ac:dyDescent="0.2">
      <c r="A66" s="3"/>
      <c r="B66" s="3"/>
      <c r="C66" s="4"/>
      <c r="D66" s="3"/>
      <c r="E66" s="3"/>
      <c r="F66" s="3"/>
      <c r="G66" s="3"/>
      <c r="H66" s="3"/>
      <c r="I66" s="3"/>
    </row>
    <row r="67" spans="1:9" x14ac:dyDescent="0.2">
      <c r="A67" s="3"/>
      <c r="B67" s="3"/>
      <c r="C67" s="4"/>
      <c r="D67" s="3"/>
      <c r="E67" s="3"/>
      <c r="F67" s="3"/>
      <c r="G67" s="3"/>
      <c r="H67" s="3"/>
      <c r="I67" s="3"/>
    </row>
    <row r="68" spans="1:9" x14ac:dyDescent="0.2">
      <c r="A68" s="3"/>
      <c r="B68" s="3"/>
      <c r="C68" s="4"/>
      <c r="D68" s="3"/>
      <c r="E68" s="3"/>
      <c r="F68" s="3"/>
      <c r="G68" s="3"/>
      <c r="H68" s="3"/>
      <c r="I68" s="3"/>
    </row>
    <row r="69" spans="1:9" x14ac:dyDescent="0.2">
      <c r="A69" s="3"/>
      <c r="B69" s="3"/>
      <c r="C69" s="4"/>
      <c r="D69" s="3"/>
      <c r="E69" s="3"/>
      <c r="F69" s="3"/>
      <c r="G69" s="3"/>
      <c r="H69" s="3"/>
      <c r="I69" s="3"/>
    </row>
    <row r="70" spans="1:9" x14ac:dyDescent="0.2">
      <c r="A70" s="3"/>
      <c r="B70" s="3"/>
      <c r="C70" s="4"/>
      <c r="D70" s="3"/>
      <c r="E70" s="3"/>
      <c r="F70" s="3"/>
      <c r="G70" s="3"/>
      <c r="H70" s="3"/>
      <c r="I70" s="3"/>
    </row>
    <row r="71" spans="1:9" x14ac:dyDescent="0.2">
      <c r="A71" s="3"/>
      <c r="B71" s="3"/>
      <c r="C71" s="4"/>
      <c r="D71" s="3"/>
      <c r="E71" s="3"/>
      <c r="F71" s="3"/>
      <c r="G71" s="3"/>
      <c r="H71" s="3"/>
      <c r="I71" s="3"/>
    </row>
    <row r="72" spans="1:9" x14ac:dyDescent="0.2">
      <c r="A72" s="3"/>
      <c r="B72" s="3"/>
      <c r="C72" s="4"/>
      <c r="D72" s="3"/>
      <c r="E72" s="3"/>
      <c r="F72" s="3"/>
      <c r="G72" s="3"/>
      <c r="H72" s="3"/>
      <c r="I72" s="3"/>
    </row>
    <row r="73" spans="1:9" x14ac:dyDescent="0.2">
      <c r="A73" s="3"/>
      <c r="B73" s="3"/>
      <c r="C73" s="4"/>
      <c r="D73" s="3"/>
      <c r="E73" s="3"/>
      <c r="F73" s="3"/>
      <c r="G73" s="3"/>
      <c r="H73" s="3"/>
      <c r="I73" s="3"/>
    </row>
    <row r="74" spans="1:9" x14ac:dyDescent="0.2">
      <c r="A74" s="3"/>
      <c r="B74" s="3"/>
      <c r="C74" s="4"/>
      <c r="D74" s="3"/>
      <c r="E74" s="3"/>
      <c r="F74" s="3"/>
      <c r="G74" s="3"/>
      <c r="H74" s="3"/>
      <c r="I74" s="3"/>
    </row>
    <row r="75" spans="1:9" x14ac:dyDescent="0.2">
      <c r="A75" s="3"/>
      <c r="B75" s="3"/>
      <c r="C75" s="4"/>
      <c r="D75" s="3"/>
      <c r="E75" s="3"/>
      <c r="F75" s="3"/>
      <c r="G75" s="3"/>
      <c r="H75" s="3"/>
      <c r="I75" s="3"/>
    </row>
    <row r="76" spans="1:9" x14ac:dyDescent="0.2">
      <c r="A76" s="3"/>
      <c r="B76" s="3"/>
      <c r="C76" s="4"/>
      <c r="D76" s="3"/>
      <c r="E76" s="3"/>
      <c r="F76" s="3"/>
      <c r="G76" s="3"/>
      <c r="H76" s="3"/>
      <c r="I76" s="3"/>
    </row>
    <row r="77" spans="1:9" x14ac:dyDescent="0.2">
      <c r="A77" s="3"/>
      <c r="B77" s="3"/>
      <c r="C77" s="4"/>
      <c r="D77" s="3"/>
      <c r="E77" s="3"/>
      <c r="F77" s="3"/>
      <c r="G77" s="3"/>
      <c r="H77" s="3"/>
      <c r="I77" s="3"/>
    </row>
    <row r="78" spans="1:9" x14ac:dyDescent="0.2">
      <c r="A78" s="3"/>
      <c r="B78" s="3"/>
      <c r="C78" s="4"/>
      <c r="D78" s="3"/>
      <c r="E78" s="3"/>
      <c r="F78" s="3"/>
      <c r="G78" s="3"/>
      <c r="H78" s="3"/>
      <c r="I78" s="3"/>
    </row>
  </sheetData>
  <mergeCells count="6">
    <mergeCell ref="A59:G59"/>
    <mergeCell ref="A60:G60"/>
    <mergeCell ref="A61:G61"/>
    <mergeCell ref="A7:G8"/>
    <mergeCell ref="A9:G10"/>
    <mergeCell ref="A11:G11"/>
  </mergeCells>
  <printOptions horizontalCentered="1" verticalCentered="1"/>
  <pageMargins left="0.98425196850393704" right="0.39370078740157483" top="1.5748031496062993" bottom="0.59055118110236227" header="1.1811023622047245" footer="0.39370078740157483"/>
  <pageSetup scale="66" orientation="landscape" r:id="rId1"/>
  <headerFooter alignWithMargins="0">
    <oddHeader xml:space="preserve">&amp;L       &amp;G&amp;C&amp;"Times New Roman,Normal"&amp;14Departamento De Cundinamarca
Alcaldia Municipal De Tenjo
SECRETARIA DE INFRAESTRUCTURA
&amp;"Times New Roman,Negrita"ANEXO 2 
PRESUPUESTO OFICIAL&amp;"Times New Roman,Normal"&amp;11
&amp;G&amp;R&amp;G &amp;K00+000____  </oddHeader>
    <oddFooter>&amp;C&amp;"Times New Roman,Negrita"&amp;8“ T R A B A J O   -   T R A N S P A R E N C I A   -   S E G U R I D A D ”  &amp;"Arial,Normal" 
Calle 3ª Nº 3-86 / Codigo postal: 250201 / Teléfonos 8646471- 8646806 Fax: ext 117
infraestructura@tenjo-cundinamarca.gov.co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Real</vt:lpstr>
      <vt:lpstr>COTIZACIONES SIN IVA</vt:lpstr>
      <vt:lpstr>COTIZACIONES CON IVA</vt:lpstr>
      <vt:lpstr>'COTIZACIONES CON IVA'!Área_de_impresión</vt:lpstr>
      <vt:lpstr>'COTIZACIONES SIN IVA'!Área_de_impresión</vt:lpstr>
      <vt:lpstr>'Presupuesto Real'!Área_de_impresión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vera jimenez</dc:creator>
  <cp:lastModifiedBy>sebastian castillo garzon</cp:lastModifiedBy>
  <cp:lastPrinted>2023-03-09T17:21:47Z</cp:lastPrinted>
  <dcterms:created xsi:type="dcterms:W3CDTF">2012-04-26T14:50:00Z</dcterms:created>
  <dcterms:modified xsi:type="dcterms:W3CDTF">2026-07-10T23:39:10Z</dcterms:modified>
</cp:coreProperties>
</file>